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checkCompatibility="1"/>
  <bookViews>
    <workbookView xWindow="0" yWindow="0" windowWidth="28800" windowHeight="12150" activeTab="1"/>
  </bookViews>
  <sheets>
    <sheet name="Données 2021" sheetId="6" r:id="rId1"/>
    <sheet name="cas type" sheetId="128" r:id="rId2"/>
  </sheets>
  <definedNames>
    <definedName name="AAH_I0">'Données 2021'!$B$69</definedName>
    <definedName name="AAH_majo_couple">'Données 2021'!$B$70</definedName>
    <definedName name="AAH_seuil_abat1_part_de_smic">'Données 2021'!$B$73</definedName>
    <definedName name="AAH_Sup_enf">'Données 2021'!$B$71</definedName>
    <definedName name="aah_taux_abat_revconj">'Données 2021'!$B$72</definedName>
    <definedName name="AAH_taux_abat1">'Données 2021'!$B$74</definedName>
    <definedName name="AAH_taux_abat2">'Données 2021'!$B$75</definedName>
    <definedName name="ab">'Données 2021'!$B$51</definedName>
    <definedName name="ab_plaf1_couple_biact_ou_iso_1_enf">'Données 2021'!$F$52</definedName>
    <definedName name="ab_plaf1_couple_biact_ou_iso_2_enf">'Données 2021'!$G$52</definedName>
    <definedName name="ab_plaf1_couple_monact_2_enf">'Données 2021'!$E$52</definedName>
    <definedName name="ab_plaf1_couple_monoact_1_enf">'Données 2021'!$D$52</definedName>
    <definedName name="ab_plaf1_sup_enf">'Données 2021'!$H$52</definedName>
    <definedName name="ab_plaf2_couple_biact_ou_iso_1_enf">'Données 2021'!$F$51</definedName>
    <definedName name="ab_plaf2_couple_biact_ou_iso_2_enf">'Données 2021'!$G$51</definedName>
    <definedName name="ab_plaf2_couple_monact_2_enf">'Données 2021'!$E$51</definedName>
    <definedName name="ab_plaf2_couple_monoact_1_enf">'Données 2021'!$D$51</definedName>
    <definedName name="ab_plaf2_sup_enf">'Données 2021'!$H$51</definedName>
    <definedName name="ab_réduit">'Données 2021'!$B$52</definedName>
    <definedName name="af_1">'Données 2021'!$B$23</definedName>
    <definedName name="af_2">'Données 2021'!$B$24</definedName>
    <definedName name="af_3">'Données 2021'!$B$25</definedName>
    <definedName name="af_4">'Données 2021'!$B$26</definedName>
    <definedName name="af_5">'Données 2021'!$B$27</definedName>
    <definedName name="af_6">'Données 2021'!$B$28</definedName>
    <definedName name="af_forfait">'Données 2021'!$B$31</definedName>
    <definedName name="af_majo_âge">'Données 2021'!$B$30</definedName>
    <definedName name="af_plaf_suppl_enf">'Données 2021'!$F$23</definedName>
    <definedName name="af_plaf1">'Données 2021'!$D$23</definedName>
    <definedName name="af_plaf2">'Données 2021'!$E$23</definedName>
    <definedName name="al_forf_charges_0_pac">'Données 2021'!$G$117</definedName>
    <definedName name="al_forf_charges_1_pac">'Données 2021'!$G$118</definedName>
    <definedName name="al_forf_charges_sup_pac">'Données 2021'!$G$119</definedName>
    <definedName name="al_loy_plaf_1_pac_z1">'Données 2021'!$G$115</definedName>
    <definedName name="al_loy_plaf_1_pac_z2">'Données 2021'!$H$115</definedName>
    <definedName name="al_loy_plaf_1_pac_z3">'Données 2021'!$I$115</definedName>
    <definedName name="al_loy_plaf_c0_z1">'Données 2021'!$G$114</definedName>
    <definedName name="al_loy_plaf_C0_z2">'Données 2021'!$H$114</definedName>
    <definedName name="al_loy_plaf_C0_z3">'Données 2021'!$I$114</definedName>
    <definedName name="al_loy_plaf_I0_z1">'Données 2021'!$G$113</definedName>
    <definedName name="al_loy_plaf_I0_z2">'Données 2021'!$H$113</definedName>
    <definedName name="al_loy_plaf_I0_z3">'Données 2021'!$I$113</definedName>
    <definedName name="al_loy_plaf_sup_pac_z1">'Données 2021'!$G$116</definedName>
    <definedName name="al_loy_plaf_sup_pac_z2">'Données 2021'!$H$116</definedName>
    <definedName name="al_loy_plaf_sup_pac_z3">'Données 2021'!$I$116</definedName>
    <definedName name="al_p0">'Données 2021'!$G$129</definedName>
    <definedName name="al_p0_taux">'Données 2021'!$G$130</definedName>
    <definedName name="al_R0_1pac">'Données 2021'!$H$122</definedName>
    <definedName name="al_R0_2pac">'Données 2021'!$H$123</definedName>
    <definedName name="al_R0_3pac">'Données 2021'!$H$124</definedName>
    <definedName name="al_R0_4pac">'Données 2021'!$H$125</definedName>
    <definedName name="al_R0_5pac">'Données 2021'!$H$126</definedName>
    <definedName name="al_R0_6pac">'Données 2021'!$H$127</definedName>
    <definedName name="al_R0_C0">'Données 2021'!$H$121</definedName>
    <definedName name="al_R0_I0">'Données 2021'!$H$120</definedName>
    <definedName name="al_R0_suppac">'Données 2021'!$H$128</definedName>
    <definedName name="al_reduc">'Données 2021'!$H$149</definedName>
    <definedName name="al_seuil_versement">'Données 2021'!$H$150</definedName>
    <definedName name="al_seuil1_deg_z1">'Données 2021'!$G$147</definedName>
    <definedName name="al_seuil1_deg_z2">'Données 2021'!$H$147</definedName>
    <definedName name="al_seuil1_deg_z3">'Données 2021'!$I$147</definedName>
    <definedName name="al_seuil2_deg_z1">'Données 2021'!$G$148</definedName>
    <definedName name="al_seuil2_deg_z2">'Données 2021'!$H$148</definedName>
    <definedName name="al_seuil2_deg_z3">'Données 2021'!$I$148</definedName>
    <definedName name="al_tf_1pac">'Données 2021'!$G$133</definedName>
    <definedName name="al_tf_2pac">'Données 2021'!$G$134</definedName>
    <definedName name="al_tf_3pac">'Données 2021'!$G$135</definedName>
    <definedName name="al_tf_4pac">'Données 2021'!$G$136</definedName>
    <definedName name="al_tf_C0">'Données 2021'!$G$132</definedName>
    <definedName name="al_tf_I0">'Données 2021'!$G$131</definedName>
    <definedName name="al_tf_suppac">'Données 2021'!$G$137</definedName>
    <definedName name="al_tl_z1">'Données 2021'!$G$138</definedName>
    <definedName name="al_tl_z2">'Données 2021'!$H$138</definedName>
    <definedName name="al_tl_z3">'Données 2021'!$I$138</definedName>
    <definedName name="ars_11_14">'Données 2021'!$B$46</definedName>
    <definedName name="ars_15_18">'Données 2021'!$B$47</definedName>
    <definedName name="ars_6_10">'Données 2021'!$B$45</definedName>
    <definedName name="ars_plaf_1_enf">'Données 2021'!$D$45</definedName>
    <definedName name="ars_plaf_sup_enf">'Données 2021'!$E$45</definedName>
    <definedName name="asf">'Données 2021'!$B$35</definedName>
    <definedName name="ASF_à_déduire_du_RSA">'Données 2021'!$B$36</definedName>
    <definedName name="assiette_csgcrds">'Données 2021'!$F$12</definedName>
    <definedName name="assmat_cout_brut_total">'Données 2021'!$B$204</definedName>
    <definedName name="assmat_nb_heures_par_jour">'Données 2021'!$B$202</definedName>
    <definedName name="assmat_nb_jour">'Données 2021'!$B$201</definedName>
    <definedName name="bcol_montant1">'Données 2021'!$A$243</definedName>
    <definedName name="bcol_montant2">'Données 2021'!$A$244</definedName>
    <definedName name="bcol_montant3">'Données 2021'!$A$245</definedName>
    <definedName name="bcol_seuil1_1enf">'Données 2021'!$B$243</definedName>
    <definedName name="bcol_seuil1_enf_sup">'Données 2021'!$C$243</definedName>
    <definedName name="bcol_seuil2_1enf">'Données 2021'!$B$244</definedName>
    <definedName name="bcol_seuil2_enf_sup">'Données 2021'!$C$244</definedName>
    <definedName name="bcol_seuil3_1enf">'Données 2021'!$B$245</definedName>
    <definedName name="bcol_seuil3_enf_sup">'Données 2021'!$C$245</definedName>
    <definedName name="blyc_1enf_seuil1">'Données 2021'!$B$259</definedName>
    <definedName name="blyc_1enf_seuil2">'Données 2021'!$C$259</definedName>
    <definedName name="blyc_1enf_seuil3">'Données 2021'!$D$259</definedName>
    <definedName name="blyc_1enf_seuil4">'Données 2021'!$E$259</definedName>
    <definedName name="blyc_1enf_seuil5">'Données 2021'!$F$259</definedName>
    <definedName name="blyc_1enf_seuil6">'Données 2021'!$G$259</definedName>
    <definedName name="blyc_2enf_seuil1">'Données 2021'!$B$260</definedName>
    <definedName name="blyc_2enf_seuil2">'Données 2021'!$C$260</definedName>
    <definedName name="blyc_2enf_seuil3">'Données 2021'!$D$260</definedName>
    <definedName name="blyc_2enf_seuil4">'Données 2021'!$E$260</definedName>
    <definedName name="blyc_2enf_seuil5">'Données 2021'!$F$260</definedName>
    <definedName name="blyc_2enf_seuil6">'Données 2021'!$G$260</definedName>
    <definedName name="blyc_3enf_seuil1">'Données 2021'!$B$261</definedName>
    <definedName name="blyc_3enf_seuil2">'Données 2021'!$C$261</definedName>
    <definedName name="blyc_3enf_seuil3">'Données 2021'!$D$261</definedName>
    <definedName name="blyc_3enf_seuil4">'Données 2021'!$E$261</definedName>
    <definedName name="blyc_3enf_seuil5">'Données 2021'!$F$261</definedName>
    <definedName name="blyc_3enf_seuil6">'Données 2021'!$G$261</definedName>
    <definedName name="blyc_4enf_seuil1">'Données 2021'!$B$262</definedName>
    <definedName name="blyc_4enf_seuil2">'Données 2021'!$C$262</definedName>
    <definedName name="blyc_4enf_seuil3">'Données 2021'!$D$262</definedName>
    <definedName name="blyc_4enf_seuil4">'Données 2021'!$E$262</definedName>
    <definedName name="blyc_4enf_seuil5">'Données 2021'!$F$262</definedName>
    <definedName name="blyc_4enf_seuil6">'Données 2021'!$G$262</definedName>
    <definedName name="blyc_5enf_seuil1">'Données 2021'!$B$263</definedName>
    <definedName name="blyc_5enf_seuil2">'Données 2021'!$C$263</definedName>
    <definedName name="blyc_5enf_seuil3">'Données 2021'!$D$263</definedName>
    <definedName name="blyc_5enf_seuil4">'Données 2021'!$E$263</definedName>
    <definedName name="blyc_5enf_seuil5">'Données 2021'!$F$263</definedName>
    <definedName name="blyc_5enf_seuil6">'Données 2021'!$G$263</definedName>
    <definedName name="blyc_6enf_seuil1">'Données 2021'!$B$264</definedName>
    <definedName name="blyc_6enf_seuil2">'Données 2021'!$C$264</definedName>
    <definedName name="blyc_6enf_seuil3">'Données 2021'!$D$264</definedName>
    <definedName name="blyc_6enf_seuil4">'Données 2021'!$E$264</definedName>
    <definedName name="blyc_6enf_seuil5">'Données 2021'!$F$264</definedName>
    <definedName name="blyc_6enf_seuil6">'Données 2021'!$G$264</definedName>
    <definedName name="blyc_montant_ech1">'Données 2021'!$B$251</definedName>
    <definedName name="blyc_montant_ech2">'Données 2021'!$B$252</definedName>
    <definedName name="blyc_montant_ech3">'Données 2021'!$B$253</definedName>
    <definedName name="blyc_montant_ech4">'Données 2021'!$B$254</definedName>
    <definedName name="blyc_montant_ech5">'Données 2021'!$B$255</definedName>
    <definedName name="blyc_montant_ech6">'Données 2021'!$B$256</definedName>
    <definedName name="bmaf">'Données 2021'!$B$20</definedName>
    <definedName name="bmaf_n_2">'Données 2021'!$G$151</definedName>
    <definedName name="bs_montant_ech0bis">'Données 2021'!$C$298</definedName>
    <definedName name="bs_montant_ech1">'Données 2021'!$C$299</definedName>
    <definedName name="bs_montant_ech2">'Données 2021'!$C$300</definedName>
    <definedName name="bs_montant_ech3">'Données 2021'!$C$301</definedName>
    <definedName name="bs_montant_ech4">'Données 2021'!$C$302</definedName>
    <definedName name="bs_montant_ech5">'Données 2021'!$C$303</definedName>
    <definedName name="bs_montant_ech6">'Données 2021'!$C$304</definedName>
    <definedName name="bs_montant_ech7">'Données 2021'!$C$305</definedName>
    <definedName name="bs_pc0_seuil1">'Données 2021'!$I$277</definedName>
    <definedName name="bs_pc0_seuil2">'Données 2021'!$H$277</definedName>
    <definedName name="bs_pc0_seuil3">'Données 2021'!$G$277</definedName>
    <definedName name="bs_pc0_seuil4">'Données 2021'!$F$277</definedName>
    <definedName name="bs_pc0_seuil5">'Données 2021'!$E$277</definedName>
    <definedName name="bs_pc0_seuil6">'Données 2021'!$D$277</definedName>
    <definedName name="bs_pc0_seuil7">'Données 2021'!$C$277</definedName>
    <definedName name="bs_pc0_seuil8">'Données 2021'!$B$277</definedName>
    <definedName name="bs_pc1_seuil1">'Données 2021'!$I$278</definedName>
    <definedName name="bs_pc1_seuil2">'Données 2021'!$H$278</definedName>
    <definedName name="bs_pc1_seuil3">'Données 2021'!$G$278</definedName>
    <definedName name="bs_pc1_seuil4">'Données 2021'!$F$278</definedName>
    <definedName name="bs_pc1_seuil5">'Données 2021'!$E$278</definedName>
    <definedName name="bs_pc1_seuil6">'Données 2021'!$D$278</definedName>
    <definedName name="bs_pc1_seuil7">'Données 2021'!$C$278</definedName>
    <definedName name="bs_pc1_seuil8">'Données 2021'!$B$278</definedName>
    <definedName name="bs_pc10_seuil1">'Données 2021'!$I$287</definedName>
    <definedName name="bs_pc10_seuil2">'Données 2021'!$H$287</definedName>
    <definedName name="bs_pc10_seuil3">'Données 2021'!$G$287</definedName>
    <definedName name="bs_pc10_seuil4">'Données 2021'!$F$287</definedName>
    <definedName name="bs_pc10_seuil5">'Données 2021'!$E$287</definedName>
    <definedName name="bs_pc10_seuil6">'Données 2021'!$D$287</definedName>
    <definedName name="bs_pc10_seuil7">'Données 2021'!$C$287</definedName>
    <definedName name="bs_pc10_seuil8">'Données 2021'!$B$287</definedName>
    <definedName name="bs_pc11_seuil1">'Données 2021'!$I$288</definedName>
    <definedName name="bs_pc11_seuil2">'Données 2021'!$H$288</definedName>
    <definedName name="bs_pc11_seuil3">'Données 2021'!$G$288</definedName>
    <definedName name="bs_pc11_seuil4">'Données 2021'!$F$288</definedName>
    <definedName name="bs_pc11_seuil5">'Données 2021'!$E$288</definedName>
    <definedName name="bs_pc11_seuil6">'Données 2021'!$D$288</definedName>
    <definedName name="bs_pc11_seuil7">'Données 2021'!$C$288</definedName>
    <definedName name="bs_pc11_seuil8">'Données 2021'!$B$288</definedName>
    <definedName name="bs_pc12_seuil1">'Données 2021'!$I$289</definedName>
    <definedName name="bs_pc12_seuil2">'Données 2021'!$H$289</definedName>
    <definedName name="bs_pc12_seuil3">'Données 2021'!$G$289</definedName>
    <definedName name="bs_pc12_seuil4">'Données 2021'!$F$289</definedName>
    <definedName name="bs_pc12_seuil5">'Données 2021'!$E$289</definedName>
    <definedName name="bs_pc12_seuil6">'Données 2021'!$D$289</definedName>
    <definedName name="bs_pc12_seuil7">'Données 2021'!$C$289</definedName>
    <definedName name="bs_pc12_seuil8">'Données 2021'!$B$289</definedName>
    <definedName name="bs_pc13_seuil1">'Données 2021'!$I$290</definedName>
    <definedName name="bs_pc13_seuil2">'Données 2021'!$H$290</definedName>
    <definedName name="bs_pc13_seuil3">'Données 2021'!$G$290</definedName>
    <definedName name="bs_pc13_seuil4">'Données 2021'!$F$290</definedName>
    <definedName name="bs_pc13_seuil5">'Données 2021'!$E$290</definedName>
    <definedName name="bs_pc13_seuil6">'Données 2021'!$D$290</definedName>
    <definedName name="bs_pc13_seuil7">'Données 2021'!$C$290</definedName>
    <definedName name="bs_pc13_seuil8">'Données 2021'!$B$290</definedName>
    <definedName name="bs_pc14_seuil1">'Données 2021'!$I$291</definedName>
    <definedName name="bs_pc14_seuil2">'Données 2021'!$H$291</definedName>
    <definedName name="bs_pc14_seuil3">'Données 2021'!$G$291</definedName>
    <definedName name="bs_pc14_seuil4">'Données 2021'!$F$291</definedName>
    <definedName name="bs_pc14_seuil5">'Données 2021'!$E$291</definedName>
    <definedName name="bs_pc14_seuil6">'Données 2021'!$D$291</definedName>
    <definedName name="bs_pc14_seuil7">'Données 2021'!$C$291</definedName>
    <definedName name="bs_pc14_seuil8">'Données 2021'!$B$291</definedName>
    <definedName name="bs_pc15_seuil1">'Données 2021'!$I$292</definedName>
    <definedName name="bs_pc15_seuil2">'Données 2021'!$H$292</definedName>
    <definedName name="bs_pc15_seuil3">'Données 2021'!$G$292</definedName>
    <definedName name="bs_pc15_seuil4">'Données 2021'!$F$292</definedName>
    <definedName name="bs_pc15_seuil5">'Données 2021'!$E$292</definedName>
    <definedName name="bs_pc15_seuil6">'Données 2021'!$D$292</definedName>
    <definedName name="bs_pc15_seuil7">'Données 2021'!$C$292</definedName>
    <definedName name="bs_pc15_seuil8">'Données 2021'!$B$292</definedName>
    <definedName name="bs_pc16_seuil1">'Données 2021'!$I$293</definedName>
    <definedName name="bs_pc16_seuil2">'Données 2021'!$H$293</definedName>
    <definedName name="bs_pc16_seuil3">'Données 2021'!$G$293</definedName>
    <definedName name="bs_pc16_seuil4">'Données 2021'!$F$293</definedName>
    <definedName name="bs_pc16_seuil5">'Données 2021'!$E$293</definedName>
    <definedName name="bs_pc16_seuil6">'Données 2021'!$D$293</definedName>
    <definedName name="bs_pc16_seuil7">'Données 2021'!$C$293</definedName>
    <definedName name="bs_pc16_seuil8">'Données 2021'!$B$293</definedName>
    <definedName name="bs_pc17_seuil1">'Données 2021'!$I$294</definedName>
    <definedName name="bs_pc17_seuil2">'Données 2021'!$H$294</definedName>
    <definedName name="bs_pc17_seuil3">'Données 2021'!$G$294</definedName>
    <definedName name="bs_pc17_seuil4">'Données 2021'!$F$294</definedName>
    <definedName name="bs_pc17_seuil5">'Données 2021'!$E$294</definedName>
    <definedName name="bs_pc17_seuil6">'Données 2021'!$D$294</definedName>
    <definedName name="bs_pc17_seuil7">'Données 2021'!$C$294</definedName>
    <definedName name="bs_pc17_seuil8">'Données 2021'!$B$294</definedName>
    <definedName name="bs_pc2_seuil1">'Données 2021'!$I$279</definedName>
    <definedName name="bs_pc2_seuil2">'Données 2021'!$H$279</definedName>
    <definedName name="bs_pc2_seuil3">'Données 2021'!$G$279</definedName>
    <definedName name="bs_pc2_seuil4">'Données 2021'!$F$279</definedName>
    <definedName name="bs_pc2_seuil5">'Données 2021'!$E$279</definedName>
    <definedName name="bs_pc2_seuil6">'Données 2021'!$D$279</definedName>
    <definedName name="bs_pc2_seuil7">'Données 2021'!$C$279</definedName>
    <definedName name="bs_pc2_seuil8">'Données 2021'!$B$279</definedName>
    <definedName name="bs_pc3_seuil1">'Données 2021'!$I$280</definedName>
    <definedName name="bs_pc3_seuil2">'Données 2021'!$H$280</definedName>
    <definedName name="bs_pc3_seuil3">'Données 2021'!$G$280</definedName>
    <definedName name="bs_pc3_seuil4">'Données 2021'!$F$280</definedName>
    <definedName name="bs_pc3_seuil5">'Données 2021'!$E$280</definedName>
    <definedName name="bs_pc3_seuil6">'Données 2021'!$D$280</definedName>
    <definedName name="bs_pc3_seuil7">'Données 2021'!$C$280</definedName>
    <definedName name="bs_pc3_seuil8">'Données 2021'!$B$280</definedName>
    <definedName name="bs_pc4_seuil1">'Données 2021'!$I$281</definedName>
    <definedName name="bs_pc4_seuil2">'Données 2021'!$H$281</definedName>
    <definedName name="bs_pc4_seuil3">'Données 2021'!$G$281</definedName>
    <definedName name="bs_pc4_seuil4">'Données 2021'!$F$281</definedName>
    <definedName name="bs_pc4_seuil5">'Données 2021'!$E$281</definedName>
    <definedName name="bs_pc4_seuil6">'Données 2021'!$D$281</definedName>
    <definedName name="bs_pc4_seuil7">'Données 2021'!$C$281</definedName>
    <definedName name="bs_pc4_seuil8">'Données 2021'!$B$281</definedName>
    <definedName name="bs_pc5_seuil1">'Données 2021'!$I$282</definedName>
    <definedName name="bs_pc5_seuil2">'Données 2021'!$H$282</definedName>
    <definedName name="bs_pc5_seuil3">'Données 2021'!$G$282</definedName>
    <definedName name="bs_pc5_seuil4">'Données 2021'!$F$282</definedName>
    <definedName name="bs_pc5_seuil5">'Données 2021'!$E$282</definedName>
    <definedName name="bs_pc5_seuil6">'Données 2021'!$D$282</definedName>
    <definedName name="bs_pc5_seuil7">'Données 2021'!$C$282</definedName>
    <definedName name="bs_pc5_seuil8">'Données 2021'!$B$282</definedName>
    <definedName name="bs_pc6_seuil1">'Données 2021'!$I$283</definedName>
    <definedName name="bs_pc6_seuil2">'Données 2021'!$H$283</definedName>
    <definedName name="bs_pc6_seuil3">'Données 2021'!$G$283</definedName>
    <definedName name="bs_pc6_seuil4">'Données 2021'!$F$283</definedName>
    <definedName name="bs_pc6_seuil5">'Données 2021'!$E$283</definedName>
    <definedName name="bs_pc6_seuil6">'Données 2021'!$D$283</definedName>
    <definedName name="bs_pc6_seuil7">'Données 2021'!$C$283</definedName>
    <definedName name="bs_pc6_seuil8">'Données 2021'!$B$283</definedName>
    <definedName name="bs_pc7_seuil1">'Données 2021'!$I$284</definedName>
    <definedName name="bs_pc7_seuil2">'Données 2021'!$H$284</definedName>
    <definedName name="bs_pc7_seuil3">'Données 2021'!$G$284</definedName>
    <definedName name="bs_pc7_seuil4">'Données 2021'!$F$284</definedName>
    <definedName name="bs_pc7_seuil5">'Données 2021'!$E$284</definedName>
    <definedName name="bs_pc7_seuil6">'Données 2021'!$D$284</definedName>
    <definedName name="bs_pc7_seuil7">'Données 2021'!$C$284</definedName>
    <definedName name="bs_pc7_seuil8">'Données 2021'!$B$284</definedName>
    <definedName name="bs_pc8_seuil1">'Données 2021'!$I$285</definedName>
    <definedName name="bs_pc8_seuil2">'Données 2021'!$H$285</definedName>
    <definedName name="bs_pc8_seuil3">'Données 2021'!$G$285</definedName>
    <definedName name="bs_pc8_seuil4">'Données 2021'!$F$285</definedName>
    <definedName name="bs_pc8_seuil5">'Données 2021'!$E$285</definedName>
    <definedName name="bs_pc8_seuil6">'Données 2021'!$D$285</definedName>
    <definedName name="bs_pc8_seuil7">'Données 2021'!$C$285</definedName>
    <definedName name="bs_pc8_seuil8">'Données 2021'!$B$285</definedName>
    <definedName name="bs_pc9_seuil1">'Données 2021'!$I$286</definedName>
    <definedName name="bs_pc9_seuil2">'Données 2021'!$H$286</definedName>
    <definedName name="bs_pc9_seuil3">'Données 2021'!$G$286</definedName>
    <definedName name="bs_pc9_seuil4">'Données 2021'!$F$286</definedName>
    <definedName name="bs_pc9_seuil5">'Données 2021'!$E$286</definedName>
    <definedName name="bs_pc9_seuil6">'Données 2021'!$D$286</definedName>
    <definedName name="bs_pc9_seuil7">'Données 2021'!$C$286</definedName>
    <definedName name="bs_pc9_seuil8">'Données 2021'!$B$286</definedName>
    <definedName name="ceee_abat">'Données 2021'!$C$330</definedName>
    <definedName name="ceee_taux_1enf">'Données 2021'!$C$334</definedName>
    <definedName name="ceee_taux_2enf">'Données 2021'!$C$335</definedName>
    <definedName name="ceee_taux_3enf">'Données 2021'!$C$336</definedName>
    <definedName name="ceee_taux_4enf">'Données 2021'!$C$337</definedName>
    <definedName name="ceee_taux_5enf">'Données 2021'!$C$338</definedName>
    <definedName name="ceee_taux_6enf">'Données 2021'!$C$339</definedName>
    <definedName name="ceeeb_reste_à_vivre">'Données 2021'!$C$344</definedName>
    <definedName name="ceeeb_taux_1enf">'Données 2021'!$C$348</definedName>
    <definedName name="ceeeb_taux_2enf">'Données 2021'!$C$349</definedName>
    <definedName name="ceeeb_taux_3enf">'Données 2021'!$C$350</definedName>
    <definedName name="ceeeb_taux_4enf">'Données 2021'!$C$351</definedName>
    <definedName name="ceeeb_taux_5enf">'Données 2021'!$C$352</definedName>
    <definedName name="ceeeb_taux_6enf">'Données 2021'!$C$353</definedName>
    <definedName name="cf_base">'Données 2021'!$B$40</definedName>
    <definedName name="cf_majoration">'Données 2021'!$B$41</definedName>
    <definedName name="cf_plaf1_couple_biact_ou_iso_3_enf">'Données 2021'!$E$41</definedName>
    <definedName name="cf_plaf1_couple_monoact_3_enf">'Données 2021'!$D$41</definedName>
    <definedName name="cf_plaf1_sup_enf">'Données 2021'!$F$41</definedName>
    <definedName name="cf_plaf2_couple_biact_ou_iso_3_enf">'Données 2021'!$E$40</definedName>
    <definedName name="cf_plaf2_couple_monoact_3_enf">'Données 2021'!$D$40</definedName>
    <definedName name="cf_plaf2_sup_enf">'Données 2021'!$F$40</definedName>
    <definedName name="cf_seuil_act">'Données 2021'!$G$40</definedName>
    <definedName name="clca_tp">'Données 2021'!$B$56</definedName>
    <definedName name="clca_tr_1">'Données 2021'!$B$57</definedName>
    <definedName name="clca_tr_2">'Données 2021'!$B$58</definedName>
    <definedName name="cmg_cotis_assmat">'Données 2021'!$B$207</definedName>
    <definedName name="cmg_cotis_gdom">'Données 2021'!$B$216</definedName>
    <definedName name="cmg_cout_net_assmat">'Données 2021'!$B$205</definedName>
    <definedName name="cmg_cout_net_gdom">'Données 2021'!$B$214</definedName>
    <definedName name="cmg_inter">'Données 2021'!$B$63</definedName>
    <definedName name="cmg_majo_plaf_isolé">'Données 2021'!$H$62</definedName>
    <definedName name="cmg_max">'Données 2021'!$B$62</definedName>
    <definedName name="cmg_max_pccs_gdom">'Données 2021'!$B$66</definedName>
    <definedName name="cmg_min">'Données 2021'!$B$64</definedName>
    <definedName name="cmg_part_max_pcsn">'Données 2021'!$B$65</definedName>
    <definedName name="cmg_plaf_1_pct_plaf_inter">'Données 2021'!$G$62</definedName>
    <definedName name="cmg_plaf_inter_1_enf">'Données 2021'!$D$62</definedName>
    <definedName name="cmg_plaf_inter_2_enf">'Données 2021'!$E$62</definedName>
    <definedName name="cmg_plaf_inter_sup_enf">'Données 2021'!$F$62</definedName>
    <definedName name="Coef_n">'Données 2021'!$B$17</definedName>
    <definedName name="Coef_n_1">'Données 2021'!$B$16</definedName>
    <definedName name="Coef_n_2">'Données 2021'!$B$15</definedName>
    <definedName name="crds">'Données 2021'!$F$16</definedName>
    <definedName name="creche_coef_1_enf">'Données 2021'!$C$222</definedName>
    <definedName name="creche_coef_2_enf">'Données 2021'!$C$223</definedName>
    <definedName name="creche_coef_3_enf">'Données 2021'!$C$224</definedName>
    <definedName name="creche_coef_4_enf">'Données 2021'!$C$225</definedName>
    <definedName name="creche_plafond_ressources">'Données 2021'!$B$231</definedName>
    <definedName name="creche_plancher_ressource">'Données 2021'!$B$230</definedName>
    <definedName name="evol_ipc_2013_2015">'Données 2021'!$B$8</definedName>
    <definedName name="evol_ipc_2014_2015">'Données 2021'!$B$7</definedName>
    <definedName name="evol_smic">'Données 2021'!$B$4</definedName>
    <definedName name="evol_smic_n_moins_1_n">'Données 2021'!$B$12</definedName>
    <definedName name="evol_smic_n_moins_2_n">'Données 2021'!$B$13</definedName>
    <definedName name="evol_smic_n_moins_2_n_moins_1">'Données 2021'!$B$14</definedName>
    <definedName name="gdom_cout_brut_total">'Données 2021'!$B$217</definedName>
    <definedName name="IPC2020_2020">'Données 2021'!$E$7</definedName>
    <definedName name="irpp_cout_net_assmat">'Données 2021'!$B$206</definedName>
    <definedName name="irpp_max_avqf_couple">'Données 2021'!$G$179</definedName>
    <definedName name="irpp_max_avqf_iso">'Données 2021'!$G$178</definedName>
    <definedName name="irpp_max_fg_assmat">'Données 2021'!$G$187</definedName>
    <definedName name="irpp_max_fg_gdom">'Données 2021'!$G$191</definedName>
    <definedName name="irpp_max_reduc_fp">'Données 2021'!$G$174</definedName>
    <definedName name="irpp_min_reduc_fp">'Données 2021'!$G$175</definedName>
    <definedName name="irpp_part_fg_assmat">'Données 2021'!$G$186</definedName>
    <definedName name="irpp_part_fg_gdom">'Données 2021'!$G$188</definedName>
    <definedName name="irpp_plaf_decote">'Données 2021'!$G$181</definedName>
    <definedName name="irpp_plaf_decote_couple">'Données 2021'!$G$182</definedName>
    <definedName name="irpp_reduc_coll">'Données 2021'!$G$183</definedName>
    <definedName name="irpp_reduc_es">'Données 2021'!$G$185</definedName>
    <definedName name="irpp_reduc_lyc">'Données 2021'!$G$184</definedName>
    <definedName name="irpp_reduc1">'Données 2021'!$G$165</definedName>
    <definedName name="irpp_reduc2">'Données 2021'!$G$166</definedName>
    <definedName name="irpp_reduc3">'Données 2021'!$G$167</definedName>
    <definedName name="irpp_reduc4">'Données 2021'!$G$168</definedName>
    <definedName name="irpp_seuil1">'Données 2021'!$G$157</definedName>
    <definedName name="irpp_seuil1_cont_excep">'Données 2021'!$G$169</definedName>
    <definedName name="irpp_seuil1_fg_gdom">'Données 2021'!$G$189</definedName>
    <definedName name="irpp_seuil2">'Données 2021'!$G$158</definedName>
    <definedName name="irpp_seuil2_cont_excep">'Données 2021'!$G$170</definedName>
    <definedName name="irpp_seuil3">'Données 2021'!$G$159</definedName>
    <definedName name="irpp_seuil4">'Données 2021'!$G$160</definedName>
    <definedName name="irpp_supp_enf_seuil_fg_gdom">'Données 2021'!$G$190</definedName>
    <definedName name="irpp_taux_decote">'Données 2021'!$G$180</definedName>
    <definedName name="irpp_taux_reduc_fp">'Données 2021'!$G$173</definedName>
    <definedName name="irpp_taux1">'Données 2021'!$G$161</definedName>
    <definedName name="irpp_taux1_cont_excep">'Données 2021'!$G$171</definedName>
    <definedName name="irpp_taux2">'Données 2021'!$G$162</definedName>
    <definedName name="irpp_taux2_cont_excep">'Données 2021'!$G$172</definedName>
    <definedName name="irpp_taux3">'Données 2021'!$G$163</definedName>
    <definedName name="irpp_taux4">'Données 2021'!$G$164</definedName>
    <definedName name="pa_coeff_calcul_bonus">'Données 2021'!$B$108</definedName>
    <definedName name="pa_fl1">'Données 2021'!$B$93</definedName>
    <definedName name="pa_fl2">'Données 2021'!$B$94</definedName>
    <definedName name="pa_fl3">'Données 2021'!$B$95</definedName>
    <definedName name="pa_forf_c0">'Données 2021'!$C$98</definedName>
    <definedName name="pa_forf_c1">'Données 2021'!$C$99</definedName>
    <definedName name="pa_forf_c2">'Données 2021'!$C$100</definedName>
    <definedName name="pa_forf_I0">'Données 2021'!$B$98</definedName>
    <definedName name="pa_forf_I1">'Données 2021'!$B$99</definedName>
    <definedName name="pa_forf_I2">'Données 2021'!$B$100</definedName>
    <definedName name="pa_forfm_I0">'Données 2021'!$D$98</definedName>
    <definedName name="pa_forfm_I1">'Données 2021'!$D$99</definedName>
    <definedName name="pa_forfm_I2">'Données 2021'!$D$100</definedName>
    <definedName name="pa_forfm_supenf">'Données 2021'!$D$101</definedName>
    <definedName name="pa_max_BPA">'Données 2021'!$B$107</definedName>
    <definedName name="pa_seuil_versement">'Données 2021'!$B$109</definedName>
    <definedName name="pa_seuil1_BPA">'Données 2021'!$B$105</definedName>
    <definedName name="pa_seuil2_BPA">'Données 2021'!$B$106</definedName>
    <definedName name="pa_sup_enf">'Données 2021'!$B$101</definedName>
    <definedName name="pa_taux_rev_act">'Données 2021'!$B$102</definedName>
    <definedName name="rsa_C0">'Données 2021'!$C$85</definedName>
    <definedName name="rsa_C1">'Données 2021'!$C$86</definedName>
    <definedName name="rsa_C2">'Données 2021'!$C$87</definedName>
    <definedName name="rsa_fl_1">'Données 2021'!$B$79</definedName>
    <definedName name="rsa_fl_2">'Données 2021'!$B$80</definedName>
    <definedName name="rsa_fl_3">'Données 2021'!$B$81</definedName>
    <definedName name="rsa_I0">'Données 2021'!$B$85</definedName>
    <definedName name="rsa_I0_n_2">'Données 2021'!$G$152</definedName>
    <definedName name="rsa_I1">'Données 2021'!$B$86</definedName>
    <definedName name="rsa_I2">'Données 2021'!$B$87</definedName>
    <definedName name="rsa_seuil_versement">'Données 2021'!$B$90</definedName>
    <definedName name="rsa_sup_enf">'Données 2021'!$B$88</definedName>
    <definedName name="rsam_I0">'Données 2021'!$D$85</definedName>
    <definedName name="rsam_I1">'Données 2021'!$D$86</definedName>
    <definedName name="rsam_I2">'Données 2021'!$D$87</definedName>
    <definedName name="rsam_sup_enf">'Données 2021'!$D$88</definedName>
    <definedName name="smic">'Données 2021'!$B$3</definedName>
    <definedName name="smic_h">'Données 2021'!$B$5</definedName>
    <definedName name="taux_CRDS">'Données 2021'!$F$16</definedName>
    <definedName name="taux_pat">'Données 2021'!$F$197</definedName>
    <definedName name="taux_sal">'Données 2021'!$E$197</definedName>
    <definedName name="tx_cotsal">'Données 2021'!$F$15</definedName>
    <definedName name="tx_csgded">'Données 2021'!$F$13</definedName>
    <definedName name="tx_csgimp">'Données 2021'!$F$14</definedName>
    <definedName name="uc_ado_iso">'Données 2021'!$B$360</definedName>
    <definedName name="uc_ado_pg">'Données 2021'!$B$361</definedName>
    <definedName name="uc_ado_png">'Données 2021'!$B$362</definedName>
    <definedName name="uc_enf_iso">'Données 2021'!$B$357</definedName>
    <definedName name="uc_enf_pg">'Données 2021'!$B$358</definedName>
    <definedName name="uc_enf_png">'Données 2021'!$B$359</definedName>
  </definedNames>
  <calcPr calcId="145621"/>
</workbook>
</file>

<file path=xl/calcChain.xml><?xml version="1.0" encoding="utf-8"?>
<calcChain xmlns="http://schemas.openxmlformats.org/spreadsheetml/2006/main">
  <c r="C14" i="128" l="1"/>
  <c r="C208" i="128" l="1"/>
  <c r="C167" i="128"/>
  <c r="C113" i="128"/>
  <c r="C114" i="128" s="1"/>
  <c r="C112" i="128"/>
  <c r="C108" i="128"/>
  <c r="C109" i="128" s="1"/>
  <c r="C107" i="128"/>
  <c r="C103" i="128"/>
  <c r="C102" i="128"/>
  <c r="C101" i="128"/>
  <c r="C100" i="128"/>
  <c r="C99" i="128"/>
  <c r="C98" i="128"/>
  <c r="C97" i="128"/>
  <c r="C144" i="128" s="1"/>
  <c r="C96" i="128"/>
  <c r="C95" i="128"/>
  <c r="C173" i="128" s="1"/>
  <c r="C94" i="128"/>
  <c r="C135" i="128" s="1"/>
  <c r="C54" i="128"/>
  <c r="C40" i="128"/>
  <c r="C37" i="128"/>
  <c r="C200" i="128" s="1"/>
  <c r="C10" i="128"/>
  <c r="B14" i="6"/>
  <c r="C48" i="128" l="1"/>
  <c r="C84" i="128"/>
  <c r="C223" i="128"/>
  <c r="C41" i="128"/>
  <c r="C124" i="128"/>
  <c r="C160" i="128"/>
  <c r="C79" i="128"/>
  <c r="C93" i="128"/>
  <c r="C110" i="128"/>
  <c r="C115" i="128"/>
  <c r="C52" i="128"/>
  <c r="C125" i="128"/>
  <c r="C145" i="128"/>
  <c r="C171" i="128"/>
  <c r="C238" i="128"/>
  <c r="C39" i="128"/>
  <c r="C168" i="128"/>
  <c r="C182" i="128"/>
  <c r="C169" i="128"/>
  <c r="C170" i="128" l="1"/>
  <c r="C225" i="128"/>
  <c r="C207" i="128"/>
  <c r="C216" i="128" s="1"/>
  <c r="C53" i="128"/>
  <c r="C55" i="128" s="1"/>
  <c r="C49" i="128" s="1"/>
  <c r="C172" i="128" l="1"/>
  <c r="B362" i="6"/>
  <c r="B361" i="6"/>
  <c r="B359" i="6"/>
  <c r="B358" i="6"/>
  <c r="C344" i="6" l="1"/>
  <c r="C330" i="6"/>
  <c r="B72" i="6" l="1"/>
  <c r="C183" i="128" l="1"/>
  <c r="C184" i="128" s="1"/>
  <c r="C185" i="128"/>
  <c r="C186" i="128" s="1"/>
  <c r="C71" i="128" l="1"/>
  <c r="B256" i="6" l="1"/>
  <c r="B255" i="6"/>
  <c r="B254" i="6"/>
  <c r="B253" i="6"/>
  <c r="B252" i="6"/>
  <c r="B251" i="6"/>
  <c r="B214" i="6" l="1"/>
  <c r="B17" i="6"/>
  <c r="C156" i="128" l="1"/>
  <c r="C166" i="128"/>
  <c r="B216" i="6"/>
  <c r="D98" i="6"/>
  <c r="D99" i="6" s="1"/>
  <c r="D100" i="6" s="1"/>
  <c r="B51" i="6"/>
  <c r="C155" i="128" l="1"/>
  <c r="C154" i="128"/>
  <c r="B215" i="6"/>
  <c r="B205" i="6" l="1"/>
  <c r="C225" i="6"/>
  <c r="C224" i="6"/>
  <c r="C223" i="6"/>
  <c r="C222" i="6"/>
  <c r="B206" i="6"/>
  <c r="B203" i="6"/>
  <c r="B207" i="6" s="1"/>
  <c r="C150" i="128" l="1"/>
  <c r="C64" i="128" s="1"/>
  <c r="C149" i="128"/>
  <c r="B64" i="6" l="1"/>
  <c r="B63" i="6"/>
  <c r="B62" i="6"/>
  <c r="B58" i="6"/>
  <c r="B57" i="6"/>
  <c r="B56" i="6"/>
  <c r="C146" i="128" l="1"/>
  <c r="C62" i="128" s="1"/>
  <c r="B107" i="6" l="1"/>
  <c r="B93" i="6"/>
  <c r="D101" i="6"/>
  <c r="B101" i="6"/>
  <c r="C98" i="6"/>
  <c r="B99" i="6"/>
  <c r="B100" i="6" l="1"/>
  <c r="C99" i="6"/>
  <c r="B94" i="6"/>
  <c r="B79" i="6"/>
  <c r="C88" i="6"/>
  <c r="B88" i="6"/>
  <c r="C85" i="6"/>
  <c r="B86" i="6"/>
  <c r="C197" i="128" l="1"/>
  <c r="B87" i="6"/>
  <c r="C100" i="6"/>
  <c r="B95" i="6"/>
  <c r="C86" i="6"/>
  <c r="B80" i="6"/>
  <c r="C190" i="128" l="1"/>
  <c r="B81" i="6"/>
  <c r="C87" i="6"/>
  <c r="B52" i="6"/>
  <c r="B35" i="6"/>
  <c r="C59" i="128" l="1"/>
  <c r="B24" i="6" l="1"/>
  <c r="C121" i="128" l="1"/>
  <c r="B105" i="6"/>
  <c r="C199" i="128" l="1"/>
  <c r="C201" i="128" s="1"/>
  <c r="I138" i="6"/>
  <c r="H138" i="6"/>
  <c r="G138" i="6"/>
  <c r="C174" i="128" l="1"/>
  <c r="C175" i="128" s="1"/>
  <c r="C176" i="128" s="1"/>
  <c r="C177" i="128" s="1"/>
  <c r="G165" i="6"/>
  <c r="G166" i="6" s="1"/>
  <c r="G167" i="6" s="1"/>
  <c r="G168" i="6" s="1"/>
  <c r="C179" i="128" l="1"/>
  <c r="C178" i="128"/>
  <c r="B36" i="6"/>
  <c r="B42" i="6"/>
  <c r="B30" i="6"/>
  <c r="C66" i="128" l="1"/>
  <c r="C198" i="128"/>
  <c r="C191" i="128"/>
  <c r="C122" i="128"/>
  <c r="C101" i="6"/>
  <c r="B13" i="6" l="1"/>
  <c r="B15" i="6" s="1"/>
  <c r="B40" i="6"/>
  <c r="B41" i="6" s="1"/>
  <c r="B4" i="6"/>
  <c r="B12" i="6" s="1"/>
  <c r="B16" i="6" s="1"/>
  <c r="B31" i="6"/>
  <c r="B45" i="6"/>
  <c r="B46" i="6"/>
  <c r="B47" i="6"/>
  <c r="B25" i="6"/>
  <c r="B27" i="6"/>
  <c r="B28" i="6" s="1"/>
  <c r="B26" i="6"/>
  <c r="C130" i="128" l="1"/>
  <c r="C141" i="128"/>
  <c r="C129" i="128"/>
  <c r="C140" i="128"/>
  <c r="C136" i="128"/>
  <c r="C123" i="128"/>
  <c r="C209" i="128"/>
  <c r="C210" i="128" s="1"/>
  <c r="C228" i="128" l="1"/>
  <c r="C212" i="128"/>
  <c r="C215" i="128" s="1"/>
  <c r="C211" i="128"/>
  <c r="C214" i="128" s="1"/>
  <c r="C118" i="128"/>
  <c r="C126" i="128" l="1"/>
  <c r="C56" i="128" s="1"/>
  <c r="C61" i="128"/>
  <c r="C232" i="128"/>
  <c r="C233" i="128" s="1"/>
  <c r="C234" i="128" s="1"/>
  <c r="C68" i="128" s="1"/>
  <c r="C137" i="128"/>
  <c r="C60" i="128" s="1"/>
  <c r="C237" i="128"/>
  <c r="C239" i="128" s="1"/>
  <c r="C240" i="128" s="1"/>
  <c r="C69" i="128" s="1"/>
  <c r="C67" i="128"/>
  <c r="C132" i="128"/>
  <c r="C58" i="128" s="1"/>
  <c r="C163" i="128"/>
  <c r="C131" i="128"/>
  <c r="C63" i="128"/>
  <c r="C217" i="128"/>
  <c r="C218" i="128" s="1"/>
  <c r="C220" i="128" l="1"/>
  <c r="C221" i="128" s="1"/>
  <c r="C222" i="128" s="1"/>
  <c r="C157" i="128"/>
  <c r="C226" i="128" s="1"/>
  <c r="C151" i="128"/>
  <c r="C224" i="128" s="1"/>
  <c r="C70" i="128"/>
  <c r="C57" i="128"/>
  <c r="C65" i="128" s="1"/>
  <c r="C192" i="128"/>
  <c r="C87" i="128" l="1"/>
  <c r="C227" i="128"/>
  <c r="C229" i="128" s="1"/>
  <c r="C75" i="128" s="1"/>
  <c r="C193" i="128"/>
  <c r="C194" i="128" s="1"/>
  <c r="C202" i="128"/>
  <c r="C203" i="128" l="1"/>
  <c r="C204" i="128" s="1"/>
  <c r="C73" i="128" s="1"/>
  <c r="C72" i="128"/>
  <c r="C74" i="128" l="1"/>
  <c r="C76" i="128" s="1"/>
  <c r="C88" i="128" l="1"/>
  <c r="C89" i="128" s="1"/>
  <c r="C80" i="128"/>
  <c r="C85" i="128"/>
</calcChain>
</file>

<file path=xl/sharedStrings.xml><?xml version="1.0" encoding="utf-8"?>
<sst xmlns="http://schemas.openxmlformats.org/spreadsheetml/2006/main" count="565" uniqueCount="491">
  <si>
    <t>RSA forfaitaire</t>
  </si>
  <si>
    <t>Allocations familiales</t>
  </si>
  <si>
    <t>Allocation de soutien familial</t>
  </si>
  <si>
    <t>Total Prestations</t>
  </si>
  <si>
    <t>Avant décote</t>
  </si>
  <si>
    <t>Impôt avant plafonnement de l'AVQF</t>
  </si>
  <si>
    <t>Impôt sans enfants à charge</t>
  </si>
  <si>
    <t>plafond QF</t>
  </si>
  <si>
    <t>Impôt après plafonnement de l'AVQF</t>
  </si>
  <si>
    <t>décote</t>
  </si>
  <si>
    <t>Nombre de parts fiscales</t>
  </si>
  <si>
    <t>isolé</t>
  </si>
  <si>
    <t>couple</t>
  </si>
  <si>
    <t>C</t>
  </si>
  <si>
    <t xml:space="preserve">pour une personne seule </t>
  </si>
  <si>
    <t>pour 2 personnes</t>
  </si>
  <si>
    <t xml:space="preserve">pour 3 personnes ou plus </t>
  </si>
  <si>
    <t> Nombre d'enfants</t>
  </si>
  <si>
    <t>Par enfant en plus</t>
  </si>
  <si>
    <t>PF : Montant de la base mensuelle de calcul des AF (BMAF) de N-2</t>
  </si>
  <si>
    <t>Montant du loyer plafond pour les isolés sans pàc en zone 2</t>
  </si>
  <si>
    <t>Montant du loyer plafond pour les couples sans pàc en zone 2</t>
  </si>
  <si>
    <t>Montant du loyer plafond pour les familles une pàc en zone 2</t>
  </si>
  <si>
    <t>Montant du loyer plafond pour les familles supp pàc en zone 2</t>
  </si>
  <si>
    <t>Forfait de charges pour les familles sans personne à charge</t>
  </si>
  <si>
    <t>Forfait de charges pour les familles avec une personne à charge</t>
  </si>
  <si>
    <t>Forfait de charges pour les familles par personne à charge après une</t>
  </si>
  <si>
    <t>Montant de PL mensuel minimum pour donner lieu à versement</t>
  </si>
  <si>
    <t>Situation maritale</t>
  </si>
  <si>
    <t>montant</t>
  </si>
  <si>
    <t>majoré</t>
  </si>
  <si>
    <t>Seuil de la première tranche du barème</t>
  </si>
  <si>
    <t>Seuil de la deuxième tranche du barème</t>
  </si>
  <si>
    <t>Seuil de la troisième tranche du barème</t>
  </si>
  <si>
    <t>Seuil de la quatrième tranche du barème</t>
  </si>
  <si>
    <t>Taux de la première tranche du barème (en %)</t>
  </si>
  <si>
    <t>Taux de la deuxième tranche du barème (en %)</t>
  </si>
  <si>
    <t>Taux de la troisième tranche du barème (en %)</t>
  </si>
  <si>
    <t>Taux de la quatrième tranche du barème (en %)</t>
  </si>
  <si>
    <t>Maximum de la déduction au titre des frais professionnels</t>
  </si>
  <si>
    <t>Minimum de la déduction au titre des frais professionnels</t>
  </si>
  <si>
    <t>Plafond de l'avantage apporté par le quotient familial pour un parent isolé</t>
  </si>
  <si>
    <t>Plafond de la décote</t>
  </si>
  <si>
    <t>Déduction deuxième tranche</t>
  </si>
  <si>
    <t>Déduction troisième tranche</t>
  </si>
  <si>
    <t>Déduction quatrième tranche</t>
  </si>
  <si>
    <t>Déduction première tranche</t>
  </si>
  <si>
    <t>AIDES AU LOGEMENT</t>
  </si>
  <si>
    <t>Barème aides au logement</t>
  </si>
  <si>
    <t>Supplément par enfant</t>
  </si>
  <si>
    <t>nombre d'enfants &lt; 3 ans</t>
  </si>
  <si>
    <t>AB de la PAJE</t>
  </si>
  <si>
    <t>plafond isolé ou couple biactif 3 enf</t>
  </si>
  <si>
    <t>plafond couple monoactif 3 enf</t>
  </si>
  <si>
    <t>plafond couple monoactif 2 enf</t>
  </si>
  <si>
    <t>plafond couple monoactif 
1 enf</t>
  </si>
  <si>
    <t>plafond isoléou couple biactif  1 enf</t>
  </si>
  <si>
    <t>plafond isolé ou couple biactif 2 enf</t>
  </si>
  <si>
    <t>seuil activité</t>
  </si>
  <si>
    <t>Coefficient calcul ressources n-2</t>
  </si>
  <si>
    <t>Coefficient revenu imposable n-1</t>
  </si>
  <si>
    <t>Nombre de parts fiscales sans enfant à charge</t>
  </si>
  <si>
    <t>(isolé / couple)</t>
  </si>
  <si>
    <t>Zone 2</t>
  </si>
  <si>
    <t>Zone 3</t>
  </si>
  <si>
    <t>Zone1</t>
  </si>
  <si>
    <t>(1 / 2 / 3)</t>
  </si>
  <si>
    <t xml:space="preserve">Zone pour les aides au logement </t>
  </si>
  <si>
    <t>ARS 11-14 ans</t>
  </si>
  <si>
    <t>plafond  
1 enf</t>
  </si>
  <si>
    <t>Plafond ARS</t>
  </si>
  <si>
    <t>(soit un nombre, soit sous la forme =x*smic)</t>
  </si>
  <si>
    <t>ARS/12</t>
  </si>
  <si>
    <t>Aides au logement</t>
  </si>
  <si>
    <t>droit ASF</t>
  </si>
  <si>
    <t>(0 ou 1)</t>
  </si>
  <si>
    <t>ARS 6-10 ans</t>
  </si>
  <si>
    <t>ARS 15-18 ans</t>
  </si>
  <si>
    <t>INSEE</t>
  </si>
  <si>
    <t>Taux appliqué à la somme loyer plus charge afin de calculer la participation personnelle</t>
  </si>
  <si>
    <t>Participation personnelle minimale forfaitaire notée p0</t>
  </si>
  <si>
    <t>Taux de la déduction au titre des frais professionnels</t>
  </si>
  <si>
    <t>Plafond de l'avantage apporté par le quotient familial pour un couple</t>
  </si>
  <si>
    <t>Coefficient de calcul de la décote</t>
  </si>
  <si>
    <t>ARS total</t>
  </si>
  <si>
    <t>ARS total max</t>
  </si>
  <si>
    <t>Forfait logement</t>
  </si>
  <si>
    <t>RSA</t>
  </si>
  <si>
    <t>CF</t>
  </si>
  <si>
    <t>ARS</t>
  </si>
  <si>
    <t>AB</t>
  </si>
  <si>
    <t>majoration RSA (y compris grossesse)</t>
  </si>
  <si>
    <t>coefficient drevenus d'activité pour le revenu garanti</t>
  </si>
  <si>
    <t>AF hors majo</t>
  </si>
  <si>
    <t>majoration AF</t>
  </si>
  <si>
    <t>revenu d'activité</t>
  </si>
  <si>
    <t>revenu net imposable</t>
  </si>
  <si>
    <t>quotient familial</t>
  </si>
  <si>
    <t>quotient familial sans enfant à charge</t>
  </si>
  <si>
    <t>réduction d'impôt pour enfant à charge au collège</t>
  </si>
  <si>
    <t>réduction d'impôt pour enfant à charge au lycée</t>
  </si>
  <si>
    <t>réduction d'impôt pour enfant à charge étudiant du supérieur</t>
  </si>
  <si>
    <t>âge premier enfant</t>
  </si>
  <si>
    <t>âge deuxième enfant</t>
  </si>
  <si>
    <t>âge troisième enfant</t>
  </si>
  <si>
    <t>âge quatrième enfant</t>
  </si>
  <si>
    <t>âge cinquième enfant</t>
  </si>
  <si>
    <t>âge sixième enfant</t>
  </si>
  <si>
    <t xml:space="preserve">écrire -1 si n'existe pas dans la famille </t>
  </si>
  <si>
    <t>Avantage du QF plafonné</t>
  </si>
  <si>
    <t>Forfait RSA  : Montant pour un isolé sans enfant de N-2</t>
  </si>
  <si>
    <t>Impôt avant réductions et crédits d'impôt</t>
  </si>
  <si>
    <t>Réduction pour enfants poursuivant des études secondaires ou supérieures</t>
  </si>
  <si>
    <t>nombre d'enfants à charge pour l'impôt (moins de 18 ans ou étudiant de moins de 25 ans)</t>
  </si>
  <si>
    <t>nombre d'enfants PF (moins de 20 ans)</t>
  </si>
  <si>
    <t>nombre d'enfants RSA (moins de 25 ans)</t>
  </si>
  <si>
    <t>nombre d'enfants 14-20 ans (pour majo AF)</t>
  </si>
  <si>
    <t>Impôt après réductions et crédits d'impôt</t>
  </si>
  <si>
    <t>BMAF (base menseulle de calcul des PF)</t>
  </si>
  <si>
    <t>majoration AF &gt;14 ans sauf aîné famille de 2)</t>
  </si>
  <si>
    <t>Montant</t>
  </si>
  <si>
    <t>Rsa socle avant seuil versement</t>
  </si>
  <si>
    <t xml:space="preserve">Montant </t>
  </si>
  <si>
    <t>majoration</t>
  </si>
  <si>
    <t>Montant réduit</t>
  </si>
  <si>
    <t>Plafond 1 CF</t>
  </si>
  <si>
    <t>Plafond 2 CF</t>
  </si>
  <si>
    <t>Plafond 2 AB</t>
  </si>
  <si>
    <t>Plafond 1 AB</t>
  </si>
  <si>
    <t>forfait AF</t>
  </si>
  <si>
    <t>Forfait AF</t>
  </si>
  <si>
    <t>plafond 1 AF pour 2 enfants</t>
  </si>
  <si>
    <t>supplément plafond AF par enfant</t>
  </si>
  <si>
    <t>AF avant modulation</t>
  </si>
  <si>
    <t xml:space="preserve">plafond1 </t>
  </si>
  <si>
    <t>plafond2</t>
  </si>
  <si>
    <t>nombre d'enfants CF et  PL (moins de 21 ans)</t>
  </si>
  <si>
    <t>Cf de base</t>
  </si>
  <si>
    <t>complément CF</t>
  </si>
  <si>
    <t>ASF à déduire du RSA</t>
  </si>
  <si>
    <t>Complément familial avant majoration</t>
  </si>
  <si>
    <t>Majoration du complément familial</t>
  </si>
  <si>
    <t>nombre d'enfant au collège</t>
  </si>
  <si>
    <t>nombre d'enfant au lycée</t>
  </si>
  <si>
    <t>plafond décote couple</t>
  </si>
  <si>
    <t>complément dégressif</t>
  </si>
  <si>
    <t>Total prestations familiales (hors CMG)</t>
  </si>
  <si>
    <t>Bonus indiv théorique</t>
  </si>
  <si>
    <t>Prime d'activité</t>
  </si>
  <si>
    <t>Prime d'activité avant seuil versement</t>
  </si>
  <si>
    <t>INSEE : Montant mensuel net du smic pour 35 heures de travail par semaine (151,67 h/mois) après déduction de la CSG et CRDS    -       http://www.insee.fr/fr/bases-de-donnees/bsweb/serie.asp?idbank=000879878</t>
  </si>
  <si>
    <t>INSEE : Indice des prix à la consommation - Secteurs conjoncturels (mensuel, ensemble des ménages, métropole + DOM, base 1998) - Ensemble hors tabac         -       http://www.bdm.insee.fr/bdm2/affichageSeries.action?idbank=000641194&amp;request_locale=fr</t>
  </si>
  <si>
    <t>Prestations légales Caf 2016 (circulaire DSS du 15 mars 2016)</t>
  </si>
  <si>
    <t>Prime d'activité - calcul du bonus</t>
  </si>
  <si>
    <t>seuil bonus max</t>
  </si>
  <si>
    <t>montant bonus max</t>
  </si>
  <si>
    <t>Allocations familiales après crds (hors forfait)</t>
  </si>
  <si>
    <t>Complément familial après crds</t>
  </si>
  <si>
    <t>ASF après CRDS</t>
  </si>
  <si>
    <t>Allocation de rentrée scolaire après crds</t>
  </si>
  <si>
    <t>AB de la PAJE après CRDS</t>
  </si>
  <si>
    <t>Montant maximum du RSA</t>
  </si>
  <si>
    <t>Décote et réduction sous condition de revenus</t>
  </si>
  <si>
    <t>Impôt après décote</t>
  </si>
  <si>
    <t>plafond 2 AF pour 2 enfants</t>
  </si>
  <si>
    <t>nombre d'enfants &gt;=14 ans (pour calcul niveau de vie)</t>
  </si>
  <si>
    <t>Montant du forfait pour la PA</t>
  </si>
  <si>
    <t>Forfait logement pour la PA</t>
  </si>
  <si>
    <t>FL pour la prime d'activité</t>
  </si>
  <si>
    <t>décret du 27mai 2014</t>
  </si>
  <si>
    <t>CF à déduire du rsa</t>
  </si>
  <si>
    <r>
      <rPr>
        <b/>
        <sz val="12"/>
        <rFont val="Arial"/>
        <family val="2"/>
      </rPr>
      <t xml:space="preserve">Impôt sur le revenu  </t>
    </r>
    <r>
      <rPr>
        <sz val="12"/>
        <rFont val="Arial"/>
        <family val="2"/>
      </rPr>
      <t>: sur www.impot.gouv.fr ; onglet documentation puis recherche de formulaire</t>
    </r>
  </si>
  <si>
    <t xml:space="preserve">Seuil 1 de la contribution exceptionnelle sur les hauts revenus </t>
  </si>
  <si>
    <t xml:space="preserve">Seuil 2 de la contribution exceptionnelle sur les hauts revenus </t>
  </si>
  <si>
    <t>Taux 1 de la contribution exceptionnelle sur les hauts revenus</t>
  </si>
  <si>
    <t>Taux 2 de la contribution exceptionnelle sur les hauts revenus</t>
  </si>
  <si>
    <t>contribution exceptionnelle sur les hauts revenus</t>
  </si>
  <si>
    <t xml:space="preserve"> en € mensuels</t>
  </si>
  <si>
    <t>Loyer plafonné L</t>
  </si>
  <si>
    <t>Loyer</t>
  </si>
  <si>
    <t>Loyer pour les aides au logement ("plaf" si = au loyer plafond)</t>
  </si>
  <si>
    <t>L+C</t>
  </si>
  <si>
    <t>R0 personne seule</t>
  </si>
  <si>
    <t>R0 Couple sans PAC</t>
  </si>
  <si>
    <t>R0 1 pac</t>
  </si>
  <si>
    <t>R0 2 Pac</t>
  </si>
  <si>
    <t>R0 3 pac</t>
  </si>
  <si>
    <t>R0 4 pac</t>
  </si>
  <si>
    <t>R0 5 Pac</t>
  </si>
  <si>
    <t>R0 6 pac</t>
  </si>
  <si>
    <t>R0 par pac sup</t>
  </si>
  <si>
    <t>Taux de participation Tf pour les isolés sans personne à charge</t>
  </si>
  <si>
    <t>Taux de participation Tf pour les couples sans personne à charge</t>
  </si>
  <si>
    <t>Taux de participation Tf pour les familles avec une personne à charge</t>
  </si>
  <si>
    <t>Taux de participation Tf pour les familles avec deux personnes à charge</t>
  </si>
  <si>
    <t>Taux de participation Tf pour les familles avec trois personnes à charge</t>
  </si>
  <si>
    <t>Taux de participation Tf pour les familles avec quatre personnes à charge</t>
  </si>
  <si>
    <t>Taux de participation Tf diminution du taux par personne à charge après quatre</t>
  </si>
  <si>
    <t>taux de participation famille TF</t>
  </si>
  <si>
    <t>taux de participation lié au loyer TL</t>
  </si>
  <si>
    <t>participation personnelle</t>
  </si>
  <si>
    <t>participation minimale</t>
  </si>
  <si>
    <t>Base ressources</t>
  </si>
  <si>
    <t>smic horaire (pour PA)</t>
  </si>
  <si>
    <t>seuil déclenchement bonus (nb de smic_h)</t>
  </si>
  <si>
    <t>Salaire Adulte 1</t>
  </si>
  <si>
    <t>Salaire Adulte 2</t>
  </si>
  <si>
    <t>smic net 1 er janvier 2019</t>
  </si>
  <si>
    <t>smic net 1 er janvier 2020</t>
  </si>
  <si>
    <t>Evolution jan 2019 - janv 2020</t>
  </si>
  <si>
    <t>taux cotisation employé</t>
  </si>
  <si>
    <t>taux csg imposable</t>
  </si>
  <si>
    <t>taux csg déductible</t>
  </si>
  <si>
    <t>ratio assiette csg et crds</t>
  </si>
  <si>
    <t>taux crds</t>
  </si>
  <si>
    <t>seuil de versement</t>
  </si>
  <si>
    <t>Taux complémentaire Tl au loyer plafond</t>
  </si>
  <si>
    <t>seuil 1 dégressivité personne seule</t>
  </si>
  <si>
    <t>seuil 1 dégressivité couple</t>
  </si>
  <si>
    <t>seuil 1 dégressivité 1 pàc</t>
  </si>
  <si>
    <t>seuil 1 dégressivité supplément par pàc supplémentaire</t>
  </si>
  <si>
    <t>seuil 2 dégressivité personne seule</t>
  </si>
  <si>
    <t>seuil 2 dégressivité couple</t>
  </si>
  <si>
    <t>seuil 2 dégressivité supplément par pàc supplémentaire</t>
  </si>
  <si>
    <t>seuil 2 dégressivité 1 pàc</t>
  </si>
  <si>
    <t>réduction forfaitaire al</t>
  </si>
  <si>
    <t>évolution (n-1)/n pour calcul impôt</t>
  </si>
  <si>
    <r>
      <rPr>
        <b/>
        <sz val="12"/>
        <rFont val="Arial"/>
        <family val="2"/>
      </rPr>
      <t xml:space="preserve">Barème IRPP 2020 </t>
    </r>
    <r>
      <rPr>
        <sz val="12"/>
        <rFont val="Arial"/>
        <family val="2"/>
      </rPr>
      <t>sur revenus 2019</t>
    </r>
  </si>
  <si>
    <t>Quotité travail Adulte 1</t>
  </si>
  <si>
    <t>Quotité travail Adulte 2</t>
  </si>
  <si>
    <t>Montant de l'impôt sur le revenu</t>
  </si>
  <si>
    <t>Prestations familiales à déduire (avant CRDS)</t>
  </si>
  <si>
    <t>AL avant dégressivité liée au loyer (AL0)</t>
  </si>
  <si>
    <t>aide après degressivité (AL1)</t>
  </si>
  <si>
    <t>aide après réduction de 5€ (AL3)</t>
  </si>
  <si>
    <t>AL après troncature seuil de versement et CDRS (AL3)</t>
  </si>
  <si>
    <t>montant forfaitaire pour la prime d'activité</t>
  </si>
  <si>
    <t>Forfait logement du RSA</t>
  </si>
  <si>
    <t>Revenu garanti : forfait PA+0,61*revenu d'activité+bonus théorique</t>
  </si>
  <si>
    <t>seuil de revenu avant dégressivité liée au revenu (R0)</t>
  </si>
  <si>
    <t>PREPARE après CRDS</t>
  </si>
  <si>
    <t>PREPARE taux plein (sans emploi)</t>
  </si>
  <si>
    <t>PREPARE taux réduit 1 (emploi à moins de 50%)</t>
  </si>
  <si>
    <t>PREPARE taux réduit 2 (emploi à 50%-80%)</t>
  </si>
  <si>
    <t>CMG de la PAJE après CRDS</t>
  </si>
  <si>
    <t>seuil intermédiaire 1 enfant</t>
  </si>
  <si>
    <t>seuil intermédiaire 2 enfants</t>
  </si>
  <si>
    <t>seuil intermédiaire  supplément par enfant</t>
  </si>
  <si>
    <t>premier seuil /seuil intermédiaire</t>
  </si>
  <si>
    <t>majo_plafond_isolé</t>
  </si>
  <si>
    <t>tranche1</t>
  </si>
  <si>
    <t>tranche 2</t>
  </si>
  <si>
    <t>tranche 3</t>
  </si>
  <si>
    <t>prise en charge max du salaire net</t>
  </si>
  <si>
    <t>prise en charge max des cotisations (pour garde à domicile)</t>
  </si>
  <si>
    <t>durée garde par Assistante maternelle (en % d'un temps plein)</t>
  </si>
  <si>
    <t>150% si un enfant à plein temps et un à mi temps</t>
  </si>
  <si>
    <t>durée garde à domicile (en % d'un temps plein)</t>
  </si>
  <si>
    <t>durée garde à partagée (en % d'un temps plein)</t>
  </si>
  <si>
    <t>durée de la garde en crèche</t>
  </si>
  <si>
    <t>PREPARE</t>
  </si>
  <si>
    <t>CMG PCSN  (pas incluse dans le revenu disponible)</t>
  </si>
  <si>
    <t>CMG PCCS (pas incluse dans le revenu disponible)</t>
  </si>
  <si>
    <t>PREPARE Adulte 1</t>
  </si>
  <si>
    <t>PREPARE Adulte 2 (avant règle cumul)</t>
  </si>
  <si>
    <t>PREPARE foyer</t>
  </si>
  <si>
    <t>Garde par une assistante maternelle</t>
  </si>
  <si>
    <t>Coût net de la garde par une assistante maternelle</t>
  </si>
  <si>
    <t>cotisations prises en charge par la Caf</t>
  </si>
  <si>
    <t>coût net mensuel pour impôt</t>
  </si>
  <si>
    <t>Garde à domicile</t>
  </si>
  <si>
    <t>Coût brut de la garde à domicile</t>
  </si>
  <si>
    <t>Salaire net garde à domicile</t>
  </si>
  <si>
    <t>Infos complémentaires garde d'enfant</t>
  </si>
  <si>
    <t>Garde par une assistante maternelle (18j, 9h/j)</t>
  </si>
  <si>
    <t>salaire net horaire (yc 10% de congés payés)</t>
  </si>
  <si>
    <t>Part salariale</t>
  </si>
  <si>
    <t>Part patronale</t>
  </si>
  <si>
    <t>indemnité d'entretien/jour</t>
  </si>
  <si>
    <t>indemnité d'entretien/jour forfaitaire pour le crédit d'impôt</t>
  </si>
  <si>
    <t>Indemnité de repas</t>
  </si>
  <si>
    <t>nombre de jours par mois</t>
  </si>
  <si>
    <t>nombre d'heures par jour</t>
  </si>
  <si>
    <t>indeminté repas temps plein</t>
  </si>
  <si>
    <t>coût mensuel brut total pour une garde à temps plein</t>
  </si>
  <si>
    <t>coût net mensuel pris en compte pour le CMG (garde à temps plein)</t>
  </si>
  <si>
    <t>coût net mensuel pris en compte pour le crédit d'impôt (garde à temps plein)</t>
  </si>
  <si>
    <t>cotisation salariales (garde à temps plein)</t>
  </si>
  <si>
    <t>Garde à domicile (18j , 9h par jour dont 1h de présence payée 2/3)</t>
  </si>
  <si>
    <t>salaire net horaire</t>
  </si>
  <si>
    <t>nombre d'heures par jour de travail effectif</t>
  </si>
  <si>
    <t>nombre d'heures par jour de présence responsable</t>
  </si>
  <si>
    <t>coût mensuel net pour une garde à temps plein</t>
  </si>
  <si>
    <t>cotisations pour une garde à temps plein</t>
  </si>
  <si>
    <t>coût mensuel brut pour une garde à temps plein</t>
  </si>
  <si>
    <t>Crèche</t>
  </si>
  <si>
    <t>Coût de la crèche / nb eàc</t>
  </si>
  <si>
    <t>Coef horaire</t>
  </si>
  <si>
    <t>Coeff à multier au revenu imposable n-1 (mensuel !) pour calculer le coût annuel de la crèche pour un temps plein 
(Nb d'heure hebdo x 45 semaines x Tarif Horaire)</t>
  </si>
  <si>
    <t>4 à 6 enfants</t>
  </si>
  <si>
    <t>Nombre d'heures par jour de garde pour un temps plein</t>
  </si>
  <si>
    <t>Nombre de jours de garde par semaine pour un temps plein</t>
  </si>
  <si>
    <t>Nombre de semaines de garde pour un temps plein</t>
  </si>
  <si>
    <t>plancher de ressources</t>
  </si>
  <si>
    <t>plafond de ressources</t>
  </si>
  <si>
    <t>Calcul du tarif mensuel payé par la famille ou participation familiale pour l'accueil régulier :</t>
  </si>
  <si>
    <t>Le calcul résulte du contrat d'accueil qui prévoit les jours, les horaires d'accueil de l'enfant sur une base annuelle.</t>
  </si>
  <si>
    <t>Le prix mensuel est forfaitisé sur 11 mois. Il donne lieu à une facturation mensuelle reçue par la famille à son domicile.</t>
  </si>
  <si>
    <t>Forfait mensuel =  Nb d'heure hebdo x 45 semaines x Tarif Horaire / 11 mois</t>
  </si>
  <si>
    <t>Les 45 semaines représentent 52 semaines par an déduction faites des 6 semaines de congés payés et d'1 semaine de jours fériés.</t>
  </si>
  <si>
    <t>salaire total en part du smic (calcul automatique)</t>
  </si>
  <si>
    <t>plafond intermédiaire</t>
  </si>
  <si>
    <t>Coût mensuel de la garde (étalé sur 12 mois)</t>
  </si>
  <si>
    <t>Plafond CMG</t>
  </si>
  <si>
    <t>Prestations familiales à déduire (après CRDS)</t>
  </si>
  <si>
    <t>Crédit d'impôt garde par crèche ou assmat</t>
  </si>
  <si>
    <t>plafond frais de garde à domicile</t>
  </si>
  <si>
    <t>Crédit d'impôt pour frais de garde</t>
  </si>
  <si>
    <t>part des frais de garde par une assistante maternelle prise en compte pour le crédit d'impôt</t>
  </si>
  <si>
    <t>maximum des  frais de garde par une assistante maternelle pris en comptes pour le crédit d'impôt</t>
  </si>
  <si>
    <t>part des frais de garde par une garde à domicile prise en compte pour le crédit d'impôt</t>
  </si>
  <si>
    <t>seuil 1 pour calcul plafond de dépenses</t>
  </si>
  <si>
    <t>supplément par enfant du plafond de dépense</t>
  </si>
  <si>
    <t>maximum des  frais de garde par une garde à domicile pris en comptes pour loe crédit d'impôt</t>
  </si>
  <si>
    <t>exonération de cotisations</t>
  </si>
  <si>
    <t>montant (avant revalo covid)</t>
  </si>
  <si>
    <t>smic net 1 er janvier 2021</t>
  </si>
  <si>
    <t>Evolution du smic entre 2020 et 2021</t>
  </si>
  <si>
    <t>Evolution jan 2020 - janv 2021</t>
  </si>
  <si>
    <t>1er avril 2021</t>
  </si>
  <si>
    <t>Si vous avez recours à un assistant maternel, il doit être agréé par les services de la protection maternelle et infantile. Son</t>
  </si>
  <si>
    <t>salaire brut ne doit pas dépasser 51,25 € au 1er janvier 2021 par jour et par enfant gardé.</t>
  </si>
  <si>
    <t>Vous ne pourrez pas bénéficier de la Prime d’activité si vous êtes :</t>
  </si>
  <si>
    <t>travailleur détaché exerçant temporairement votre activité en France ;</t>
  </si>
  <si>
    <t>en congé parental d’éducation, sabbatique, sans solde ou en disponibilité, sauf si vous percevez des revenus d’activité ;</t>
  </si>
  <si>
    <t>étudiant ou apprenti et que vous percevez par mois un revenu égal ou inférieur à 78% du Smic net.</t>
  </si>
  <si>
    <t>Maximum de la déduction foyer sur les pensions &amp; retraites</t>
  </si>
  <si>
    <t>Minimum de la déduction foyer sur les pensions &amp; retraites</t>
  </si>
  <si>
    <t>quotité travail pour la PREPARE Adulte 1 ( 0%-50%-80%)</t>
  </si>
  <si>
    <t xml:space="preserve">quotité travail pour la PREPARE Adulte 2 </t>
  </si>
  <si>
    <t>seuil 1 du ratio loyer/loyer plafond</t>
  </si>
  <si>
    <t>seuil 2 du ratio loyer/loyer plafond</t>
  </si>
  <si>
    <t>locataire</t>
  </si>
  <si>
    <t>locataire ou propriétaire</t>
  </si>
  <si>
    <t>Revenus annuels</t>
  </si>
  <si>
    <t>1 enfant</t>
  </si>
  <si>
    <t>par enfant suppl.</t>
  </si>
  <si>
    <t>BOURSES DE COLLEGE 2021-2022</t>
  </si>
  <si>
    <t>Bourse de collège</t>
  </si>
  <si>
    <t>Bourse de lycée</t>
  </si>
  <si>
    <t>BOURSES DE LYCEE 2021-2022</t>
  </si>
  <si>
    <t>Montant annuel</t>
  </si>
  <si>
    <t>Echelon</t>
  </si>
  <si>
    <t>Nombre d’enfants à charge</t>
  </si>
  <si>
    <t>Echelon 1</t>
  </si>
  <si>
    <t>Echelon 2</t>
  </si>
  <si>
    <t>Echelon 3</t>
  </si>
  <si>
    <t>Echelon 4</t>
  </si>
  <si>
    <t>Echelon 5</t>
  </si>
  <si>
    <t>Echelon 6</t>
  </si>
  <si>
    <t>8 ou plus</t>
  </si>
  <si>
    <t>pas utilisé, cas types jusqu'à 6 enfants</t>
  </si>
  <si>
    <t>Base ressource</t>
  </si>
  <si>
    <t>Bourse de lycée (par lycéen)</t>
  </si>
  <si>
    <t>Salaire antérieur pour calcul ARE adulte 1</t>
  </si>
  <si>
    <t>Salaire antérieur pour calcul ARE adulte 2</t>
  </si>
  <si>
    <t>Statut adulte 2</t>
  </si>
  <si>
    <t>salarié</t>
  </si>
  <si>
    <t>AAH</t>
  </si>
  <si>
    <t>POUR LE CALCUL ARE adulte 1</t>
  </si>
  <si>
    <t>Coef temps partiel pour ARE</t>
  </si>
  <si>
    <t>Salaire annuel de référence</t>
  </si>
  <si>
    <t>Salaire journalier de référence</t>
  </si>
  <si>
    <t>POUR LE CALCUL ARE adulte 2</t>
  </si>
  <si>
    <t>ARE adulte 1 (mois de 30 jours)</t>
  </si>
  <si>
    <t>ARE adulte 2 (mois de 30 jours)</t>
  </si>
  <si>
    <t>Statut adulte 1 (salarié/chômeur)</t>
  </si>
  <si>
    <t>Droit AAH adulte 1</t>
  </si>
  <si>
    <t>Droit AAH adulte 2</t>
  </si>
  <si>
    <t>(0/1)</t>
  </si>
  <si>
    <t>Revenus primaires mensuels</t>
  </si>
  <si>
    <t>Coeff pour les AL et l'AAH</t>
  </si>
  <si>
    <t>plafond individuel</t>
  </si>
  <si>
    <t>seuil abattement 1 revenus activité en part de smic</t>
  </si>
  <si>
    <t>taux abattement 1 revenus d'activité</t>
  </si>
  <si>
    <t>taux abattement 2 revenus d'activité</t>
  </si>
  <si>
    <t>taux abattement revenus conjoint</t>
  </si>
  <si>
    <t>Base ressource adulte 1</t>
  </si>
  <si>
    <t>AAH adulte 1</t>
  </si>
  <si>
    <t>Base ressource adulte 2</t>
  </si>
  <si>
    <t>AAH adulte 2</t>
  </si>
  <si>
    <t>majo plafond couple (en% d'AAH_I0)</t>
  </si>
  <si>
    <t>supplément plafond/enfant (en% d'AAH_I0)</t>
  </si>
  <si>
    <t>Plafond mensuel</t>
  </si>
  <si>
    <t>Total revenu disponible (hors CMG)</t>
  </si>
  <si>
    <t>hyp : emploi depuis plus de 6 mois</t>
  </si>
  <si>
    <t>Bourse du supérieur</t>
  </si>
  <si>
    <t>BOURSES DU SUPERIEUR</t>
  </si>
  <si>
    <t xml:space="preserve">BOURSES D’ENSEIGNEMENT SUPERIEUR– ANNEE 2020/2021 </t>
  </si>
  <si>
    <t xml:space="preserve">PLAFONDS  (en Euros) Points </t>
  </si>
  <si>
    <t xml:space="preserve">ECHELON </t>
  </si>
  <si>
    <t>Points de charge</t>
  </si>
  <si>
    <t xml:space="preserve">RBG inf à </t>
  </si>
  <si>
    <t>Type de bourses</t>
  </si>
  <si>
    <t>Taux annuel sur dix mois(en euros)</t>
  </si>
  <si>
    <t>Taux pour les étudiants  bénéficiant du maintien de la bourse pendant  les grandes vacances universitaires (en euros)</t>
  </si>
  <si>
    <r>
      <t xml:space="preserve">Echelon 0 </t>
    </r>
    <r>
      <rPr>
        <i/>
        <sz val="12"/>
        <rFont val="Arial"/>
        <family val="2"/>
      </rPr>
      <t>bis</t>
    </r>
  </si>
  <si>
    <t>Echelon 7</t>
  </si>
  <si>
    <t>Bourse du supérieur (par étudiant)4</t>
  </si>
  <si>
    <t>nombre de points de charge (fratrie uniquement, sinon entrer à la main)</t>
  </si>
  <si>
    <t>Points de charge à prendre en considération pour l'attribution d'une bourse sur critères sociaux</t>
  </si>
  <si>
    <t>2.1 Les charges de l'étudiant</t>
  </si>
  <si>
    <t>Candidat boursier dont le domicile (commune de résidence) familial est éloigné de l'établissement d'inscription à la rentrée universitaire :</t>
  </si>
  <si>
    <t>- de 30 à 249 kilomètres : 1 point ;</t>
  </si>
  <si>
    <t>- de 250 kilomètres et plus : 2 points.</t>
  </si>
  <si>
    <t>2.2 Les charges de la famille</t>
  </si>
  <si>
    <t>- Pour chaque autre enfant à charge, à l'exclusion du candidat boursier : 2 points ;</t>
  </si>
  <si>
    <t>- Pour chaque enfant à charge, étudiant dans l'enseignement supérieur, à l'exclusion du candidat boursier : 4 points.</t>
  </si>
  <si>
    <t>2.3 Détail des points de charge de l'étudiant relatifs à l'éloignement du domicile par rapport à l'établissement d'inscription à la rentrée</t>
  </si>
  <si>
    <t>L'appréciation de l'éloignement relève de la compétence du recteur d'académie qui fonde ses décisions sur les données extraites du répertoire des communes de l'Institut géographique national (IGN) et du fichier de la Poste. Toutefois, conformément à l'article 8 de la loi  n° 85-30 du 9 janvier 1985 relative au développement et à la protection de la montagne qui prévoit que les dispositions de portée générale sont adaptées en tant que de besoin à la spécificité des zones de montagne, cette méthode d'appréciation de l'éloignement peut être ajustée. À cet égard, lorsque le domicile familial est situé dans une commune répertoriée par le Commissariat général à l'égalité des territoires comme étant en zone de montagne, l'étudiant bénéficie d'une majoration du nombre de ses points de charge, dans la limite du nombre prévu au point 2.1 ci-dessus.</t>
  </si>
  <si>
    <t>Le domicile (commune de résidence) de l'étudiant est celui de sa famille. Lorsque la bourse est attribuée en fonction des ressources du candidat ou de son conjoint, c'est  la commune de résidence du couple qui sert de référence. Lorsque l'étudiant vient d'un département d'outre-mer, d'une collectivité d'outre-mer ou de Nouvelle-Calédonie afin de poursuivre ses études en métropole, c'est le lieu de résidence des parents ou de l'étudiant et de son conjoint qui est pris en compte si ceux-ci résident en outre-mer. En cas de délocalisation du lieu d'enseignement, c'est celui-ci qui sert de référence. L'étudiant inscrit dans un établissement situé dans un pays membre du Conseil de l'Europe bénéficie à ce titre du nombre de points de charge relatifs à l'éloignement conformément aux dispositions du point 2.1 ci-dessus, même s'il est parallèlement inscrit en France dans un établissement d'enseignement supérieur. L'étudiant inscrit à une préparation à distance ne peut bénéficier des points de charge liés à l'éloignement.</t>
  </si>
  <si>
    <t>2.4 Détail des points de charge de la famille</t>
  </si>
  <si>
    <t>Attribution de point de charge pour chaque autre enfant à charge de la famille, à l'exclusion du candidat boursier.</t>
  </si>
  <si>
    <t>Est considéré à charge de la famille, l'enfant rattaché fiscalement aux parents, au tuteur légal ou au délégataire de l'autorité parentale y compris celui issu de précédent(s) mariage(s). Le rattachement fiscal est celui de l'année de référence n - 2 prise en compte pour l'examen du droit à bourse ou les années suivantes en cas de naissance ou de mariage.</t>
  </si>
  <si>
    <t>Le versement d'une pension alimentaire à un enfant majeur ne constitue pas une prise en charge fiscale.</t>
  </si>
  <si>
    <t>Attribution de point de charge pour chaque enfant à charge étudiant dans l'enseignement supérieur, à l'exclusion du candidat boursier</t>
  </si>
  <si>
    <t>L'étudiant considéré doit être inscrit dans l'enseignement supérieur au cours de l'année durant laquelle une bourse est sollicitée. La notion d'enseignement supérieur recouvre l'ensemble des formations supérieures dispensées à plein temps ou à distance par le Centre national d'enseignement à distance ou par télé-enseignement organisé par les universités (même si la possession du baccalauréat n'est pas exigée pour l'admission) et ouvrant droit au régime de la sécurité sociale étudiante. Les points de charge sont également attribués au titre de chaque enfant à charge, à l'exclusion du candidat boursier, inscrit dans une formation d'enseignement supérieur en alternance (sous contrat d'apprentissage ou de professionnalisation) ou dans l'enseignement supérieur à l'étranger.</t>
  </si>
  <si>
    <t>Coût net de la garde</t>
  </si>
  <si>
    <t>Total Bourses</t>
  </si>
  <si>
    <t>Niveau de vie net du coût de la garde</t>
  </si>
  <si>
    <t>CASES BLEUES : A RENSEIGNER
(texte rouge calculé automatiquement)</t>
  </si>
  <si>
    <t>nombre d'enfants âgés de 18 ans ou plus étudiants du supérieur (pour impôt et bourses, calcul automatique sauf souhait contraire)</t>
  </si>
  <si>
    <t>Calcul automatique sauf souhait contraire</t>
  </si>
  <si>
    <t>RESULTATS PRINCIPAUX</t>
  </si>
  <si>
    <t>RESULTATS COMPLEMENTAIRES</t>
  </si>
  <si>
    <t>Calculs intermédiaires (peuvent être démasqués)</t>
  </si>
  <si>
    <t>Revenu disponible net du coût de la garde</t>
  </si>
  <si>
    <t>y compris cas d'un revenu nul</t>
  </si>
  <si>
    <t>Nombre d'enfants par âge</t>
  </si>
  <si>
    <t>Revenus salariaux</t>
  </si>
  <si>
    <t>Allocations chômage</t>
  </si>
  <si>
    <t>Barèmes pensions alimentaires</t>
  </si>
  <si>
    <t>TABLE DE REFERENCE 2013 POUR FIXER LES PENSIONS ALIMENTAIRES</t>
  </si>
  <si>
    <t>Abattement</t>
  </si>
  <si>
    <t>taux</t>
  </si>
  <si>
    <t>Enf</t>
  </si>
  <si>
    <t>classique</t>
  </si>
  <si>
    <t>réduit</t>
  </si>
  <si>
    <t>alterné</t>
  </si>
  <si>
    <t>TABLE DE REFERENCE 2018 POUR FIXER LES PENSIONS ALIMENTAIRES</t>
  </si>
  <si>
    <t>reste à vivre minimum</t>
  </si>
  <si>
    <t>nombre d'unités de consommation (echelle standard)</t>
  </si>
  <si>
    <t>Niveau de vie (échelle standard)</t>
  </si>
  <si>
    <t>Niveau de vie (échelle modifiée)</t>
  </si>
  <si>
    <t>Nombre d'UC parents isolés/non gardien</t>
  </si>
  <si>
    <t>uc_enf_iso</t>
  </si>
  <si>
    <t>uc_enf_pg</t>
  </si>
  <si>
    <t>uc_enf_png</t>
  </si>
  <si>
    <t>uc_ado_iso</t>
  </si>
  <si>
    <t>uc_ado_pg</t>
  </si>
  <si>
    <t>uc_ado_png</t>
  </si>
  <si>
    <t>3/4</t>
  </si>
  <si>
    <t>1/4</t>
  </si>
  <si>
    <t>nombre enfants hors domicile pour png</t>
  </si>
  <si>
    <t>nombre enfants de 14 ans ou plus hors domicile pour png</t>
  </si>
  <si>
    <t>indiquer l'âge même pour le parent non gardien</t>
  </si>
  <si>
    <t>Autres revenus primaires (hors pension alimentaire)</t>
  </si>
  <si>
    <t>Base ressources pour les PF : revenu net imposable n-2</t>
  </si>
  <si>
    <t>Impôt sur le revenu/12  (sur revenus n-1 déflatés de la hausse du smic)</t>
  </si>
  <si>
    <t>évolution (n-2)/(n-1) pour calcul PF sous conditions de ressources et bourses</t>
  </si>
  <si>
    <t>évolution (n-2)/n</t>
  </si>
  <si>
    <t>Revenu net imposable n-1 déflaté en n-2</t>
  </si>
  <si>
    <t>Allocation de retour à l'emploi : hypothèse emploi stable avant le chômage : si souhait inverse, entrer manuellement le SAR</t>
  </si>
  <si>
    <t>Revenu  n-1 déclaré hors pensions alim</t>
  </si>
  <si>
    <t>IMPOT SUR LE REVENU calculé pour simplifier sur revenus n-1</t>
  </si>
  <si>
    <t>Pour les parents isolés : on précise si c'est le parent non gardien (png), ou le parent gardien (pg) pour un DVH classique ou si c'est un parent seul sans ex-conjoint (iso)</t>
  </si>
  <si>
    <t>type de parent isolé</t>
  </si>
  <si>
    <t>(2010/2018)</t>
  </si>
  <si>
    <t xml:space="preserve"> </t>
  </si>
  <si>
    <t>Pensions alimentaires versées (calcul automatique si png)</t>
  </si>
  <si>
    <t>Lorsque c'est le parent non gardien, les enfants ne sont pas pris en compte dans les barèmes socio-fiscaux mais permettent de calculer le montant de la CEEE et comptent pour le niveau de vie corrigé</t>
  </si>
  <si>
    <t>On peut calculer automatiquement l'ARE à partir du salaire antérieur sous l'hyp d'un emploi stable depuis suffisamment longtemps. Sinon on peut entrer un montant d'ARE ligne 46</t>
  </si>
  <si>
    <t>(pg/png/solo)</t>
  </si>
  <si>
    <t>Barème de calcul de la CEEE (si pg ou png)</t>
  </si>
  <si>
    <t>revenu primaire du parent qui a la arde secondaire (si pg : pour calcul cEEE)</t>
  </si>
  <si>
    <t>Pensions alimentaires reçue (calcul automatique si pg)</t>
  </si>
  <si>
    <t>Autres revenus (sauf ARE et pensions alimentaires si calculées automatiquement)</t>
  </si>
  <si>
    <t>pg</t>
  </si>
  <si>
    <t>nombre d'unités de consommation (echelle modifiée)</t>
  </si>
  <si>
    <t xml:space="preserve">Avec l'échelle modifiée, sous les hypothèse actuelle,  un enfant d'une famille monoparentale compte pour 0,4/0,6 uc selon son âge s'il n'y a pas de second parent, il compte pour 0,4/0,6 en tout pour les parents séparés dont 0,1/0,15 pour le parent qui a la garde secondaire)
</t>
  </si>
  <si>
    <t>Ces valeurs peuvent être modifiées dans l'onglet données 2021 lignes 357 à 362</t>
  </si>
</sst>
</file>

<file path=xl/styles.xml><?xml version="1.0" encoding="utf-8"?>
<styleSheet xmlns="http://schemas.openxmlformats.org/spreadsheetml/2006/main" xmlns:mc="http://schemas.openxmlformats.org/markup-compatibility/2006" xmlns:x14ac="http://schemas.microsoft.com/office/spreadsheetml/2009/9/ac" mc:Ignorable="x14ac">
  <numFmts count="19">
    <numFmt numFmtId="6" formatCode="#,##0\ &quot;€&quot;;[Red]\-#,##0\ &quot;€&quot;"/>
    <numFmt numFmtId="8" formatCode="#,##0.00\ &quot;€&quot;;[Red]\-#,##0.00\ &quot;€&quot;"/>
    <numFmt numFmtId="44" formatCode="_-* #,##0.00\ &quot;€&quot;_-;\-* #,##0.00\ &quot;€&quot;_-;_-* &quot;-&quot;??\ &quot;€&quot;_-;_-@_-"/>
    <numFmt numFmtId="43" formatCode="_-* #,##0.00\ _€_-;\-* #,##0.00\ _€_-;_-* &quot;-&quot;??\ _€_-;_-@_-"/>
    <numFmt numFmtId="164" formatCode="#,##0\ &quot;€&quot;"/>
    <numFmt numFmtId="165" formatCode="0.000"/>
    <numFmt numFmtId="166" formatCode="#,##0.00\ &quot;€&quot;"/>
    <numFmt numFmtId="167" formatCode="0.0%"/>
    <numFmt numFmtId="168" formatCode="#,##0.0"/>
    <numFmt numFmtId="169" formatCode="0.0000"/>
    <numFmt numFmtId="170" formatCode="#,##0.000"/>
    <numFmt numFmtId="171" formatCode="_-* #,##0.0000\ _€_-;\-* #,##0.0000\ _€_-;_-* &quot;-&quot;??\ _€_-;_-@_-"/>
    <numFmt numFmtId="172" formatCode="#,##0.0000\ &quot;€&quot;"/>
    <numFmt numFmtId="173" formatCode="_-* #,##0\ _€_-;\-* #,##0\ _€_-;_-* &quot;-&quot;??\ _€_-;_-@_-"/>
    <numFmt numFmtId="174" formatCode="0.00000"/>
    <numFmt numFmtId="175" formatCode="_-* #,##0\ _€_-;\-* #,##0\ _€_-;_-* &quot;-&quot;??\ _€_-;_-@"/>
    <numFmt numFmtId="176" formatCode="0.000%"/>
    <numFmt numFmtId="177" formatCode="#,##0_ ;\-#,##0\ "/>
    <numFmt numFmtId="178" formatCode="_-* #,##0.00_-;\-* #,##0.00_-;_-* &quot;-&quot;??_-;_-@_-"/>
  </numFmts>
  <fonts count="50" x14ac:knownFonts="1">
    <font>
      <sz val="10"/>
      <name val="Arial"/>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name val="MS Sans Serif"/>
      <family val="2"/>
    </font>
    <font>
      <sz val="11"/>
      <color indexed="8"/>
      <name val="Calibri"/>
      <family val="2"/>
    </font>
    <font>
      <sz val="11"/>
      <color indexed="9"/>
      <name val="Calibri"/>
      <family val="2"/>
    </font>
    <font>
      <sz val="11"/>
      <color indexed="10"/>
      <name val="Calibri"/>
      <family val="2"/>
    </font>
    <font>
      <b/>
      <sz val="11"/>
      <color indexed="52"/>
      <name val="Calibri"/>
      <family val="2"/>
    </font>
    <font>
      <sz val="11"/>
      <color indexed="52"/>
      <name val="Calibri"/>
      <family val="2"/>
    </font>
    <font>
      <sz val="11"/>
      <color indexed="62"/>
      <name val="Calibri"/>
      <family val="2"/>
    </font>
    <font>
      <sz val="11"/>
      <color indexed="20"/>
      <name val="Calibri"/>
      <family val="2"/>
    </font>
    <font>
      <sz val="11"/>
      <color indexed="60"/>
      <name val="Calibri"/>
      <family val="2"/>
    </font>
    <font>
      <sz val="11"/>
      <color indexed="17"/>
      <name val="Calibri"/>
      <family val="2"/>
    </font>
    <font>
      <b/>
      <sz val="11"/>
      <color indexed="63"/>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b/>
      <sz val="11"/>
      <color indexed="9"/>
      <name val="Calibri"/>
      <family val="2"/>
    </font>
    <font>
      <sz val="10"/>
      <name val="Arial"/>
      <family val="2"/>
    </font>
    <font>
      <sz val="12"/>
      <name val="Century Gothic"/>
      <family val="2"/>
    </font>
    <font>
      <sz val="12"/>
      <name val="Arial"/>
      <family val="2"/>
    </font>
    <font>
      <b/>
      <sz val="12"/>
      <name val="Arial"/>
      <family val="2"/>
    </font>
    <font>
      <sz val="12"/>
      <color rgb="FFFF0000"/>
      <name val="Arial"/>
      <family val="2"/>
    </font>
    <font>
      <b/>
      <sz val="11"/>
      <color theme="1"/>
      <name val="Calibri"/>
      <family val="2"/>
      <scheme val="minor"/>
    </font>
    <font>
      <sz val="10"/>
      <color rgb="FF000000"/>
      <name val="Arial"/>
      <family val="2"/>
    </font>
    <font>
      <sz val="11"/>
      <name val="Arial"/>
      <family val="2"/>
    </font>
    <font>
      <u/>
      <sz val="9"/>
      <color theme="10"/>
      <name val="Arial"/>
      <family val="2"/>
    </font>
    <font>
      <b/>
      <sz val="10"/>
      <color theme="0"/>
      <name val="Arial"/>
      <family val="2"/>
    </font>
    <font>
      <u/>
      <sz val="10"/>
      <color theme="10"/>
      <name val="Arial"/>
      <family val="2"/>
    </font>
    <font>
      <sz val="10"/>
      <color rgb="FFFF0000"/>
      <name val="Arial"/>
      <family val="2"/>
    </font>
    <font>
      <b/>
      <sz val="12"/>
      <color rgb="FFFF0000"/>
      <name val="Arial"/>
      <family val="2"/>
    </font>
    <font>
      <u/>
      <sz val="10"/>
      <name val="Arial"/>
      <family val="2"/>
    </font>
    <font>
      <sz val="12"/>
      <color rgb="FFFF0000"/>
      <name val="Century Gothic"/>
      <family val="2"/>
    </font>
    <font>
      <sz val="12"/>
      <color rgb="FF000000"/>
      <name val="Arial"/>
      <family val="2"/>
    </font>
    <font>
      <b/>
      <sz val="12"/>
      <color rgb="FF000000"/>
      <name val="Arial"/>
      <family val="2"/>
    </font>
    <font>
      <i/>
      <sz val="12"/>
      <name val="Arial"/>
      <family val="2"/>
    </font>
    <font>
      <b/>
      <sz val="10"/>
      <color rgb="FFC00000"/>
      <name val="Arial"/>
      <family val="2"/>
    </font>
    <font>
      <b/>
      <sz val="10"/>
      <color rgb="FF0000FF"/>
      <name val="Arial"/>
      <family val="2"/>
    </font>
    <font>
      <sz val="10"/>
      <color rgb="FFC00000"/>
      <name val="Arial"/>
      <family val="2"/>
    </font>
    <font>
      <b/>
      <sz val="12"/>
      <name val="Century Gothic"/>
      <family val="2"/>
    </font>
    <font>
      <sz val="8"/>
      <name val="Century Gothic"/>
      <family val="2"/>
    </font>
    <font>
      <sz val="6"/>
      <name val="Arial"/>
      <family val="2"/>
    </font>
    <font>
      <sz val="8"/>
      <name val="Arial"/>
      <family val="2"/>
    </font>
    <font>
      <b/>
      <sz val="10"/>
      <color rgb="FFFF0000"/>
      <name val="Arial"/>
      <family val="2"/>
    </font>
  </fonts>
  <fills count="3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26"/>
      </patternFill>
    </fill>
    <fill>
      <patternFill patternType="solid">
        <fgColor indexed="43"/>
      </patternFill>
    </fill>
    <fill>
      <patternFill patternType="solid">
        <fgColor indexed="55"/>
      </patternFill>
    </fill>
    <fill>
      <patternFill patternType="solid">
        <fgColor indexed="41"/>
        <bgColor indexed="64"/>
      </patternFill>
    </fill>
    <fill>
      <patternFill patternType="solid">
        <fgColor theme="5" tint="0.39997558519241921"/>
        <bgColor indexed="64"/>
      </patternFill>
    </fill>
    <fill>
      <patternFill patternType="solid">
        <fgColor theme="0"/>
        <bgColor indexed="64"/>
      </patternFill>
    </fill>
    <fill>
      <patternFill patternType="solid">
        <fgColor rgb="FF66FFFF"/>
        <bgColor indexed="64"/>
      </patternFill>
    </fill>
    <fill>
      <patternFill patternType="solid">
        <fgColor theme="8" tint="0.39994506668294322"/>
        <bgColor indexed="64"/>
      </patternFill>
    </fill>
    <fill>
      <patternFill patternType="solid">
        <fgColor rgb="FF66FFFF"/>
        <bgColor rgb="FF66FFFF"/>
      </patternFill>
    </fill>
    <fill>
      <patternFill patternType="solid">
        <fgColor rgb="FF66FFFF"/>
        <bgColor rgb="FFD8D8D8"/>
      </patternFill>
    </fill>
    <fill>
      <patternFill patternType="solid">
        <fgColor rgb="FF0000FF"/>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8" tint="-0.249977111117893"/>
        <bgColor indexed="64"/>
      </patternFill>
    </fill>
    <fill>
      <patternFill patternType="solid">
        <fgColor theme="0" tint="-4.9989318521683403E-2"/>
        <bgColor indexed="64"/>
      </patternFill>
    </fill>
    <fill>
      <patternFill patternType="solid">
        <fgColor rgb="FFCCFFFF"/>
        <bgColor indexed="64"/>
      </patternFill>
    </fill>
    <fill>
      <patternFill patternType="solid">
        <fgColor theme="0" tint="-0.14999847407452621"/>
        <bgColor indexed="64"/>
      </patternFill>
    </fill>
  </fills>
  <borders count="64">
    <border>
      <left/>
      <right/>
      <top/>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double">
        <color indexed="63"/>
      </left>
      <right style="double">
        <color indexed="63"/>
      </right>
      <top style="double">
        <color indexed="63"/>
      </top>
      <bottom style="double">
        <color indexed="63"/>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top/>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s>
  <cellStyleXfs count="65">
    <xf numFmtId="0" fontId="0"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8" fillId="16"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9" borderId="0" applyNumberFormat="0" applyBorder="0" applyAlignment="0" applyProtection="0"/>
    <xf numFmtId="0" fontId="9" fillId="0" borderId="0" applyNumberFormat="0" applyFill="0" applyBorder="0" applyAlignment="0" applyProtection="0"/>
    <xf numFmtId="0" fontId="10" fillId="20" borderId="1" applyNumberFormat="0" applyAlignment="0" applyProtection="0"/>
    <xf numFmtId="0" fontId="11" fillId="0" borderId="2" applyNumberFormat="0" applyFill="0" applyAlignment="0" applyProtection="0"/>
    <xf numFmtId="0" fontId="3" fillId="21" borderId="3" applyNumberFormat="0" applyFont="0" applyAlignment="0" applyProtection="0"/>
    <xf numFmtId="0" fontId="12" fillId="7" borderId="1" applyNumberFormat="0" applyAlignment="0" applyProtection="0"/>
    <xf numFmtId="44" fontId="3" fillId="0" borderId="0" applyFont="0" applyFill="0" applyBorder="0" applyAlignment="0" applyProtection="0"/>
    <xf numFmtId="0" fontId="13" fillId="3" borderId="0" applyNumberFormat="0" applyBorder="0" applyAlignment="0" applyProtection="0"/>
    <xf numFmtId="43" fontId="3" fillId="0" borderId="0" applyFont="0" applyFill="0" applyBorder="0" applyAlignment="0" applyProtection="0"/>
    <xf numFmtId="43" fontId="24" fillId="0" borderId="0" applyFont="0" applyFill="0" applyBorder="0" applyAlignment="0" applyProtection="0"/>
    <xf numFmtId="0" fontId="14" fillId="22" borderId="0" applyNumberFormat="0" applyBorder="0" applyAlignment="0" applyProtection="0"/>
    <xf numFmtId="0" fontId="6" fillId="0" borderId="0"/>
    <xf numFmtId="0" fontId="6" fillId="0" borderId="0"/>
    <xf numFmtId="9" fontId="3" fillId="0" borderId="0" applyFont="0" applyFill="0" applyBorder="0" applyAlignment="0" applyProtection="0"/>
    <xf numFmtId="0" fontId="15" fillId="4" borderId="0" applyNumberFormat="0" applyBorder="0" applyAlignment="0" applyProtection="0"/>
    <xf numFmtId="0" fontId="16" fillId="20" borderId="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5" applyNumberFormat="0" applyFill="0" applyAlignment="0" applyProtection="0"/>
    <xf numFmtId="0" fontId="20" fillId="0" borderId="6" applyNumberFormat="0" applyFill="0" applyAlignment="0" applyProtection="0"/>
    <xf numFmtId="0" fontId="21" fillId="0" borderId="7" applyNumberFormat="0" applyFill="0" applyAlignment="0" applyProtection="0"/>
    <xf numFmtId="0" fontId="21" fillId="0" borderId="0" applyNumberFormat="0" applyFill="0" applyBorder="0" applyAlignment="0" applyProtection="0"/>
    <xf numFmtId="0" fontId="22" fillId="0" borderId="8" applyNumberFormat="0" applyFill="0" applyAlignment="0" applyProtection="0"/>
    <xf numFmtId="0" fontId="23" fillId="23" borderId="9" applyNumberFormat="0" applyAlignment="0" applyProtection="0"/>
    <xf numFmtId="0" fontId="3" fillId="0" borderId="0"/>
    <xf numFmtId="0" fontId="2" fillId="0" borderId="0"/>
    <xf numFmtId="43" fontId="2" fillId="0" borderId="0" applyFont="0" applyFill="0" applyBorder="0" applyAlignment="0" applyProtection="0"/>
    <xf numFmtId="9" fontId="2" fillId="0" borderId="0" applyFont="0" applyFill="0" applyBorder="0" applyAlignment="0" applyProtection="0"/>
    <xf numFmtId="0" fontId="29" fillId="28" borderId="0">
      <alignment horizontal="center" vertical="center" wrapText="1"/>
    </xf>
    <xf numFmtId="0" fontId="30" fillId="0" borderId="0"/>
    <xf numFmtId="44"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2" fillId="0" borderId="0" applyNumberFormat="0" applyFill="0" applyBorder="0" applyAlignment="0" applyProtection="0">
      <alignment vertical="top"/>
      <protection locked="0"/>
    </xf>
    <xf numFmtId="0" fontId="34" fillId="0" borderId="0" applyNumberForma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xf numFmtId="0" fontId="1" fillId="0" borderId="0"/>
    <xf numFmtId="178" fontId="1" fillId="0" borderId="0" applyFont="0" applyFill="0" applyBorder="0" applyAlignment="0" applyProtection="0"/>
    <xf numFmtId="9" fontId="1" fillId="0" borderId="0" applyFont="0" applyFill="0" applyBorder="0" applyAlignment="0" applyProtection="0"/>
  </cellStyleXfs>
  <cellXfs count="536">
    <xf numFmtId="0" fontId="0" fillId="0" borderId="0" xfId="0"/>
    <xf numFmtId="0" fontId="0" fillId="0" borderId="0" xfId="0" applyFill="1"/>
    <xf numFmtId="0" fontId="5" fillId="24" borderId="11" xfId="0" applyFont="1" applyFill="1" applyBorder="1"/>
    <xf numFmtId="0" fontId="5" fillId="24" borderId="12" xfId="0" applyFont="1" applyFill="1" applyBorder="1"/>
    <xf numFmtId="0" fontId="5" fillId="24" borderId="16" xfId="0" applyFont="1" applyFill="1" applyBorder="1"/>
    <xf numFmtId="0" fontId="5" fillId="0" borderId="0" xfId="0" applyFont="1" applyFill="1" applyBorder="1"/>
    <xf numFmtId="1" fontId="5" fillId="0" borderId="0" xfId="0" applyNumberFormat="1" applyFont="1" applyBorder="1"/>
    <xf numFmtId="0" fontId="5" fillId="0" borderId="0" xfId="0" applyFont="1" applyBorder="1"/>
    <xf numFmtId="0" fontId="5" fillId="24" borderId="10" xfId="0" applyFont="1" applyFill="1" applyBorder="1"/>
    <xf numFmtId="0" fontId="25" fillId="0" borderId="0" xfId="0" applyFont="1" applyFill="1" applyAlignment="1">
      <alignment horizontal="center" vertical="center"/>
    </xf>
    <xf numFmtId="0" fontId="25" fillId="0" borderId="0" xfId="0" applyFont="1" applyFill="1" applyAlignment="1">
      <alignment horizontal="left" vertical="center"/>
    </xf>
    <xf numFmtId="1" fontId="5" fillId="0" borderId="0" xfId="0" applyNumberFormat="1" applyFont="1" applyFill="1" applyBorder="1"/>
    <xf numFmtId="0" fontId="26" fillId="25" borderId="0" xfId="0" applyFont="1" applyFill="1" applyAlignment="1">
      <alignment wrapText="1"/>
    </xf>
    <xf numFmtId="0" fontId="3" fillId="0" borderId="0" xfId="0" applyFont="1"/>
    <xf numFmtId="0" fontId="26" fillId="0" borderId="0" xfId="0" applyFont="1"/>
    <xf numFmtId="0" fontId="26" fillId="0" borderId="0" xfId="0" applyFont="1" applyFill="1" applyAlignment="1">
      <alignment horizontal="center" vertical="center"/>
    </xf>
    <xf numFmtId="0" fontId="0" fillId="0" borderId="0" xfId="0"/>
    <xf numFmtId="0" fontId="26" fillId="0" borderId="0" xfId="0" applyFont="1" applyFill="1" applyAlignment="1">
      <alignment horizontal="left" vertical="center"/>
    </xf>
    <xf numFmtId="0" fontId="26" fillId="25" borderId="0" xfId="0" applyFont="1" applyFill="1" applyAlignment="1">
      <alignment horizontal="left" vertical="center"/>
    </xf>
    <xf numFmtId="0" fontId="26" fillId="25" borderId="0" xfId="0" applyFont="1" applyFill="1" applyAlignment="1">
      <alignment horizontal="center" vertical="center"/>
    </xf>
    <xf numFmtId="0" fontId="26" fillId="0" borderId="14" xfId="0" applyFont="1" applyFill="1" applyBorder="1" applyAlignment="1">
      <alignment horizontal="left" vertical="center"/>
    </xf>
    <xf numFmtId="169" fontId="26" fillId="0" borderId="0" xfId="0" applyNumberFormat="1" applyFont="1" applyFill="1" applyAlignment="1">
      <alignment horizontal="center" vertical="center"/>
    </xf>
    <xf numFmtId="0" fontId="26" fillId="0" borderId="13" xfId="0" applyFont="1" applyFill="1" applyBorder="1" applyAlignment="1">
      <alignment horizontal="left" vertical="center"/>
    </xf>
    <xf numFmtId="0" fontId="26" fillId="0" borderId="0" xfId="0" applyFont="1" applyFill="1" applyBorder="1" applyAlignment="1">
      <alignment horizontal="left" vertical="center"/>
    </xf>
    <xf numFmtId="10" fontId="28" fillId="0" borderId="0" xfId="37" applyNumberFormat="1" applyFont="1" applyFill="1" applyAlignment="1">
      <alignment horizontal="left" vertical="center"/>
    </xf>
    <xf numFmtId="0" fontId="26" fillId="0" borderId="17" xfId="0" applyFont="1" applyFill="1" applyBorder="1" applyAlignment="1">
      <alignment horizontal="left" vertical="center"/>
    </xf>
    <xf numFmtId="0" fontId="26" fillId="0" borderId="0" xfId="0" applyNumberFormat="1" applyFont="1" applyFill="1" applyAlignment="1">
      <alignment horizontal="center" vertical="center"/>
    </xf>
    <xf numFmtId="0" fontId="26" fillId="0" borderId="33" xfId="0" applyFont="1" applyFill="1" applyBorder="1" applyAlignment="1">
      <alignment horizontal="left" vertical="center"/>
    </xf>
    <xf numFmtId="0" fontId="26" fillId="0" borderId="0" xfId="0" applyFont="1" applyFill="1" applyBorder="1" applyAlignment="1">
      <alignment horizontal="center" vertical="center"/>
    </xf>
    <xf numFmtId="4" fontId="26" fillId="0" borderId="0" xfId="0" applyNumberFormat="1" applyFont="1" applyFill="1" applyBorder="1" applyAlignment="1">
      <alignment horizontal="center" vertical="center"/>
    </xf>
    <xf numFmtId="0" fontId="26" fillId="0" borderId="0" xfId="0" applyFont="1" applyFill="1" applyBorder="1" applyAlignment="1">
      <alignment horizontal="left" vertical="center" wrapText="1"/>
    </xf>
    <xf numFmtId="0" fontId="26" fillId="25" borderId="0" xfId="0" applyFont="1" applyFill="1" applyBorder="1" applyAlignment="1">
      <alignment horizontal="left" vertical="center" wrapText="1"/>
    </xf>
    <xf numFmtId="0" fontId="26" fillId="25" borderId="0" xfId="0" applyFont="1" applyFill="1" applyBorder="1" applyAlignment="1">
      <alignment horizontal="center" vertical="center"/>
    </xf>
    <xf numFmtId="4" fontId="26" fillId="25" borderId="0" xfId="0" applyNumberFormat="1" applyFont="1" applyFill="1" applyBorder="1" applyAlignment="1">
      <alignment horizontal="center" vertical="center"/>
    </xf>
    <xf numFmtId="0" fontId="28" fillId="0" borderId="0" xfId="0" applyFont="1" applyFill="1" applyAlignment="1">
      <alignment horizontal="center" vertical="center"/>
    </xf>
    <xf numFmtId="165" fontId="26" fillId="0" borderId="0" xfId="0" applyNumberFormat="1" applyFont="1" applyFill="1" applyBorder="1" applyAlignment="1">
      <alignment horizontal="center"/>
    </xf>
    <xf numFmtId="0" fontId="27" fillId="0" borderId="0" xfId="0" applyFont="1" applyFill="1" applyAlignment="1">
      <alignment vertical="center"/>
    </xf>
    <xf numFmtId="0" fontId="26" fillId="0" borderId="0" xfId="0" applyFont="1" applyFill="1" applyBorder="1" applyAlignment="1">
      <alignment horizontal="center" vertical="center" wrapText="1"/>
    </xf>
    <xf numFmtId="0" fontId="26" fillId="0" borderId="11" xfId="0" applyFont="1" applyFill="1" applyBorder="1" applyAlignment="1">
      <alignment horizontal="left" vertical="center"/>
    </xf>
    <xf numFmtId="1" fontId="26" fillId="0" borderId="0" xfId="0" applyNumberFormat="1" applyFont="1" applyFill="1" applyBorder="1" applyAlignment="1">
      <alignment horizontal="center" vertical="center"/>
    </xf>
    <xf numFmtId="165" fontId="26" fillId="0" borderId="0" xfId="0" applyNumberFormat="1" applyFont="1" applyFill="1" applyBorder="1" applyAlignment="1">
      <alignment horizontal="center" vertical="center"/>
    </xf>
    <xf numFmtId="0" fontId="26" fillId="0" borderId="45" xfId="0" applyFont="1" applyFill="1" applyBorder="1" applyAlignment="1">
      <alignment horizontal="left" vertical="center"/>
    </xf>
    <xf numFmtId="164" fontId="26" fillId="0" borderId="0" xfId="0" applyNumberFormat="1" applyFont="1" applyFill="1" applyBorder="1" applyAlignment="1">
      <alignment horizontal="center" vertical="center"/>
    </xf>
    <xf numFmtId="166" fontId="26" fillId="0" borderId="0" xfId="0" applyNumberFormat="1" applyFont="1" applyFill="1" applyBorder="1" applyAlignment="1">
      <alignment horizontal="center" vertical="center"/>
    </xf>
    <xf numFmtId="0" fontId="26" fillId="0" borderId="0" xfId="35" applyFont="1" applyFill="1" applyBorder="1" applyAlignment="1">
      <alignment horizontal="left" vertical="center"/>
    </xf>
    <xf numFmtId="0" fontId="26" fillId="0" borderId="17" xfId="0" applyFont="1" applyFill="1" applyBorder="1" applyAlignment="1">
      <alignment horizontal="left" vertical="center" wrapText="1"/>
    </xf>
    <xf numFmtId="9" fontId="26" fillId="0" borderId="0" xfId="37" applyFont="1" applyFill="1" applyBorder="1" applyAlignment="1">
      <alignment horizontal="center" vertical="center"/>
    </xf>
    <xf numFmtId="0" fontId="27" fillId="0" borderId="0" xfId="35" applyFont="1" applyFill="1" applyBorder="1" applyAlignment="1">
      <alignment horizontal="left" vertical="center"/>
    </xf>
    <xf numFmtId="0" fontId="27" fillId="0" borderId="0" xfId="0" applyFont="1" applyFill="1" applyBorder="1" applyAlignment="1">
      <alignment horizontal="left" vertical="center" wrapText="1"/>
    </xf>
    <xf numFmtId="166" fontId="26" fillId="0" borderId="0" xfId="0" applyNumberFormat="1" applyFont="1" applyFill="1" applyBorder="1" applyAlignment="1">
      <alignment horizontal="center"/>
    </xf>
    <xf numFmtId="164" fontId="26" fillId="0" borderId="0" xfId="0" applyNumberFormat="1" applyFont="1" applyFill="1" applyBorder="1" applyAlignment="1">
      <alignment horizontal="center"/>
    </xf>
    <xf numFmtId="0" fontId="26" fillId="0" borderId="12" xfId="0" applyFont="1" applyFill="1" applyBorder="1" applyAlignment="1">
      <alignment horizontal="left" vertical="center"/>
    </xf>
    <xf numFmtId="0" fontId="27" fillId="0" borderId="0" xfId="0" applyFont="1" applyFill="1" applyAlignment="1">
      <alignment horizontal="left" vertical="center"/>
    </xf>
    <xf numFmtId="0" fontId="26" fillId="0" borderId="21" xfId="0" applyFont="1" applyFill="1" applyBorder="1" applyAlignment="1">
      <alignment horizontal="left" vertical="center" wrapText="1"/>
    </xf>
    <xf numFmtId="167" fontId="26" fillId="0" borderId="0" xfId="37" applyNumberFormat="1" applyFont="1" applyFill="1" applyAlignment="1">
      <alignment horizontal="center" vertical="center"/>
    </xf>
    <xf numFmtId="0" fontId="26" fillId="0" borderId="22" xfId="0" applyFont="1" applyFill="1" applyBorder="1" applyAlignment="1">
      <alignment horizontal="left" vertical="center" wrapText="1"/>
    </xf>
    <xf numFmtId="0" fontId="26" fillId="0" borderId="23" xfId="0" applyFont="1" applyFill="1" applyBorder="1" applyAlignment="1">
      <alignment horizontal="left" vertical="center" wrapText="1"/>
    </xf>
    <xf numFmtId="0" fontId="26" fillId="0" borderId="24" xfId="0" applyFont="1" applyFill="1" applyBorder="1" applyAlignment="1">
      <alignment horizontal="left" vertical="center" wrapText="1"/>
    </xf>
    <xf numFmtId="166" fontId="26" fillId="0" borderId="24" xfId="0" applyNumberFormat="1" applyFont="1" applyFill="1" applyBorder="1" applyAlignment="1">
      <alignment horizontal="center" vertical="center" wrapText="1"/>
    </xf>
    <xf numFmtId="9" fontId="26" fillId="0" borderId="0" xfId="37" applyFont="1" applyFill="1" applyAlignment="1">
      <alignment horizontal="center" vertical="center"/>
    </xf>
    <xf numFmtId="0" fontId="26" fillId="0" borderId="34" xfId="0" applyFont="1" applyFill="1" applyBorder="1" applyAlignment="1">
      <alignment horizontal="center" vertical="center" wrapText="1"/>
    </xf>
    <xf numFmtId="0" fontId="26" fillId="0" borderId="35" xfId="0" applyFont="1" applyFill="1" applyBorder="1" applyAlignment="1">
      <alignment horizontal="center" vertical="center" wrapText="1"/>
    </xf>
    <xf numFmtId="0" fontId="26" fillId="0" borderId="36" xfId="0" applyFont="1" applyFill="1" applyBorder="1" applyAlignment="1">
      <alignment horizontal="center" vertical="center" wrapText="1"/>
    </xf>
    <xf numFmtId="8" fontId="26" fillId="0" borderId="0" xfId="0" applyNumberFormat="1" applyFont="1" applyFill="1" applyBorder="1" applyAlignment="1">
      <alignment horizontal="center" vertical="center" wrapText="1"/>
    </xf>
    <xf numFmtId="0" fontId="26" fillId="0" borderId="10" xfId="0" applyFont="1" applyFill="1" applyBorder="1" applyAlignment="1">
      <alignment horizontal="left" vertical="center" wrapText="1"/>
    </xf>
    <xf numFmtId="166" fontId="26" fillId="0" borderId="0" xfId="0" applyNumberFormat="1" applyFont="1" applyFill="1" applyBorder="1" applyAlignment="1">
      <alignment horizontal="center" vertical="center" wrapText="1"/>
    </xf>
    <xf numFmtId="0" fontId="26" fillId="0" borderId="19" xfId="0" applyFont="1" applyFill="1" applyBorder="1" applyAlignment="1">
      <alignment horizontal="left" vertical="center" wrapText="1"/>
    </xf>
    <xf numFmtId="0" fontId="26" fillId="0" borderId="20" xfId="0" applyFont="1" applyFill="1" applyBorder="1" applyAlignment="1">
      <alignment horizontal="left" vertical="center" wrapText="1"/>
    </xf>
    <xf numFmtId="0" fontId="26" fillId="0" borderId="37" xfId="0" applyFont="1" applyFill="1" applyBorder="1" applyAlignment="1">
      <alignment horizontal="left" vertical="center" wrapText="1"/>
    </xf>
    <xf numFmtId="0" fontId="27" fillId="25" borderId="0" xfId="0" applyFont="1" applyFill="1" applyAlignment="1">
      <alignment horizontal="left" vertical="center"/>
    </xf>
    <xf numFmtId="0" fontId="26" fillId="27" borderId="0" xfId="0" applyFont="1" applyFill="1" applyAlignment="1">
      <alignment horizontal="left" vertical="center"/>
    </xf>
    <xf numFmtId="0" fontId="26" fillId="27" borderId="0" xfId="0" applyFont="1" applyFill="1" applyAlignment="1">
      <alignment horizontal="center" vertical="center"/>
    </xf>
    <xf numFmtId="0" fontId="26" fillId="0" borderId="11" xfId="35" applyFont="1" applyFill="1" applyBorder="1" applyAlignment="1">
      <alignment horizontal="left" vertical="center"/>
    </xf>
    <xf numFmtId="3" fontId="26" fillId="0" borderId="26" xfId="0" applyNumberFormat="1" applyFont="1" applyBorder="1" applyAlignment="1">
      <alignment horizontal="left"/>
    </xf>
    <xf numFmtId="0" fontId="26" fillId="0" borderId="26" xfId="0" applyFont="1" applyBorder="1" applyAlignment="1">
      <alignment horizontal="left"/>
    </xf>
    <xf numFmtId="0" fontId="26" fillId="0" borderId="27" xfId="0" applyFont="1" applyBorder="1" applyAlignment="1">
      <alignment horizontal="left"/>
    </xf>
    <xf numFmtId="174" fontId="26" fillId="0" borderId="0" xfId="0" applyNumberFormat="1" applyFont="1" applyFill="1" applyAlignment="1">
      <alignment horizontal="center" vertical="center"/>
    </xf>
    <xf numFmtId="0" fontId="26" fillId="0" borderId="12" xfId="35" applyFont="1" applyFill="1" applyBorder="1" applyAlignment="1">
      <alignment horizontal="left" vertical="center"/>
    </xf>
    <xf numFmtId="3" fontId="26" fillId="0" borderId="0" xfId="0" applyNumberFormat="1" applyFont="1" applyBorder="1" applyAlignment="1">
      <alignment horizontal="left"/>
    </xf>
    <xf numFmtId="0" fontId="26" fillId="0" borderId="0" xfId="0" applyFont="1" applyBorder="1" applyAlignment="1">
      <alignment horizontal="left"/>
    </xf>
    <xf numFmtId="0" fontId="26" fillId="0" borderId="28" xfId="0" applyFont="1" applyBorder="1" applyAlignment="1">
      <alignment horizontal="left"/>
    </xf>
    <xf numFmtId="0" fontId="26" fillId="0" borderId="16" xfId="35" applyFont="1" applyFill="1" applyBorder="1" applyAlignment="1">
      <alignment horizontal="left" vertical="center"/>
    </xf>
    <xf numFmtId="3" fontId="26" fillId="0" borderId="29" xfId="0" applyNumberFormat="1" applyFont="1" applyBorder="1" applyAlignment="1">
      <alignment horizontal="left"/>
    </xf>
    <xf numFmtId="0" fontId="26" fillId="0" borderId="29" xfId="0" applyFont="1" applyBorder="1" applyAlignment="1">
      <alignment horizontal="left"/>
    </xf>
    <xf numFmtId="0" fontId="26" fillId="0" borderId="30" xfId="0" applyFont="1" applyBorder="1" applyAlignment="1">
      <alignment horizontal="left"/>
    </xf>
    <xf numFmtId="0" fontId="26" fillId="0" borderId="21" xfId="35" applyFont="1" applyFill="1" applyBorder="1" applyAlignment="1">
      <alignment horizontal="left" vertical="center"/>
    </xf>
    <xf numFmtId="3" fontId="26" fillId="0" borderId="31" xfId="0" applyNumberFormat="1" applyFont="1" applyBorder="1" applyAlignment="1">
      <alignment horizontal="left"/>
    </xf>
    <xf numFmtId="0" fontId="26" fillId="0" borderId="31" xfId="0" applyFont="1" applyBorder="1" applyAlignment="1">
      <alignment horizontal="left"/>
    </xf>
    <xf numFmtId="0" fontId="26" fillId="0" borderId="32" xfId="0" applyFont="1" applyBorder="1" applyAlignment="1">
      <alignment horizontal="left"/>
    </xf>
    <xf numFmtId="0" fontId="26" fillId="0" borderId="10" xfId="0" applyFont="1" applyFill="1" applyBorder="1" applyAlignment="1">
      <alignment horizontal="left"/>
    </xf>
    <xf numFmtId="0" fontId="26" fillId="0" borderId="25" xfId="0" applyFont="1" applyBorder="1"/>
    <xf numFmtId="0" fontId="26" fillId="0" borderId="11" xfId="0" applyFont="1" applyBorder="1" applyAlignment="1">
      <alignment horizontal="left"/>
    </xf>
    <xf numFmtId="0" fontId="26" fillId="0" borderId="26" xfId="0" applyFont="1" applyFill="1" applyBorder="1" applyAlignment="1">
      <alignment horizontal="center" vertical="center"/>
    </xf>
    <xf numFmtId="173" fontId="26" fillId="0" borderId="0" xfId="32" applyNumberFormat="1" applyFont="1" applyFill="1" applyAlignment="1">
      <alignment horizontal="center" vertical="center"/>
    </xf>
    <xf numFmtId="0" fontId="26" fillId="0" borderId="12" xfId="0" applyFont="1" applyBorder="1" applyAlignment="1">
      <alignment horizontal="left"/>
    </xf>
    <xf numFmtId="0" fontId="26" fillId="26" borderId="0" xfId="0" applyFont="1" applyFill="1" applyAlignment="1">
      <alignment horizontal="center" vertical="center"/>
    </xf>
    <xf numFmtId="173" fontId="26" fillId="0" borderId="0" xfId="0" applyNumberFormat="1" applyFont="1" applyFill="1" applyAlignment="1">
      <alignment horizontal="center" vertical="center"/>
    </xf>
    <xf numFmtId="6" fontId="26" fillId="0" borderId="0" xfId="0" applyNumberFormat="1" applyFont="1" applyFill="1" applyAlignment="1">
      <alignment horizontal="center" vertical="center"/>
    </xf>
    <xf numFmtId="0" fontId="26" fillId="0" borderId="0" xfId="0" applyFont="1" applyAlignment="1">
      <alignment wrapText="1"/>
    </xf>
    <xf numFmtId="4" fontId="26" fillId="0" borderId="0" xfId="0" applyNumberFormat="1" applyFont="1" applyAlignment="1">
      <alignment wrapText="1"/>
    </xf>
    <xf numFmtId="0" fontId="5" fillId="0" borderId="15" xfId="0" applyFont="1" applyFill="1" applyBorder="1" applyAlignment="1">
      <alignment horizontal="center"/>
    </xf>
    <xf numFmtId="0" fontId="5" fillId="0" borderId="13" xfId="0" applyFont="1" applyFill="1" applyBorder="1" applyAlignment="1">
      <alignment horizontal="center"/>
    </xf>
    <xf numFmtId="168" fontId="5" fillId="0" borderId="15" xfId="0" applyNumberFormat="1" applyFont="1" applyFill="1" applyBorder="1" applyAlignment="1">
      <alignment horizontal="center"/>
    </xf>
    <xf numFmtId="0" fontId="3" fillId="0" borderId="0" xfId="0" applyFont="1" applyAlignment="1">
      <alignment horizontal="right" vertical="center" wrapText="1"/>
    </xf>
    <xf numFmtId="8" fontId="3" fillId="0" borderId="0" xfId="0" applyNumberFormat="1" applyFont="1" applyAlignment="1">
      <alignment horizontal="right" vertical="center" wrapText="1"/>
    </xf>
    <xf numFmtId="0" fontId="3" fillId="0" borderId="0" xfId="0" applyFont="1" applyAlignment="1">
      <alignment vertical="center" wrapText="1"/>
    </xf>
    <xf numFmtId="0" fontId="4" fillId="0" borderId="0" xfId="0" applyFont="1" applyAlignment="1">
      <alignment horizontal="center" vertical="center" wrapText="1"/>
    </xf>
    <xf numFmtId="0" fontId="4" fillId="0" borderId="0" xfId="0" applyFont="1" applyAlignment="1">
      <alignment horizontal="left" vertical="center" indent="1"/>
    </xf>
    <xf numFmtId="0" fontId="26" fillId="0" borderId="0" xfId="0" applyFont="1"/>
    <xf numFmtId="0" fontId="26" fillId="26" borderId="0" xfId="0" applyFont="1" applyFill="1" applyBorder="1" applyAlignment="1">
      <alignment horizontal="left" vertical="center" wrapText="1"/>
    </xf>
    <xf numFmtId="166" fontId="26" fillId="26" borderId="0" xfId="0" applyNumberFormat="1" applyFont="1" applyFill="1" applyBorder="1" applyAlignment="1">
      <alignment horizontal="center" vertical="center"/>
    </xf>
    <xf numFmtId="164" fontId="26" fillId="26" borderId="0" xfId="0" applyNumberFormat="1" applyFont="1" applyFill="1" applyBorder="1" applyAlignment="1">
      <alignment horizontal="center"/>
    </xf>
    <xf numFmtId="164" fontId="26" fillId="26" borderId="0" xfId="0" applyNumberFormat="1" applyFont="1" applyFill="1" applyBorder="1" applyAlignment="1">
      <alignment horizontal="center" vertical="center"/>
    </xf>
    <xf numFmtId="0" fontId="26" fillId="26" borderId="0" xfId="0" applyFont="1" applyFill="1" applyBorder="1" applyAlignment="1">
      <alignment horizontal="center" vertical="center"/>
    </xf>
    <xf numFmtId="0" fontId="4" fillId="0" borderId="0" xfId="0" applyFont="1"/>
    <xf numFmtId="0" fontId="28" fillId="0" borderId="0" xfId="0" applyFont="1" applyFill="1" applyBorder="1" applyAlignment="1">
      <alignment horizontal="center" vertical="center"/>
    </xf>
    <xf numFmtId="172" fontId="26" fillId="0" borderId="0" xfId="0" applyNumberFormat="1" applyFont="1" applyFill="1" applyBorder="1" applyAlignment="1">
      <alignment horizontal="center" vertical="center"/>
    </xf>
    <xf numFmtId="2" fontId="31" fillId="27" borderId="11" xfId="0" applyNumberFormat="1" applyFont="1" applyFill="1" applyBorder="1" applyAlignment="1">
      <alignment horizontal="center" vertical="center"/>
    </xf>
    <xf numFmtId="2" fontId="31" fillId="27" borderId="27" xfId="0" applyNumberFormat="1" applyFont="1" applyFill="1" applyBorder="1" applyAlignment="1">
      <alignment horizontal="center" vertical="center"/>
    </xf>
    <xf numFmtId="2" fontId="31" fillId="27" borderId="12" xfId="0" applyNumberFormat="1" applyFont="1" applyFill="1" applyBorder="1" applyAlignment="1">
      <alignment horizontal="center" vertical="center"/>
    </xf>
    <xf numFmtId="2" fontId="31" fillId="27" borderId="28" xfId="0" applyNumberFormat="1" applyFont="1" applyFill="1" applyBorder="1" applyAlignment="1">
      <alignment horizontal="center" vertical="center"/>
    </xf>
    <xf numFmtId="2" fontId="31" fillId="27" borderId="16" xfId="0" applyNumberFormat="1" applyFont="1" applyFill="1" applyBorder="1" applyAlignment="1">
      <alignment horizontal="center" vertical="center"/>
    </xf>
    <xf numFmtId="2" fontId="31" fillId="27" borderId="30" xfId="0" applyNumberFormat="1" applyFont="1" applyFill="1" applyBorder="1" applyAlignment="1">
      <alignment horizontal="center" vertical="center"/>
    </xf>
    <xf numFmtId="166" fontId="28" fillId="27" borderId="14" xfId="36" applyNumberFormat="1" applyFont="1" applyFill="1" applyBorder="1" applyAlignment="1">
      <alignment horizontal="center" vertical="center"/>
    </xf>
    <xf numFmtId="2" fontId="28" fillId="27" borderId="14" xfId="0" applyNumberFormat="1" applyFont="1" applyFill="1" applyBorder="1" applyAlignment="1">
      <alignment horizontal="center" vertical="center"/>
    </xf>
    <xf numFmtId="165" fontId="28" fillId="27" borderId="48" xfId="0" applyNumberFormat="1" applyFont="1" applyFill="1" applyBorder="1" applyAlignment="1">
      <alignment horizontal="center"/>
    </xf>
    <xf numFmtId="169" fontId="28" fillId="27" borderId="14" xfId="0" applyNumberFormat="1" applyFont="1" applyFill="1" applyBorder="1" applyAlignment="1">
      <alignment horizontal="center" vertical="center"/>
    </xf>
    <xf numFmtId="169" fontId="28" fillId="27" borderId="48" xfId="0" applyNumberFormat="1" applyFont="1" applyFill="1" applyBorder="1" applyAlignment="1">
      <alignment horizontal="center"/>
    </xf>
    <xf numFmtId="171" fontId="28" fillId="0" borderId="0" xfId="32" applyNumberFormat="1" applyFont="1" applyFill="1" applyBorder="1" applyAlignment="1">
      <alignment horizontal="center" vertical="center"/>
    </xf>
    <xf numFmtId="165" fontId="28" fillId="27" borderId="34" xfId="0" applyNumberFormat="1" applyFont="1" applyFill="1" applyBorder="1" applyAlignment="1">
      <alignment horizontal="center"/>
    </xf>
    <xf numFmtId="169" fontId="28" fillId="27" borderId="17" xfId="0" applyNumberFormat="1" applyFont="1" applyFill="1" applyBorder="1" applyAlignment="1">
      <alignment horizontal="center" vertical="center"/>
    </xf>
    <xf numFmtId="2" fontId="26" fillId="0" borderId="34" xfId="0" applyNumberFormat="1" applyFont="1" applyFill="1" applyBorder="1" applyAlignment="1">
      <alignment horizontal="center"/>
    </xf>
    <xf numFmtId="0" fontId="28" fillId="27" borderId="33" xfId="0" applyFont="1" applyFill="1" applyBorder="1" applyAlignment="1">
      <alignment horizontal="center" vertical="center"/>
    </xf>
    <xf numFmtId="0" fontId="28" fillId="27" borderId="17" xfId="0" applyFont="1" applyFill="1" applyBorder="1" applyAlignment="1">
      <alignment horizontal="center" vertical="center"/>
    </xf>
    <xf numFmtId="2" fontId="28" fillId="27" borderId="34" xfId="0" applyNumberFormat="1" applyFont="1" applyFill="1" applyBorder="1" applyAlignment="1">
      <alignment horizontal="center"/>
    </xf>
    <xf numFmtId="166" fontId="28" fillId="27" borderId="17" xfId="0" applyNumberFormat="1" applyFont="1" applyFill="1" applyBorder="1" applyAlignment="1">
      <alignment horizontal="center"/>
    </xf>
    <xf numFmtId="166" fontId="28" fillId="27" borderId="17" xfId="0" applyNumberFormat="1" applyFont="1" applyFill="1" applyBorder="1" applyAlignment="1">
      <alignment horizontal="center" vertical="center"/>
    </xf>
    <xf numFmtId="166" fontId="28" fillId="27" borderId="19" xfId="0" applyNumberFormat="1" applyFont="1" applyFill="1" applyBorder="1" applyAlignment="1">
      <alignment horizontal="center" vertical="center" wrapText="1"/>
    </xf>
    <xf numFmtId="166" fontId="28" fillId="27" borderId="20" xfId="0" applyNumberFormat="1" applyFont="1" applyFill="1" applyBorder="1" applyAlignment="1">
      <alignment horizontal="center" vertical="center" wrapText="1"/>
    </xf>
    <xf numFmtId="166" fontId="28" fillId="27" borderId="37" xfId="0" applyNumberFormat="1" applyFont="1" applyFill="1" applyBorder="1" applyAlignment="1">
      <alignment horizontal="center" vertical="center" wrapText="1"/>
    </xf>
    <xf numFmtId="166" fontId="28" fillId="27" borderId="38" xfId="0" applyNumberFormat="1" applyFont="1" applyFill="1" applyBorder="1" applyAlignment="1">
      <alignment horizontal="center" vertical="center" wrapText="1"/>
    </xf>
    <xf numFmtId="166" fontId="28" fillId="27" borderId="40" xfId="0" applyNumberFormat="1" applyFont="1" applyFill="1" applyBorder="1" applyAlignment="1">
      <alignment horizontal="center" vertical="center" wrapText="1"/>
    </xf>
    <xf numFmtId="166" fontId="28" fillId="27" borderId="18" xfId="0" applyNumberFormat="1" applyFont="1" applyFill="1" applyBorder="1" applyAlignment="1">
      <alignment horizontal="center" vertical="center" wrapText="1"/>
    </xf>
    <xf numFmtId="166" fontId="28" fillId="27" borderId="42" xfId="0" applyNumberFormat="1" applyFont="1" applyFill="1" applyBorder="1" applyAlignment="1">
      <alignment horizontal="center" vertical="center" wrapText="1"/>
    </xf>
    <xf numFmtId="166" fontId="28" fillId="27" borderId="43" xfId="0" applyNumberFormat="1" applyFont="1" applyFill="1" applyBorder="1" applyAlignment="1">
      <alignment horizontal="center" vertical="center" wrapText="1"/>
    </xf>
    <xf numFmtId="166" fontId="28" fillId="27" borderId="39" xfId="0" applyNumberFormat="1" applyFont="1" applyFill="1" applyBorder="1" applyAlignment="1">
      <alignment horizontal="center" vertical="center" wrapText="1"/>
    </xf>
    <xf numFmtId="166" fontId="28" fillId="27" borderId="41" xfId="0" applyNumberFormat="1" applyFont="1" applyFill="1" applyBorder="1" applyAlignment="1">
      <alignment horizontal="center" vertical="center" wrapText="1"/>
    </xf>
    <xf numFmtId="166" fontId="28" fillId="27" borderId="44" xfId="0" applyNumberFormat="1" applyFont="1" applyFill="1" applyBorder="1" applyAlignment="1">
      <alignment horizontal="center" vertical="center" wrapText="1"/>
    </xf>
    <xf numFmtId="9" fontId="28" fillId="27" borderId="42" xfId="37" applyFont="1" applyFill="1" applyBorder="1" applyAlignment="1">
      <alignment horizontal="center" vertical="center" wrapText="1"/>
    </xf>
    <xf numFmtId="2" fontId="28" fillId="27" borderId="19" xfId="37" applyNumberFormat="1" applyFont="1" applyFill="1" applyBorder="1" applyAlignment="1">
      <alignment horizontal="center" vertical="center" wrapText="1"/>
    </xf>
    <xf numFmtId="2" fontId="28" fillId="27" borderId="20" xfId="37" applyNumberFormat="1" applyFont="1" applyFill="1" applyBorder="1" applyAlignment="1">
      <alignment horizontal="center" vertical="center" wrapText="1"/>
    </xf>
    <xf numFmtId="164" fontId="28" fillId="27" borderId="17" xfId="0" applyNumberFormat="1" applyFont="1" applyFill="1" applyBorder="1" applyAlignment="1">
      <alignment horizontal="center" vertical="center"/>
    </xf>
    <xf numFmtId="175" fontId="28" fillId="29" borderId="49" xfId="53" applyNumberFormat="1" applyFont="1" applyFill="1" applyBorder="1"/>
    <xf numFmtId="175" fontId="28" fillId="29" borderId="50" xfId="53" applyNumberFormat="1" applyFont="1" applyFill="1" applyBorder="1"/>
    <xf numFmtId="9" fontId="28" fillId="29" borderId="50" xfId="53" applyNumberFormat="1" applyFont="1" applyFill="1" applyBorder="1"/>
    <xf numFmtId="43" fontId="28" fillId="27" borderId="15" xfId="32" applyNumberFormat="1" applyFont="1" applyFill="1" applyBorder="1" applyAlignment="1">
      <alignment horizontal="center"/>
    </xf>
    <xf numFmtId="0" fontId="28" fillId="29" borderId="50" xfId="53" applyFont="1" applyFill="1" applyBorder="1"/>
    <xf numFmtId="0" fontId="28" fillId="30" borderId="50" xfId="53" applyFont="1" applyFill="1" applyBorder="1"/>
    <xf numFmtId="10" fontId="28" fillId="30" borderId="50" xfId="53" applyNumberFormat="1" applyFont="1" applyFill="1" applyBorder="1"/>
    <xf numFmtId="0" fontId="28" fillId="29" borderId="15" xfId="53" applyFont="1" applyFill="1" applyBorder="1"/>
    <xf numFmtId="9" fontId="28" fillId="29" borderId="15" xfId="53" applyNumberFormat="1" applyFont="1" applyFill="1" applyBorder="1"/>
    <xf numFmtId="9" fontId="28" fillId="29" borderId="13" xfId="53" applyNumberFormat="1" applyFont="1" applyFill="1" applyBorder="1"/>
    <xf numFmtId="0" fontId="5" fillId="0" borderId="12" xfId="0" applyFont="1" applyBorder="1"/>
    <xf numFmtId="0" fontId="5" fillId="0" borderId="12" xfId="0" applyFont="1" applyFill="1" applyBorder="1"/>
    <xf numFmtId="0" fontId="5" fillId="0" borderId="11" xfId="0" applyFont="1" applyFill="1" applyBorder="1"/>
    <xf numFmtId="0" fontId="5" fillId="0" borderId="26" xfId="0" applyFont="1" applyFill="1" applyBorder="1"/>
    <xf numFmtId="0" fontId="5" fillId="0" borderId="16" xfId="0" applyFont="1" applyFill="1" applyBorder="1"/>
    <xf numFmtId="0" fontId="5" fillId="0" borderId="29" xfId="0" applyFont="1" applyFill="1" applyBorder="1"/>
    <xf numFmtId="1" fontId="5" fillId="0" borderId="26" xfId="0" applyNumberFormat="1" applyFont="1" applyBorder="1"/>
    <xf numFmtId="1" fontId="5" fillId="0" borderId="29" xfId="0" applyNumberFormat="1" applyFont="1" applyBorder="1"/>
    <xf numFmtId="168" fontId="5" fillId="0" borderId="14" xfId="0" applyNumberFormat="1" applyFont="1" applyFill="1" applyBorder="1" applyAlignment="1">
      <alignment horizontal="center"/>
    </xf>
    <xf numFmtId="168" fontId="5" fillId="0" borderId="13" xfId="0" applyNumberFormat="1" applyFont="1" applyFill="1" applyBorder="1" applyAlignment="1">
      <alignment horizontal="center"/>
    </xf>
    <xf numFmtId="0" fontId="5" fillId="0" borderId="11" xfId="0" applyFont="1" applyBorder="1"/>
    <xf numFmtId="1" fontId="5" fillId="25" borderId="29" xfId="0" applyNumberFormat="1" applyFont="1" applyFill="1" applyBorder="1"/>
    <xf numFmtId="168" fontId="5" fillId="25" borderId="13" xfId="0" applyNumberFormat="1" applyFont="1" applyFill="1" applyBorder="1" applyAlignment="1">
      <alignment horizontal="center"/>
    </xf>
    <xf numFmtId="0" fontId="5" fillId="25" borderId="16" xfId="0" applyFont="1" applyFill="1" applyBorder="1"/>
    <xf numFmtId="173" fontId="26" fillId="0" borderId="0" xfId="32" applyNumberFormat="1" applyFont="1" applyFill="1" applyAlignment="1">
      <alignment horizontal="left" vertical="center"/>
    </xf>
    <xf numFmtId="164" fontId="26" fillId="0" borderId="0" xfId="0" applyNumberFormat="1" applyFont="1" applyFill="1" applyAlignment="1">
      <alignment horizontal="center" vertical="center"/>
    </xf>
    <xf numFmtId="0" fontId="27" fillId="0" borderId="46" xfId="0" applyFont="1" applyFill="1" applyBorder="1" applyAlignment="1">
      <alignment horizontal="left" vertical="center"/>
    </xf>
    <xf numFmtId="0" fontId="26" fillId="0" borderId="18" xfId="0" applyFont="1" applyFill="1" applyBorder="1" applyAlignment="1">
      <alignment horizontal="center" vertical="center" wrapText="1"/>
    </xf>
    <xf numFmtId="0" fontId="26" fillId="0" borderId="19" xfId="0" applyFont="1" applyFill="1" applyBorder="1" applyAlignment="1">
      <alignment horizontal="left" vertical="center"/>
    </xf>
    <xf numFmtId="10" fontId="26" fillId="0" borderId="0" xfId="37" applyNumberFormat="1" applyFont="1" applyFill="1" applyAlignment="1">
      <alignment horizontal="center" vertical="center"/>
    </xf>
    <xf numFmtId="0" fontId="26" fillId="0" borderId="20" xfId="0" applyFont="1" applyFill="1" applyBorder="1" applyAlignment="1">
      <alignment horizontal="left" vertical="center"/>
    </xf>
    <xf numFmtId="0" fontId="27" fillId="0" borderId="14" xfId="0" applyFont="1" applyFill="1" applyBorder="1" applyAlignment="1">
      <alignment horizontal="left" vertical="center" wrapText="1"/>
    </xf>
    <xf numFmtId="0" fontId="26" fillId="0" borderId="0" xfId="0" applyFont="1" applyFill="1" applyAlignment="1">
      <alignment horizontal="center" vertical="center" wrapText="1"/>
    </xf>
    <xf numFmtId="0" fontId="26" fillId="0" borderId="18" xfId="0" applyFont="1" applyFill="1" applyBorder="1" applyAlignment="1">
      <alignment horizontal="left" vertical="center"/>
    </xf>
    <xf numFmtId="166" fontId="28" fillId="27" borderId="18" xfId="0" applyNumberFormat="1" applyFont="1" applyFill="1" applyBorder="1" applyAlignment="1">
      <alignment horizontal="center" vertical="center"/>
    </xf>
    <xf numFmtId="9" fontId="28" fillId="27" borderId="17" xfId="37" applyFont="1" applyFill="1" applyBorder="1" applyAlignment="1">
      <alignment horizontal="center" vertical="center"/>
    </xf>
    <xf numFmtId="43" fontId="26" fillId="0" borderId="0" xfId="32" applyFont="1" applyFill="1" applyBorder="1" applyAlignment="1">
      <alignment horizontal="center" vertical="center"/>
    </xf>
    <xf numFmtId="8" fontId="26" fillId="0" borderId="0" xfId="0" applyNumberFormat="1" applyFont="1" applyFill="1" applyAlignment="1">
      <alignment horizontal="center" vertical="center" wrapText="1"/>
    </xf>
    <xf numFmtId="0" fontId="34" fillId="0" borderId="0" xfId="58"/>
    <xf numFmtId="10" fontId="26" fillId="0" borderId="0" xfId="37" applyNumberFormat="1" applyFont="1" applyFill="1" applyBorder="1" applyAlignment="1">
      <alignment horizontal="center" vertical="center"/>
    </xf>
    <xf numFmtId="9" fontId="28" fillId="27" borderId="18" xfId="37" applyFont="1" applyFill="1" applyBorder="1" applyAlignment="1">
      <alignment horizontal="center" vertical="center"/>
    </xf>
    <xf numFmtId="3" fontId="26" fillId="0" borderId="0" xfId="0" applyNumberFormat="1" applyFont="1" applyFill="1" applyBorder="1" applyAlignment="1">
      <alignment horizontal="center" vertical="center"/>
    </xf>
    <xf numFmtId="0" fontId="5" fillId="0" borderId="0" xfId="0" applyFont="1" applyFill="1" applyBorder="1" applyAlignment="1">
      <alignment horizontal="center"/>
    </xf>
    <xf numFmtId="3" fontId="26" fillId="25" borderId="0" xfId="0" applyNumberFormat="1" applyFont="1" applyFill="1" applyBorder="1" applyAlignment="1">
      <alignment horizontal="center" vertical="center"/>
    </xf>
    <xf numFmtId="164" fontId="26" fillId="25" borderId="0" xfId="0" applyNumberFormat="1" applyFont="1" applyFill="1" applyBorder="1" applyAlignment="1">
      <alignment horizontal="center" vertical="center"/>
    </xf>
    <xf numFmtId="0" fontId="3" fillId="0" borderId="0" xfId="0" applyFont="1" applyFill="1" applyAlignment="1">
      <alignment horizontal="center" vertical="center"/>
    </xf>
    <xf numFmtId="0" fontId="3" fillId="0" borderId="0" xfId="0" applyFont="1" applyAlignment="1">
      <alignment horizontal="center" vertical="center" wrapText="1"/>
    </xf>
    <xf numFmtId="0" fontId="26" fillId="0" borderId="14" xfId="0" applyFont="1" applyFill="1" applyBorder="1" applyAlignment="1">
      <alignment horizontal="left" vertical="center" wrapText="1"/>
    </xf>
    <xf numFmtId="0" fontId="26" fillId="0" borderId="0" xfId="0" applyFont="1" applyFill="1" applyAlignment="1">
      <alignment vertical="center"/>
    </xf>
    <xf numFmtId="166" fontId="26" fillId="0" borderId="0" xfId="0" applyNumberFormat="1" applyFont="1" applyFill="1" applyAlignment="1">
      <alignment horizontal="center" vertical="center"/>
    </xf>
    <xf numFmtId="0" fontId="27" fillId="0" borderId="0" xfId="0" applyFont="1"/>
    <xf numFmtId="0" fontId="26" fillId="0" borderId="18" xfId="0" applyFont="1" applyFill="1" applyBorder="1" applyAlignment="1">
      <alignment horizontal="left" vertical="center" wrapText="1"/>
    </xf>
    <xf numFmtId="0" fontId="27" fillId="25" borderId="0" xfId="0" applyFont="1" applyFill="1" applyBorder="1" applyAlignment="1">
      <alignment horizontal="left" vertical="center"/>
    </xf>
    <xf numFmtId="166" fontId="27" fillId="0" borderId="0" xfId="0" applyNumberFormat="1" applyFont="1" applyFill="1" applyBorder="1" applyAlignment="1">
      <alignment horizontal="center" vertical="center"/>
    </xf>
    <xf numFmtId="0" fontId="36" fillId="0" borderId="0" xfId="0" applyFont="1" applyFill="1" applyAlignment="1">
      <alignment horizontal="left" vertical="center"/>
    </xf>
    <xf numFmtId="1" fontId="26" fillId="0" borderId="0" xfId="0" applyNumberFormat="1" applyFont="1" applyFill="1" applyAlignment="1">
      <alignment horizontal="center" vertical="center"/>
    </xf>
    <xf numFmtId="9" fontId="28" fillId="29" borderId="50" xfId="37" applyFont="1" applyFill="1" applyBorder="1"/>
    <xf numFmtId="164" fontId="26" fillId="0" borderId="0" xfId="0" applyNumberFormat="1" applyFont="1" applyFill="1" applyBorder="1" applyAlignment="1">
      <alignment horizontal="left" vertical="center"/>
    </xf>
    <xf numFmtId="0" fontId="26" fillId="0" borderId="10" xfId="0" applyFont="1" applyFill="1" applyBorder="1" applyAlignment="1">
      <alignment horizontal="left" vertical="center"/>
    </xf>
    <xf numFmtId="2" fontId="28" fillId="27" borderId="48" xfId="0" applyNumberFormat="1" applyFont="1" applyFill="1" applyBorder="1" applyAlignment="1">
      <alignment horizontal="center"/>
    </xf>
    <xf numFmtId="4" fontId="26" fillId="27" borderId="14" xfId="0" applyNumberFormat="1" applyFont="1" applyFill="1" applyBorder="1" applyAlignment="1">
      <alignment horizontal="center"/>
    </xf>
    <xf numFmtId="4" fontId="26" fillId="27" borderId="15" xfId="0" applyNumberFormat="1" applyFont="1" applyFill="1" applyBorder="1" applyAlignment="1">
      <alignment horizontal="center"/>
    </xf>
    <xf numFmtId="4" fontId="26" fillId="27" borderId="13" xfId="0" applyNumberFormat="1" applyFont="1" applyFill="1" applyBorder="1" applyAlignment="1">
      <alignment horizontal="center"/>
    </xf>
    <xf numFmtId="2" fontId="31" fillId="27" borderId="26" xfId="0" applyNumberFormat="1" applyFont="1" applyFill="1" applyBorder="1" applyAlignment="1">
      <alignment horizontal="center" vertical="center"/>
    </xf>
    <xf numFmtId="2" fontId="31" fillId="27" borderId="0" xfId="0" applyNumberFormat="1" applyFont="1" applyFill="1" applyBorder="1" applyAlignment="1">
      <alignment horizontal="center" vertical="center"/>
    </xf>
    <xf numFmtId="2" fontId="31" fillId="27" borderId="29" xfId="0" applyNumberFormat="1" applyFont="1" applyFill="1" applyBorder="1" applyAlignment="1">
      <alignment horizontal="center" vertical="center"/>
    </xf>
    <xf numFmtId="176" fontId="26" fillId="27" borderId="14" xfId="37" applyNumberFormat="1" applyFont="1" applyFill="1" applyBorder="1" applyAlignment="1">
      <alignment horizontal="center"/>
    </xf>
    <xf numFmtId="43" fontId="26" fillId="27" borderId="14" xfId="32" applyNumberFormat="1" applyFont="1" applyFill="1" applyBorder="1" applyAlignment="1">
      <alignment horizontal="center"/>
    </xf>
    <xf numFmtId="43" fontId="26" fillId="27" borderId="26" xfId="32" applyNumberFormat="1" applyFont="1" applyFill="1" applyBorder="1" applyAlignment="1">
      <alignment horizontal="center"/>
    </xf>
    <xf numFmtId="43" fontId="26" fillId="27" borderId="15" xfId="32" applyNumberFormat="1" applyFont="1" applyFill="1" applyBorder="1" applyAlignment="1">
      <alignment horizontal="center"/>
    </xf>
    <xf numFmtId="43" fontId="26" fillId="27" borderId="0" xfId="32" applyNumberFormat="1" applyFont="1" applyFill="1" applyBorder="1" applyAlignment="1">
      <alignment horizontal="center"/>
    </xf>
    <xf numFmtId="43" fontId="26" fillId="27" borderId="13" xfId="32" applyNumberFormat="1" applyFont="1" applyFill="1" applyBorder="1" applyAlignment="1">
      <alignment horizontal="center"/>
    </xf>
    <xf numFmtId="43" fontId="26" fillId="27" borderId="29" xfId="32" applyNumberFormat="1" applyFont="1" applyFill="1" applyBorder="1" applyAlignment="1">
      <alignment horizontal="center"/>
    </xf>
    <xf numFmtId="43" fontId="26" fillId="27" borderId="10" xfId="32" applyNumberFormat="1" applyFont="1" applyFill="1" applyBorder="1" applyAlignment="1">
      <alignment horizontal="center"/>
    </xf>
    <xf numFmtId="43" fontId="26" fillId="27" borderId="25" xfId="32" applyNumberFormat="1" applyFont="1" applyFill="1" applyBorder="1" applyAlignment="1">
      <alignment horizontal="center"/>
    </xf>
    <xf numFmtId="43" fontId="26" fillId="27" borderId="47" xfId="32" applyNumberFormat="1" applyFont="1" applyFill="1" applyBorder="1" applyAlignment="1">
      <alignment horizontal="center"/>
    </xf>
    <xf numFmtId="0" fontId="26" fillId="0" borderId="12" xfId="53" applyFont="1" applyBorder="1" applyAlignment="1">
      <alignment horizontal="left"/>
    </xf>
    <xf numFmtId="0" fontId="26" fillId="0" borderId="0" xfId="53" applyFont="1" applyBorder="1" applyAlignment="1">
      <alignment horizontal="center" vertical="center"/>
    </xf>
    <xf numFmtId="0" fontId="26" fillId="0" borderId="28" xfId="53" applyFont="1" applyBorder="1" applyAlignment="1">
      <alignment horizontal="center" vertical="center"/>
    </xf>
    <xf numFmtId="0" fontId="26" fillId="0" borderId="16" xfId="53" applyFont="1" applyBorder="1" applyAlignment="1">
      <alignment horizontal="left"/>
    </xf>
    <xf numFmtId="0" fontId="26" fillId="0" borderId="29" xfId="53" applyFont="1" applyBorder="1" applyAlignment="1">
      <alignment horizontal="center" vertical="center"/>
    </xf>
    <xf numFmtId="0" fontId="26" fillId="0" borderId="30" xfId="53" applyFont="1" applyBorder="1" applyAlignment="1">
      <alignment horizontal="center" vertical="center"/>
    </xf>
    <xf numFmtId="0" fontId="26" fillId="0" borderId="0" xfId="53" applyFont="1" applyAlignment="1">
      <alignment horizontal="left"/>
    </xf>
    <xf numFmtId="0" fontId="26" fillId="0" borderId="0" xfId="53" applyFont="1" applyAlignment="1">
      <alignment horizontal="center" vertical="center"/>
    </xf>
    <xf numFmtId="9" fontId="26" fillId="0" borderId="0" xfId="53" applyNumberFormat="1" applyFont="1" applyFill="1" applyBorder="1"/>
    <xf numFmtId="8" fontId="26" fillId="0" borderId="0" xfId="0" applyNumberFormat="1" applyFont="1" applyFill="1" applyAlignment="1">
      <alignment horizontal="center" vertical="center"/>
    </xf>
    <xf numFmtId="10" fontId="26" fillId="27" borderId="53" xfId="37" applyNumberFormat="1" applyFont="1" applyFill="1" applyBorder="1" applyAlignment="1">
      <alignment horizontal="center" vertical="center"/>
    </xf>
    <xf numFmtId="10" fontId="26" fillId="27" borderId="54" xfId="37" applyNumberFormat="1" applyFont="1" applyFill="1" applyBorder="1" applyAlignment="1">
      <alignment horizontal="center" vertical="center"/>
    </xf>
    <xf numFmtId="172" fontId="26" fillId="27" borderId="0" xfId="0" applyNumberFormat="1" applyFont="1" applyFill="1" applyBorder="1" applyAlignment="1">
      <alignment horizontal="center" vertical="center"/>
    </xf>
    <xf numFmtId="3" fontId="26" fillId="27" borderId="0" xfId="0" applyNumberFormat="1" applyFont="1" applyFill="1" applyBorder="1" applyAlignment="1">
      <alignment horizontal="center" vertical="center"/>
    </xf>
    <xf numFmtId="176" fontId="26" fillId="0" borderId="0" xfId="37" applyNumberFormat="1" applyFont="1" applyFill="1" applyBorder="1" applyAlignment="1">
      <alignment horizontal="center"/>
    </xf>
    <xf numFmtId="0" fontId="3" fillId="0" borderId="0" xfId="0" applyFont="1" applyAlignment="1">
      <alignment horizontal="left" vertical="center" indent="1"/>
    </xf>
    <xf numFmtId="0" fontId="3" fillId="0" borderId="0" xfId="0" applyFont="1" applyAlignment="1">
      <alignment vertical="center"/>
    </xf>
    <xf numFmtId="0" fontId="3" fillId="0" borderId="0" xfId="0" applyFont="1" applyAlignment="1">
      <alignment horizontal="left" vertical="center"/>
    </xf>
    <xf numFmtId="9" fontId="26" fillId="0" borderId="0" xfId="37" applyFont="1" applyFill="1" applyAlignment="1">
      <alignment horizontal="left" vertical="center"/>
    </xf>
    <xf numFmtId="0" fontId="26" fillId="0" borderId="47" xfId="0" applyFont="1" applyBorder="1"/>
    <xf numFmtId="0" fontId="26" fillId="0" borderId="47" xfId="0" applyFont="1" applyBorder="1" applyAlignment="1">
      <alignment horizontal="left"/>
    </xf>
    <xf numFmtId="4" fontId="28" fillId="27" borderId="18" xfId="0" applyNumberFormat="1" applyFont="1" applyFill="1" applyBorder="1" applyAlignment="1">
      <alignment horizontal="center" vertical="center"/>
    </xf>
    <xf numFmtId="170" fontId="28" fillId="27" borderId="18" xfId="0" applyNumberFormat="1" applyFont="1" applyFill="1" applyBorder="1" applyAlignment="1">
      <alignment horizontal="center" vertical="center"/>
    </xf>
    <xf numFmtId="166" fontId="36" fillId="27" borderId="18" xfId="0" applyNumberFormat="1" applyFont="1" applyFill="1" applyBorder="1" applyAlignment="1">
      <alignment horizontal="center" vertical="center"/>
    </xf>
    <xf numFmtId="10" fontId="3" fillId="32" borderId="0" xfId="37" applyNumberFormat="1" applyFont="1" applyFill="1" applyAlignment="1">
      <alignment horizontal="center" vertical="center"/>
    </xf>
    <xf numFmtId="0" fontId="3" fillId="0" borderId="0" xfId="0" applyFont="1" applyFill="1" applyAlignment="1">
      <alignment horizontal="left" vertical="center"/>
    </xf>
    <xf numFmtId="10" fontId="28" fillId="27" borderId="18" xfId="37" applyNumberFormat="1" applyFont="1" applyFill="1" applyBorder="1" applyAlignment="1">
      <alignment horizontal="center" vertical="center"/>
    </xf>
    <xf numFmtId="10" fontId="28" fillId="27" borderId="55" xfId="37" applyNumberFormat="1" applyFont="1" applyFill="1" applyBorder="1" applyAlignment="1">
      <alignment horizontal="center" vertical="center"/>
    </xf>
    <xf numFmtId="3" fontId="28" fillId="27" borderId="18" xfId="0" applyNumberFormat="1" applyFont="1" applyFill="1" applyBorder="1" applyAlignment="1">
      <alignment horizontal="center" vertical="center"/>
    </xf>
    <xf numFmtId="3" fontId="26" fillId="0" borderId="0" xfId="0" applyNumberFormat="1" applyFont="1" applyFill="1" applyAlignment="1">
      <alignment horizontal="center" vertical="center"/>
    </xf>
    <xf numFmtId="173" fontId="27" fillId="0" borderId="56" xfId="32" applyNumberFormat="1" applyFont="1" applyFill="1" applyBorder="1" applyAlignment="1">
      <alignment vertical="center"/>
    </xf>
    <xf numFmtId="173" fontId="27" fillId="0" borderId="0" xfId="32" applyNumberFormat="1" applyFont="1" applyFill="1" applyAlignment="1">
      <alignment vertical="center"/>
    </xf>
    <xf numFmtId="173" fontId="26" fillId="0" borderId="0" xfId="0" applyNumberFormat="1" applyFont="1" applyFill="1"/>
    <xf numFmtId="2" fontId="26" fillId="0" borderId="0" xfId="0" applyNumberFormat="1" applyFont="1" applyFill="1" applyAlignment="1">
      <alignment horizontal="center" vertical="center"/>
    </xf>
    <xf numFmtId="43" fontId="26" fillId="27" borderId="16" xfId="32" applyNumberFormat="1" applyFont="1" applyFill="1" applyBorder="1" applyAlignment="1">
      <alignment horizontal="center"/>
    </xf>
    <xf numFmtId="43" fontId="26" fillId="27" borderId="30" xfId="32" applyNumberFormat="1" applyFont="1" applyFill="1" applyBorder="1" applyAlignment="1">
      <alignment horizontal="center"/>
    </xf>
    <xf numFmtId="0" fontId="27" fillId="27" borderId="0" xfId="0" applyFont="1" applyFill="1" applyAlignment="1">
      <alignment horizontal="left" vertical="center"/>
    </xf>
    <xf numFmtId="0" fontId="26" fillId="0" borderId="0" xfId="0" applyFont="1" applyAlignment="1">
      <alignment horizontal="center"/>
    </xf>
    <xf numFmtId="0" fontId="27" fillId="0" borderId="0" xfId="0" applyFont="1" applyAlignment="1">
      <alignment horizontal="center" vertical="center" wrapText="1"/>
    </xf>
    <xf numFmtId="166" fontId="26" fillId="27" borderId="17" xfId="0" applyNumberFormat="1" applyFont="1" applyFill="1" applyBorder="1" applyAlignment="1">
      <alignment horizontal="center" vertical="center"/>
    </xf>
    <xf numFmtId="3" fontId="26" fillId="0" borderId="0" xfId="0" applyNumberFormat="1" applyFont="1" applyAlignment="1">
      <alignment wrapText="1"/>
    </xf>
    <xf numFmtId="0" fontId="26" fillId="0" borderId="12" xfId="0" applyFont="1" applyBorder="1" applyAlignment="1">
      <alignment horizontal="center"/>
    </xf>
    <xf numFmtId="0" fontId="26" fillId="27" borderId="17" xfId="0" applyNumberFormat="1" applyFont="1" applyFill="1" applyBorder="1" applyAlignment="1">
      <alignment horizontal="center" vertical="center"/>
    </xf>
    <xf numFmtId="0" fontId="25" fillId="0" borderId="18" xfId="0" applyFont="1" applyFill="1" applyBorder="1" applyAlignment="1">
      <alignment horizontal="center" vertical="center"/>
    </xf>
    <xf numFmtId="0" fontId="25" fillId="27" borderId="18" xfId="0" applyFont="1" applyFill="1" applyBorder="1" applyAlignment="1">
      <alignment horizontal="center" vertical="center"/>
    </xf>
    <xf numFmtId="0" fontId="25" fillId="27" borderId="18" xfId="0" applyFont="1" applyFill="1" applyBorder="1" applyAlignment="1">
      <alignment horizontal="left" vertical="center"/>
    </xf>
    <xf numFmtId="3" fontId="25" fillId="0" borderId="0" xfId="0" applyNumberFormat="1" applyFont="1" applyFill="1" applyAlignment="1">
      <alignment horizontal="center" vertical="center"/>
    </xf>
    <xf numFmtId="168" fontId="0" fillId="0" borderId="0" xfId="32" applyNumberFormat="1" applyFont="1" applyFill="1" applyBorder="1" applyAlignment="1">
      <alignment horizontal="center"/>
    </xf>
    <xf numFmtId="168" fontId="0" fillId="0" borderId="0" xfId="0" applyNumberFormat="1" applyFill="1" applyBorder="1" applyAlignment="1"/>
    <xf numFmtId="0" fontId="0" fillId="0" borderId="26" xfId="0" applyFill="1" applyBorder="1"/>
    <xf numFmtId="0" fontId="3" fillId="0" borderId="0" xfId="0" applyFont="1" applyFill="1"/>
    <xf numFmtId="9" fontId="3" fillId="0" borderId="29" xfId="37" applyFont="1" applyFill="1" applyBorder="1" applyAlignment="1">
      <alignment horizontal="center"/>
    </xf>
    <xf numFmtId="0" fontId="37" fillId="0" borderId="0" xfId="0" applyFont="1"/>
    <xf numFmtId="168" fontId="5" fillId="0" borderId="0" xfId="0" applyNumberFormat="1" applyFont="1" applyFill="1" applyBorder="1" applyAlignment="1">
      <alignment horizontal="center"/>
    </xf>
    <xf numFmtId="0" fontId="0" fillId="0" borderId="11" xfId="0" applyFill="1" applyBorder="1"/>
    <xf numFmtId="0" fontId="3" fillId="33" borderId="12" xfId="0" applyFont="1" applyFill="1" applyBorder="1"/>
    <xf numFmtId="0" fontId="3" fillId="33" borderId="0" xfId="0" applyFont="1" applyFill="1" applyBorder="1"/>
    <xf numFmtId="0" fontId="3" fillId="33" borderId="16" xfId="0" applyFont="1" applyFill="1" applyBorder="1"/>
    <xf numFmtId="0" fontId="3" fillId="33" borderId="29" xfId="0" applyFont="1" applyFill="1" applyBorder="1"/>
    <xf numFmtId="9" fontId="0" fillId="0" borderId="0" xfId="37" applyFont="1" applyAlignment="1">
      <alignment horizontal="center"/>
    </xf>
    <xf numFmtId="0" fontId="33" fillId="31" borderId="0" xfId="0" applyFont="1" applyFill="1" applyAlignment="1">
      <alignment horizontal="center"/>
    </xf>
    <xf numFmtId="3" fontId="3" fillId="0" borderId="15" xfId="0" applyNumberFormat="1" applyFont="1" applyFill="1" applyBorder="1" applyAlignment="1">
      <alignment horizontal="center"/>
    </xf>
    <xf numFmtId="2" fontId="3" fillId="0" borderId="15" xfId="0" applyNumberFormat="1" applyFont="1" applyFill="1" applyBorder="1" applyAlignment="1">
      <alignment horizontal="center"/>
    </xf>
    <xf numFmtId="0" fontId="3" fillId="33" borderId="15" xfId="0" applyFont="1" applyFill="1" applyBorder="1" applyAlignment="1">
      <alignment horizontal="center"/>
    </xf>
    <xf numFmtId="0" fontId="0" fillId="0" borderId="15" xfId="0" applyFill="1" applyBorder="1" applyAlignment="1">
      <alignment horizontal="center"/>
    </xf>
    <xf numFmtId="0" fontId="3" fillId="33" borderId="13" xfId="0" applyFont="1" applyFill="1" applyBorder="1" applyAlignment="1">
      <alignment horizontal="center"/>
    </xf>
    <xf numFmtId="168" fontId="0" fillId="0" borderId="0" xfId="0" applyNumberFormat="1" applyFill="1" applyAlignment="1">
      <alignment horizontal="center"/>
    </xf>
    <xf numFmtId="0" fontId="0" fillId="0" borderId="0" xfId="0" applyFill="1" applyAlignment="1">
      <alignment horizontal="center"/>
    </xf>
    <xf numFmtId="3" fontId="38" fillId="27" borderId="18" xfId="0" applyNumberFormat="1" applyFont="1" applyFill="1" applyBorder="1" applyAlignment="1">
      <alignment horizontal="center" vertical="center"/>
    </xf>
    <xf numFmtId="3" fontId="38" fillId="0" borderId="18" xfId="0" applyNumberFormat="1" applyFont="1" applyFill="1" applyBorder="1" applyAlignment="1">
      <alignment horizontal="center" vertical="center"/>
    </xf>
    <xf numFmtId="0" fontId="27" fillId="27" borderId="0" xfId="0" applyFont="1" applyFill="1"/>
    <xf numFmtId="0" fontId="26" fillId="0" borderId="18" xfId="0" applyFont="1" applyBorder="1" applyAlignment="1">
      <alignment horizontal="center" wrapText="1"/>
    </xf>
    <xf numFmtId="0" fontId="26" fillId="27" borderId="18" xfId="0" applyFont="1" applyFill="1" applyBorder="1" applyAlignment="1">
      <alignment horizontal="center" vertical="center"/>
    </xf>
    <xf numFmtId="173" fontId="26" fillId="27" borderId="18" xfId="32" applyNumberFormat="1" applyFont="1" applyFill="1" applyBorder="1" applyAlignment="1">
      <alignment horizontal="center" wrapText="1"/>
    </xf>
    <xf numFmtId="173" fontId="28" fillId="27" borderId="18" xfId="32" applyNumberFormat="1" applyFont="1" applyFill="1" applyBorder="1" applyAlignment="1">
      <alignment horizontal="center" wrapText="1"/>
    </xf>
    <xf numFmtId="0" fontId="0" fillId="0" borderId="0" xfId="0" applyAlignment="1">
      <alignment vertical="center" wrapText="1"/>
    </xf>
    <xf numFmtId="0" fontId="39" fillId="0" borderId="18" xfId="0" applyFont="1" applyBorder="1" applyAlignment="1">
      <alignment vertical="top" wrapText="1"/>
    </xf>
    <xf numFmtId="0" fontId="40" fillId="0" borderId="18" xfId="0" applyFont="1" applyBorder="1" applyAlignment="1">
      <alignment vertical="top" wrapText="1"/>
    </xf>
    <xf numFmtId="3" fontId="28" fillId="27" borderId="18" xfId="32" applyNumberFormat="1" applyFont="1" applyFill="1" applyBorder="1" applyAlignment="1">
      <alignment vertical="top" wrapText="1"/>
    </xf>
    <xf numFmtId="177" fontId="28" fillId="27" borderId="18" xfId="32" applyNumberFormat="1" applyFont="1" applyFill="1" applyBorder="1" applyAlignment="1">
      <alignment vertical="top" wrapText="1"/>
    </xf>
    <xf numFmtId="0" fontId="33" fillId="0" borderId="0" xfId="0" applyFont="1" applyFill="1"/>
    <xf numFmtId="1" fontId="5" fillId="35" borderId="46" xfId="0" applyNumberFormat="1" applyFont="1" applyFill="1" applyBorder="1" applyAlignment="1">
      <alignment horizontal="center"/>
    </xf>
    <xf numFmtId="1" fontId="5" fillId="35" borderId="51" xfId="0" applyNumberFormat="1" applyFont="1" applyFill="1" applyBorder="1" applyAlignment="1">
      <alignment horizontal="center"/>
    </xf>
    <xf numFmtId="1" fontId="3" fillId="35" borderId="51" xfId="0" applyNumberFormat="1" applyFont="1" applyFill="1" applyBorder="1" applyAlignment="1">
      <alignment horizontal="center"/>
    </xf>
    <xf numFmtId="1" fontId="42" fillId="35" borderId="18" xfId="0" applyNumberFormat="1" applyFont="1" applyFill="1" applyBorder="1" applyAlignment="1">
      <alignment horizontal="center"/>
    </xf>
    <xf numFmtId="1" fontId="43" fillId="35" borderId="52" xfId="0" applyNumberFormat="1" applyFont="1" applyFill="1" applyBorder="1" applyAlignment="1">
      <alignment horizontal="center"/>
    </xf>
    <xf numFmtId="1" fontId="43" fillId="35" borderId="46" xfId="0" applyNumberFormat="1" applyFont="1" applyFill="1" applyBorder="1" applyAlignment="1">
      <alignment horizontal="center"/>
    </xf>
    <xf numFmtId="1" fontId="43" fillId="35" borderId="51" xfId="0" applyNumberFormat="1" applyFont="1" applyFill="1" applyBorder="1" applyAlignment="1">
      <alignment horizontal="center"/>
    </xf>
    <xf numFmtId="1" fontId="3" fillId="35" borderId="46" xfId="0" applyNumberFormat="1" applyFont="1" applyFill="1" applyBorder="1" applyAlignment="1">
      <alignment horizontal="center"/>
    </xf>
    <xf numFmtId="0" fontId="42" fillId="0" borderId="0" xfId="0" applyFont="1"/>
    <xf numFmtId="0" fontId="3" fillId="35" borderId="58" xfId="0" applyFont="1" applyFill="1" applyBorder="1"/>
    <xf numFmtId="0" fontId="43" fillId="35" borderId="60" xfId="0" applyFont="1" applyFill="1" applyBorder="1"/>
    <xf numFmtId="2" fontId="3" fillId="35" borderId="46" xfId="0" applyNumberFormat="1" applyFont="1" applyFill="1" applyBorder="1" applyAlignment="1">
      <alignment horizontal="center"/>
    </xf>
    <xf numFmtId="0" fontId="42" fillId="35" borderId="55" xfId="0" applyFont="1" applyFill="1" applyBorder="1"/>
    <xf numFmtId="0" fontId="5" fillId="35" borderId="58" xfId="0" applyFont="1" applyFill="1" applyBorder="1"/>
    <xf numFmtId="0" fontId="5" fillId="35" borderId="57" xfId="0" applyFont="1" applyFill="1" applyBorder="1"/>
    <xf numFmtId="0" fontId="3" fillId="35" borderId="57" xfId="0" applyFont="1" applyFill="1" applyBorder="1"/>
    <xf numFmtId="0" fontId="43" fillId="35" borderId="58" xfId="0" applyFont="1" applyFill="1" applyBorder="1"/>
    <xf numFmtId="0" fontId="43" fillId="35" borderId="57" xfId="0" applyFont="1" applyFill="1" applyBorder="1"/>
    <xf numFmtId="1" fontId="42" fillId="35" borderId="54" xfId="0" applyNumberFormat="1" applyFont="1" applyFill="1" applyBorder="1"/>
    <xf numFmtId="1" fontId="5" fillId="35" borderId="59" xfId="0" applyNumberFormat="1" applyFont="1" applyFill="1" applyBorder="1"/>
    <xf numFmtId="1" fontId="5" fillId="35" borderId="63" xfId="0" applyNumberFormat="1" applyFont="1" applyFill="1" applyBorder="1"/>
    <xf numFmtId="1" fontId="43" fillId="35" borderId="62" xfId="0" applyNumberFormat="1" applyFont="1" applyFill="1" applyBorder="1"/>
    <xf numFmtId="1" fontId="43" fillId="35" borderId="59" xfId="0" applyNumberFormat="1" applyFont="1" applyFill="1" applyBorder="1"/>
    <xf numFmtId="1" fontId="3" fillId="35" borderId="59" xfId="0" applyNumberFormat="1" applyFont="1" applyFill="1" applyBorder="1"/>
    <xf numFmtId="1" fontId="3" fillId="35" borderId="63" xfId="0" applyNumberFormat="1" applyFont="1" applyFill="1" applyBorder="1"/>
    <xf numFmtId="1" fontId="43" fillId="35" borderId="63" xfId="0" applyNumberFormat="1" applyFont="1" applyFill="1" applyBorder="1"/>
    <xf numFmtId="1" fontId="44" fillId="35" borderId="54" xfId="0" applyNumberFormat="1" applyFont="1" applyFill="1" applyBorder="1"/>
    <xf numFmtId="0" fontId="42" fillId="35" borderId="24" xfId="0" applyFont="1" applyFill="1" applyBorder="1"/>
    <xf numFmtId="1" fontId="42" fillId="35" borderId="24" xfId="0" applyNumberFormat="1" applyFont="1" applyFill="1" applyBorder="1"/>
    <xf numFmtId="1" fontId="42" fillId="35" borderId="24" xfId="0" applyNumberFormat="1" applyFont="1" applyFill="1" applyBorder="1" applyAlignment="1">
      <alignment horizontal="center"/>
    </xf>
    <xf numFmtId="0" fontId="42" fillId="35" borderId="61" xfId="0" applyFont="1" applyFill="1" applyBorder="1"/>
    <xf numFmtId="1" fontId="42" fillId="35" borderId="61" xfId="0" applyNumberFormat="1" applyFont="1" applyFill="1" applyBorder="1"/>
    <xf numFmtId="1" fontId="42" fillId="35" borderId="61" xfId="0" applyNumberFormat="1" applyFont="1" applyFill="1" applyBorder="1" applyAlignment="1">
      <alignment horizontal="center"/>
    </xf>
    <xf numFmtId="0" fontId="5" fillId="36" borderId="14" xfId="0" applyFont="1" applyFill="1" applyBorder="1" applyAlignment="1">
      <alignment horizontal="center"/>
    </xf>
    <xf numFmtId="0" fontId="5" fillId="36" borderId="15" xfId="0" applyFont="1" applyFill="1" applyBorder="1" applyAlignment="1">
      <alignment horizontal="center"/>
    </xf>
    <xf numFmtId="0" fontId="5" fillId="36" borderId="17" xfId="0" applyFont="1" applyFill="1" applyBorder="1" applyAlignment="1">
      <alignment horizontal="center"/>
    </xf>
    <xf numFmtId="9" fontId="3" fillId="36" borderId="14" xfId="37" applyFont="1" applyFill="1" applyBorder="1" applyAlignment="1">
      <alignment horizontal="center"/>
    </xf>
    <xf numFmtId="9" fontId="3" fillId="36" borderId="15" xfId="37" applyFont="1" applyFill="1" applyBorder="1" applyAlignment="1">
      <alignment horizontal="center"/>
    </xf>
    <xf numFmtId="9" fontId="3" fillId="36" borderId="13" xfId="37" applyFont="1" applyFill="1" applyBorder="1" applyAlignment="1">
      <alignment horizontal="center"/>
    </xf>
    <xf numFmtId="9" fontId="3" fillId="36" borderId="15" xfId="0" applyNumberFormat="1" applyFont="1" applyFill="1" applyBorder="1" applyAlignment="1">
      <alignment horizontal="center"/>
    </xf>
    <xf numFmtId="9" fontId="3" fillId="36" borderId="13" xfId="0" applyNumberFormat="1" applyFont="1" applyFill="1" applyBorder="1" applyAlignment="1">
      <alignment horizontal="center"/>
    </xf>
    <xf numFmtId="0" fontId="3" fillId="36" borderId="14" xfId="0" applyFont="1" applyFill="1" applyBorder="1" applyAlignment="1">
      <alignment horizontal="center"/>
    </xf>
    <xf numFmtId="0" fontId="3" fillId="36" borderId="13" xfId="0" applyFont="1" applyFill="1" applyBorder="1" applyAlignment="1">
      <alignment horizontal="center"/>
    </xf>
    <xf numFmtId="1" fontId="3" fillId="36" borderId="14" xfId="0" applyNumberFormat="1" applyFont="1" applyFill="1" applyBorder="1" applyAlignment="1">
      <alignment horizontal="center"/>
    </xf>
    <xf numFmtId="1" fontId="3" fillId="36" borderId="13" xfId="0" applyNumberFormat="1" applyFont="1" applyFill="1" applyBorder="1" applyAlignment="1">
      <alignment horizontal="center"/>
    </xf>
    <xf numFmtId="1" fontId="5" fillId="36" borderId="17" xfId="0" applyNumberFormat="1" applyFont="1" applyFill="1" applyBorder="1" applyAlignment="1">
      <alignment horizontal="center"/>
    </xf>
    <xf numFmtId="0" fontId="3" fillId="27" borderId="46" xfId="48" applyFill="1" applyBorder="1"/>
    <xf numFmtId="0" fontId="35" fillId="0" borderId="29" xfId="0" applyFont="1" applyFill="1" applyBorder="1"/>
    <xf numFmtId="0" fontId="35" fillId="0" borderId="16" xfId="0" applyFont="1" applyFill="1" applyBorder="1"/>
    <xf numFmtId="0" fontId="33" fillId="34" borderId="0" xfId="0" applyFont="1" applyFill="1" applyBorder="1" applyAlignment="1">
      <alignment wrapText="1"/>
    </xf>
    <xf numFmtId="0" fontId="46" fillId="27" borderId="46" xfId="48" applyFont="1" applyFill="1" applyBorder="1" applyAlignment="1">
      <alignment horizontal="center" vertical="center"/>
    </xf>
    <xf numFmtId="10" fontId="25" fillId="27" borderId="18" xfId="48" applyNumberFormat="1" applyFont="1" applyFill="1" applyBorder="1" applyAlignment="1">
      <alignment horizontal="center" vertical="center"/>
    </xf>
    <xf numFmtId="0" fontId="25" fillId="27" borderId="18" xfId="48" applyFont="1" applyFill="1" applyBorder="1" applyAlignment="1">
      <alignment horizontal="center" vertical="center"/>
    </xf>
    <xf numFmtId="0" fontId="25" fillId="27" borderId="52" xfId="48" applyFont="1" applyFill="1" applyBorder="1" applyAlignment="1">
      <alignment horizontal="center" vertical="center"/>
    </xf>
    <xf numFmtId="10" fontId="25" fillId="27" borderId="18" xfId="37" applyNumberFormat="1" applyFont="1" applyFill="1" applyBorder="1" applyAlignment="1">
      <alignment horizontal="center" vertical="center"/>
    </xf>
    <xf numFmtId="0" fontId="25" fillId="27" borderId="46" xfId="48" applyFont="1" applyFill="1" applyBorder="1" applyAlignment="1">
      <alignment horizontal="center" vertical="center"/>
    </xf>
    <xf numFmtId="49" fontId="25" fillId="0" borderId="0" xfId="0" applyNumberFormat="1" applyFont="1" applyFill="1" applyAlignment="1">
      <alignment horizontal="center" vertical="center"/>
    </xf>
    <xf numFmtId="0" fontId="0" fillId="0" borderId="0" xfId="0"/>
    <xf numFmtId="0" fontId="0" fillId="0" borderId="0" xfId="0" applyFill="1" applyBorder="1"/>
    <xf numFmtId="0" fontId="0" fillId="0" borderId="0" xfId="0" applyBorder="1"/>
    <xf numFmtId="0" fontId="4" fillId="0" borderId="0" xfId="0" applyFont="1" applyFill="1" applyBorder="1"/>
    <xf numFmtId="3" fontId="0" fillId="0" borderId="0" xfId="0" applyNumberFormat="1" applyFill="1" applyBorder="1" applyAlignment="1"/>
    <xf numFmtId="0" fontId="0" fillId="0" borderId="0" xfId="0" applyFill="1"/>
    <xf numFmtId="0" fontId="3" fillId="24" borderId="11" xfId="0" applyFont="1" applyFill="1" applyBorder="1"/>
    <xf numFmtId="0" fontId="3" fillId="24" borderId="12" xfId="0" applyFont="1" applyFill="1" applyBorder="1"/>
    <xf numFmtId="0" fontId="3" fillId="24" borderId="16" xfId="0" applyFont="1" applyFill="1" applyBorder="1"/>
    <xf numFmtId="170" fontId="0" fillId="0" borderId="0" xfId="0" applyNumberFormat="1" applyBorder="1" applyAlignment="1"/>
    <xf numFmtId="0" fontId="3" fillId="0" borderId="0" xfId="0" applyFont="1" applyFill="1" applyBorder="1"/>
    <xf numFmtId="3" fontId="0" fillId="0" borderId="0" xfId="0" applyNumberFormat="1" applyBorder="1" applyAlignment="1"/>
    <xf numFmtId="3" fontId="0" fillId="0" borderId="0" xfId="32" applyNumberFormat="1" applyFont="1" applyBorder="1" applyAlignment="1"/>
    <xf numFmtId="0" fontId="4" fillId="0" borderId="0" xfId="0" applyFont="1" applyBorder="1"/>
    <xf numFmtId="1" fontId="3" fillId="0" borderId="0" xfId="0" applyNumberFormat="1" applyFont="1" applyFill="1" applyBorder="1"/>
    <xf numFmtId="0" fontId="3" fillId="24" borderId="10" xfId="0" applyFont="1" applyFill="1" applyBorder="1" applyAlignment="1">
      <alignment vertical="center" wrapText="1"/>
    </xf>
    <xf numFmtId="0" fontId="4" fillId="0" borderId="0" xfId="0" applyFont="1" applyFill="1"/>
    <xf numFmtId="0" fontId="4" fillId="0" borderId="26" xfId="0" applyFont="1" applyFill="1" applyBorder="1"/>
    <xf numFmtId="168" fontId="0" fillId="0" borderId="15" xfId="0" applyNumberFormat="1" applyFill="1" applyBorder="1" applyAlignment="1">
      <alignment horizontal="center"/>
    </xf>
    <xf numFmtId="168" fontId="3" fillId="0" borderId="15" xfId="0" applyNumberFormat="1" applyFont="1" applyFill="1" applyBorder="1" applyAlignment="1">
      <alignment horizontal="center"/>
    </xf>
    <xf numFmtId="168" fontId="4" fillId="0" borderId="15" xfId="0" applyNumberFormat="1" applyFont="1" applyFill="1" applyBorder="1" applyAlignment="1">
      <alignment horizontal="center"/>
    </xf>
    <xf numFmtId="168" fontId="0" fillId="0" borderId="15" xfId="32" applyNumberFormat="1" applyFont="1" applyFill="1" applyBorder="1" applyAlignment="1">
      <alignment horizontal="center"/>
    </xf>
    <xf numFmtId="168" fontId="0" fillId="0" borderId="13" xfId="0" applyNumberFormat="1" applyFill="1" applyBorder="1" applyAlignment="1">
      <alignment horizontal="center"/>
    </xf>
    <xf numFmtId="0" fontId="0" fillId="0" borderId="14" xfId="0" applyFill="1" applyBorder="1" applyAlignment="1">
      <alignment horizontal="center"/>
    </xf>
    <xf numFmtId="1" fontId="4" fillId="0" borderId="0" xfId="0" applyNumberFormat="1" applyFont="1" applyFill="1" applyBorder="1"/>
    <xf numFmtId="4" fontId="0" fillId="0" borderId="15" xfId="0" applyNumberFormat="1" applyFill="1" applyBorder="1" applyAlignment="1">
      <alignment horizontal="center"/>
    </xf>
    <xf numFmtId="10" fontId="0" fillId="0" borderId="15" xfId="37" applyNumberFormat="1" applyFont="1" applyFill="1" applyBorder="1" applyAlignment="1">
      <alignment horizontal="center"/>
    </xf>
    <xf numFmtId="2" fontId="0" fillId="0" borderId="15" xfId="37" applyNumberFormat="1" applyFont="1" applyFill="1" applyBorder="1" applyAlignment="1">
      <alignment horizontal="center"/>
    </xf>
    <xf numFmtId="173" fontId="0" fillId="0" borderId="0" xfId="32" applyNumberFormat="1" applyFont="1" applyAlignment="1">
      <alignment horizontal="center"/>
    </xf>
    <xf numFmtId="0" fontId="0" fillId="26" borderId="0" xfId="0" applyFill="1"/>
    <xf numFmtId="168" fontId="0" fillId="0" borderId="14" xfId="0" applyNumberFormat="1" applyFill="1" applyBorder="1" applyAlignment="1">
      <alignment horizontal="center"/>
    </xf>
    <xf numFmtId="0" fontId="0" fillId="0" borderId="12" xfId="0" applyBorder="1"/>
    <xf numFmtId="0" fontId="3" fillId="0" borderId="12" xfId="0" applyFont="1" applyBorder="1"/>
    <xf numFmtId="0" fontId="3" fillId="0" borderId="12" xfId="0" applyFont="1" applyFill="1" applyBorder="1"/>
    <xf numFmtId="0" fontId="4" fillId="0" borderId="12" xfId="0" applyFont="1" applyBorder="1"/>
    <xf numFmtId="0" fontId="0" fillId="0" borderId="12" xfId="0" applyFont="1" applyFill="1" applyBorder="1"/>
    <xf numFmtId="0" fontId="0" fillId="0" borderId="12" xfId="0" applyFill="1" applyBorder="1"/>
    <xf numFmtId="3" fontId="0" fillId="0" borderId="29" xfId="0" applyNumberFormat="1" applyFill="1" applyBorder="1" applyAlignment="1"/>
    <xf numFmtId="176" fontId="0" fillId="0" borderId="15" xfId="37" applyNumberFormat="1" applyFont="1" applyFill="1" applyBorder="1" applyAlignment="1">
      <alignment horizontal="center"/>
    </xf>
    <xf numFmtId="0" fontId="3" fillId="0" borderId="16" xfId="0" applyFont="1" applyFill="1" applyBorder="1"/>
    <xf numFmtId="1" fontId="4" fillId="0" borderId="0" xfId="0" applyNumberFormat="1" applyFont="1" applyFill="1" applyBorder="1" applyAlignment="1">
      <alignment horizontal="center"/>
    </xf>
    <xf numFmtId="0" fontId="33" fillId="31" borderId="0" xfId="0" applyFont="1" applyFill="1"/>
    <xf numFmtId="0" fontId="3" fillId="0" borderId="11" xfId="0" applyFont="1" applyFill="1" applyBorder="1"/>
    <xf numFmtId="0" fontId="3" fillId="0" borderId="29" xfId="0" applyFont="1" applyFill="1" applyBorder="1"/>
    <xf numFmtId="0" fontId="0" fillId="0" borderId="0" xfId="0" applyFill="1" applyBorder="1" applyAlignment="1">
      <alignment horizontal="center"/>
    </xf>
    <xf numFmtId="168" fontId="3" fillId="0" borderId="14" xfId="0" applyNumberFormat="1" applyFont="1" applyFill="1" applyBorder="1" applyAlignment="1">
      <alignment horizontal="center"/>
    </xf>
    <xf numFmtId="168" fontId="3" fillId="0" borderId="13" xfId="0" applyNumberFormat="1" applyFont="1" applyFill="1" applyBorder="1" applyAlignment="1">
      <alignment horizontal="center"/>
    </xf>
    <xf numFmtId="168" fontId="0" fillId="0" borderId="0" xfId="0" applyNumberFormat="1" applyFill="1" applyBorder="1" applyAlignment="1">
      <alignment horizontal="center"/>
    </xf>
    <xf numFmtId="0" fontId="4" fillId="0" borderId="11" xfId="0" applyFont="1" applyFill="1" applyBorder="1"/>
    <xf numFmtId="170" fontId="0" fillId="0" borderId="26" xfId="0" applyNumberFormat="1" applyBorder="1" applyAlignment="1"/>
    <xf numFmtId="0" fontId="4" fillId="0" borderId="12" xfId="0" applyFont="1" applyFill="1" applyBorder="1"/>
    <xf numFmtId="0" fontId="3" fillId="0" borderId="11" xfId="0" applyFont="1" applyBorder="1"/>
    <xf numFmtId="0" fontId="3" fillId="25" borderId="16" xfId="0" applyFont="1" applyFill="1" applyBorder="1"/>
    <xf numFmtId="168" fontId="4" fillId="0" borderId="0" xfId="0" applyNumberFormat="1" applyFont="1" applyFill="1" applyBorder="1" applyAlignment="1">
      <alignment horizontal="center"/>
    </xf>
    <xf numFmtId="0" fontId="3" fillId="25" borderId="29" xfId="0" applyFont="1" applyFill="1" applyBorder="1"/>
    <xf numFmtId="168" fontId="4" fillId="25" borderId="13" xfId="0" applyNumberFormat="1" applyFont="1" applyFill="1" applyBorder="1" applyAlignment="1">
      <alignment horizontal="center"/>
    </xf>
    <xf numFmtId="3" fontId="0" fillId="25" borderId="29" xfId="0" applyNumberFormat="1" applyFill="1" applyBorder="1" applyAlignment="1"/>
    <xf numFmtId="168" fontId="0" fillId="25" borderId="13" xfId="0" applyNumberFormat="1" applyFill="1" applyBorder="1" applyAlignment="1">
      <alignment horizontal="center"/>
    </xf>
    <xf numFmtId="0" fontId="0" fillId="0" borderId="11" xfId="0" applyBorder="1"/>
    <xf numFmtId="168" fontId="0" fillId="0" borderId="26" xfId="0" applyNumberFormat="1" applyBorder="1" applyAlignment="1"/>
    <xf numFmtId="0" fontId="4" fillId="25" borderId="0" xfId="0" applyFont="1" applyFill="1" applyBorder="1"/>
    <xf numFmtId="0" fontId="3" fillId="0" borderId="0" xfId="0" applyFont="1" applyFill="1" applyBorder="1" applyAlignment="1">
      <alignment horizontal="center"/>
    </xf>
    <xf numFmtId="9" fontId="3" fillId="24" borderId="12" xfId="37" applyFont="1" applyFill="1" applyBorder="1"/>
    <xf numFmtId="2" fontId="3" fillId="0" borderId="0" xfId="0" applyNumberFormat="1" applyFont="1" applyFill="1" applyBorder="1"/>
    <xf numFmtId="9" fontId="3" fillId="0" borderId="15" xfId="0" applyNumberFormat="1" applyFont="1" applyFill="1" applyBorder="1" applyAlignment="1">
      <alignment horizontal="center"/>
    </xf>
    <xf numFmtId="9" fontId="3" fillId="24" borderId="11" xfId="37" applyFont="1" applyFill="1" applyBorder="1"/>
    <xf numFmtId="9" fontId="3" fillId="24" borderId="16" xfId="37" applyFont="1" applyFill="1" applyBorder="1"/>
    <xf numFmtId="0" fontId="35" fillId="0" borderId="0" xfId="0" applyFont="1" applyFill="1" applyBorder="1"/>
    <xf numFmtId="168" fontId="3" fillId="0" borderId="0" xfId="0" applyNumberFormat="1" applyFont="1" applyFill="1" applyBorder="1" applyAlignment="1">
      <alignment horizontal="center"/>
    </xf>
    <xf numFmtId="1" fontId="3" fillId="0" borderId="26" xfId="0" applyNumberFormat="1" applyFont="1" applyFill="1" applyBorder="1"/>
    <xf numFmtId="1" fontId="3" fillId="0" borderId="29" xfId="0" applyNumberFormat="1" applyFont="1" applyFill="1" applyBorder="1"/>
    <xf numFmtId="2" fontId="3" fillId="0" borderId="26" xfId="0" applyNumberFormat="1" applyFont="1" applyFill="1" applyBorder="1"/>
    <xf numFmtId="2" fontId="3" fillId="0" borderId="29" xfId="0" applyNumberFormat="1" applyFont="1" applyFill="1" applyBorder="1"/>
    <xf numFmtId="3" fontId="0" fillId="0" borderId="26" xfId="0" applyNumberFormat="1" applyFill="1" applyBorder="1" applyAlignment="1"/>
    <xf numFmtId="1" fontId="4" fillId="0" borderId="29" xfId="0" applyNumberFormat="1" applyFont="1" applyFill="1" applyBorder="1"/>
    <xf numFmtId="168" fontId="4" fillId="0" borderId="13" xfId="0" applyNumberFormat="1" applyFont="1" applyFill="1" applyBorder="1" applyAlignment="1">
      <alignment horizontal="center"/>
    </xf>
    <xf numFmtId="0" fontId="3" fillId="0" borderId="10" xfId="0" applyFont="1" applyFill="1" applyBorder="1"/>
    <xf numFmtId="1" fontId="3" fillId="0" borderId="25" xfId="0" applyNumberFormat="1" applyFont="1" applyFill="1" applyBorder="1"/>
    <xf numFmtId="168" fontId="3" fillId="0" borderId="17" xfId="0" applyNumberFormat="1" applyFont="1" applyFill="1" applyBorder="1" applyAlignment="1">
      <alignment horizontal="center"/>
    </xf>
    <xf numFmtId="1" fontId="4" fillId="0" borderId="25" xfId="0" applyNumberFormat="1" applyFont="1" applyFill="1" applyBorder="1"/>
    <xf numFmtId="168" fontId="4" fillId="0" borderId="17" xfId="0" applyNumberFormat="1" applyFont="1" applyFill="1" applyBorder="1" applyAlignment="1">
      <alignment horizontal="center"/>
    </xf>
    <xf numFmtId="0" fontId="0" fillId="0" borderId="0" xfId="0" applyFont="1" applyFill="1" applyBorder="1"/>
    <xf numFmtId="0" fontId="45" fillId="0" borderId="0" xfId="0" applyFont="1" applyFill="1" applyAlignment="1">
      <alignment horizontal="left" vertical="center"/>
    </xf>
    <xf numFmtId="0" fontId="4" fillId="0" borderId="0" xfId="48" applyFont="1"/>
    <xf numFmtId="0" fontId="46" fillId="0" borderId="0" xfId="48" applyFont="1" applyFill="1" applyAlignment="1">
      <alignment horizontal="left" vertical="center"/>
    </xf>
    <xf numFmtId="0" fontId="46" fillId="0" borderId="0" xfId="48" applyFont="1" applyFill="1" applyAlignment="1">
      <alignment horizontal="center" vertical="center"/>
    </xf>
    <xf numFmtId="0" fontId="3" fillId="0" borderId="0" xfId="48" applyFont="1"/>
    <xf numFmtId="0" fontId="25" fillId="0" borderId="0" xfId="48" applyFont="1" applyFill="1" applyAlignment="1">
      <alignment horizontal="center" vertical="center"/>
    </xf>
    <xf numFmtId="0" fontId="47" fillId="0" borderId="0" xfId="48" applyFont="1"/>
    <xf numFmtId="0" fontId="48" fillId="0" borderId="0" xfId="48" applyFont="1"/>
    <xf numFmtId="0" fontId="25" fillId="0" borderId="0" xfId="48" applyFont="1" applyFill="1" applyAlignment="1">
      <alignment horizontal="left" vertical="center" wrapText="1"/>
    </xf>
    <xf numFmtId="0" fontId="46" fillId="0" borderId="0" xfId="48" applyFont="1" applyFill="1" applyAlignment="1">
      <alignment horizontal="left" vertical="center" wrapText="1"/>
    </xf>
    <xf numFmtId="0" fontId="25" fillId="0" borderId="0" xfId="0" applyFont="1" applyFill="1" applyAlignment="1">
      <alignment horizontal="center" vertical="center" wrapText="1"/>
    </xf>
    <xf numFmtId="0" fontId="35" fillId="0" borderId="0" xfId="0" applyFont="1" applyFill="1" applyBorder="1" applyAlignment="1">
      <alignment horizontal="center"/>
    </xf>
    <xf numFmtId="0" fontId="35" fillId="0" borderId="13" xfId="0" applyFont="1" applyFill="1" applyBorder="1" applyAlignment="1">
      <alignment horizontal="center"/>
    </xf>
    <xf numFmtId="9" fontId="49" fillId="0" borderId="0" xfId="37" applyFont="1" applyFill="1" applyAlignment="1"/>
    <xf numFmtId="1" fontId="5" fillId="0" borderId="53" xfId="0" applyNumberFormat="1" applyFont="1" applyBorder="1"/>
    <xf numFmtId="168" fontId="5" fillId="0" borderId="40" xfId="0" applyNumberFormat="1" applyFont="1" applyFill="1" applyBorder="1" applyAlignment="1">
      <alignment horizontal="center"/>
    </xf>
    <xf numFmtId="0" fontId="3" fillId="0" borderId="55" xfId="0" applyFont="1" applyFill="1" applyBorder="1"/>
    <xf numFmtId="0" fontId="0" fillId="25" borderId="0" xfId="0" applyFill="1"/>
    <xf numFmtId="0" fontId="3" fillId="36" borderId="15" xfId="0" applyFont="1" applyFill="1" applyBorder="1" applyAlignment="1">
      <alignment horizontal="center"/>
    </xf>
    <xf numFmtId="0" fontId="35" fillId="0" borderId="29" xfId="0" applyFont="1" applyFill="1" applyBorder="1" applyAlignment="1">
      <alignment horizontal="center"/>
    </xf>
    <xf numFmtId="2" fontId="3" fillId="35" borderId="46" xfId="0" applyNumberFormat="1" applyFont="1" applyFill="1" applyBorder="1" applyAlignment="1">
      <alignment horizontal="center" vertical="center"/>
    </xf>
    <xf numFmtId="0" fontId="35" fillId="0" borderId="0" xfId="0" applyFont="1" applyFill="1" applyBorder="1" applyAlignment="1">
      <alignment vertical="center" wrapText="1"/>
    </xf>
    <xf numFmtId="9" fontId="35" fillId="0" borderId="0" xfId="37" applyFont="1" applyFill="1" applyBorder="1" applyAlignment="1">
      <alignment horizontal="center"/>
    </xf>
    <xf numFmtId="0" fontId="3" fillId="24" borderId="14" xfId="0" applyFont="1" applyFill="1" applyBorder="1"/>
    <xf numFmtId="1" fontId="3" fillId="36" borderId="15" xfId="0" applyNumberFormat="1" applyFont="1" applyFill="1" applyBorder="1" applyAlignment="1">
      <alignment horizontal="center"/>
    </xf>
    <xf numFmtId="0" fontId="3" fillId="24" borderId="13" xfId="0" applyFont="1" applyFill="1" applyBorder="1"/>
    <xf numFmtId="0" fontId="35" fillId="37" borderId="10" xfId="0" applyFont="1" applyFill="1" applyBorder="1" applyAlignment="1">
      <alignment wrapText="1"/>
    </xf>
    <xf numFmtId="0" fontId="35" fillId="37" borderId="10" xfId="0" applyFont="1" applyFill="1" applyBorder="1"/>
    <xf numFmtId="1" fontId="35" fillId="37" borderId="17" xfId="0" applyNumberFormat="1" applyFont="1" applyFill="1" applyBorder="1" applyAlignment="1">
      <alignment horizontal="center"/>
    </xf>
    <xf numFmtId="0" fontId="35" fillId="37" borderId="11" xfId="0" applyFont="1" applyFill="1" applyBorder="1"/>
    <xf numFmtId="9" fontId="35" fillId="37" borderId="14" xfId="37" applyFont="1" applyFill="1" applyBorder="1" applyAlignment="1">
      <alignment horizontal="center"/>
    </xf>
    <xf numFmtId="0" fontId="35" fillId="37" borderId="16" xfId="0" applyFont="1" applyFill="1" applyBorder="1"/>
    <xf numFmtId="9" fontId="35" fillId="37" borderId="13" xfId="37" applyFont="1" applyFill="1" applyBorder="1" applyAlignment="1">
      <alignment horizontal="center"/>
    </xf>
    <xf numFmtId="0" fontId="35" fillId="37" borderId="10" xfId="0" applyFont="1" applyFill="1" applyBorder="1" applyAlignment="1">
      <alignment vertical="center" wrapText="1"/>
    </xf>
    <xf numFmtId="9" fontId="35" fillId="37" borderId="17" xfId="37" applyFont="1" applyFill="1" applyBorder="1" applyAlignment="1">
      <alignment horizontal="center"/>
    </xf>
    <xf numFmtId="0" fontId="35" fillId="37" borderId="17" xfId="0" applyFont="1" applyFill="1" applyBorder="1" applyAlignment="1">
      <alignment horizontal="center"/>
    </xf>
    <xf numFmtId="0" fontId="26" fillId="0" borderId="11" xfId="0" applyFont="1" applyFill="1" applyBorder="1" applyAlignment="1">
      <alignment horizontal="center" vertical="center"/>
    </xf>
    <xf numFmtId="0" fontId="26" fillId="0" borderId="27" xfId="0" applyFont="1" applyFill="1" applyBorder="1" applyAlignment="1">
      <alignment horizontal="center" vertical="center"/>
    </xf>
    <xf numFmtId="0" fontId="26" fillId="0" borderId="16" xfId="0" applyFont="1" applyFill="1" applyBorder="1" applyAlignment="1">
      <alignment horizontal="center" vertical="center"/>
    </xf>
    <xf numFmtId="0" fontId="26" fillId="0" borderId="30" xfId="0" applyFont="1" applyFill="1" applyBorder="1" applyAlignment="1">
      <alignment horizontal="center" vertical="center"/>
    </xf>
    <xf numFmtId="4" fontId="26" fillId="27" borderId="11" xfId="0" applyNumberFormat="1" applyFont="1" applyFill="1" applyBorder="1" applyAlignment="1">
      <alignment horizontal="center"/>
    </xf>
    <xf numFmtId="4" fontId="26" fillId="27" borderId="26" xfId="0" applyNumberFormat="1" applyFont="1" applyFill="1" applyBorder="1" applyAlignment="1">
      <alignment horizontal="center"/>
    </xf>
    <xf numFmtId="4" fontId="26" fillId="27" borderId="27" xfId="0" applyNumberFormat="1" applyFont="1" applyFill="1" applyBorder="1" applyAlignment="1">
      <alignment horizontal="center"/>
    </xf>
    <xf numFmtId="4" fontId="26" fillId="27" borderId="12" xfId="0" applyNumberFormat="1" applyFont="1" applyFill="1" applyBorder="1" applyAlignment="1">
      <alignment horizontal="center"/>
    </xf>
    <xf numFmtId="4" fontId="26" fillId="27" borderId="0" xfId="0" applyNumberFormat="1" applyFont="1" applyFill="1" applyBorder="1" applyAlignment="1">
      <alignment horizontal="center"/>
    </xf>
    <xf numFmtId="4" fontId="26" fillId="27" borderId="28" xfId="0" applyNumberFormat="1" applyFont="1" applyFill="1" applyBorder="1" applyAlignment="1">
      <alignment horizontal="center"/>
    </xf>
    <xf numFmtId="4" fontId="26" fillId="27" borderId="16" xfId="0" applyNumberFormat="1" applyFont="1" applyFill="1" applyBorder="1" applyAlignment="1">
      <alignment horizontal="center"/>
    </xf>
    <xf numFmtId="4" fontId="26" fillId="27" borderId="29" xfId="0" applyNumberFormat="1" applyFont="1" applyFill="1" applyBorder="1" applyAlignment="1">
      <alignment horizontal="center"/>
    </xf>
    <xf numFmtId="4" fontId="26" fillId="27" borderId="30" xfId="0" applyNumberFormat="1" applyFont="1" applyFill="1" applyBorder="1" applyAlignment="1">
      <alignment horizontal="center"/>
    </xf>
    <xf numFmtId="0" fontId="26" fillId="0" borderId="10" xfId="0" applyFont="1" applyFill="1" applyBorder="1" applyAlignment="1">
      <alignment horizontal="left" vertical="center"/>
    </xf>
    <xf numFmtId="0" fontId="26" fillId="0" borderId="47" xfId="0" applyFont="1" applyFill="1" applyBorder="1" applyAlignment="1">
      <alignment horizontal="left" vertical="center"/>
    </xf>
    <xf numFmtId="4" fontId="26" fillId="27" borderId="17" xfId="0" applyNumberFormat="1" applyFont="1" applyFill="1" applyBorder="1" applyAlignment="1">
      <alignment horizontal="center"/>
    </xf>
    <xf numFmtId="4" fontId="26" fillId="27" borderId="13" xfId="0" applyNumberFormat="1" applyFont="1" applyFill="1" applyBorder="1" applyAlignment="1">
      <alignment horizontal="center"/>
    </xf>
    <xf numFmtId="10" fontId="26" fillId="27" borderId="12" xfId="37" applyNumberFormat="1" applyFont="1" applyFill="1" applyBorder="1" applyAlignment="1">
      <alignment horizontal="center"/>
    </xf>
    <xf numFmtId="10" fontId="26" fillId="27" borderId="0" xfId="37" applyNumberFormat="1" applyFont="1" applyFill="1" applyBorder="1" applyAlignment="1">
      <alignment horizontal="center"/>
    </xf>
    <xf numFmtId="10" fontId="26" fillId="27" borderId="28" xfId="37" applyNumberFormat="1" applyFont="1" applyFill="1" applyBorder="1" applyAlignment="1">
      <alignment horizontal="center"/>
    </xf>
    <xf numFmtId="167" fontId="26" fillId="27" borderId="10" xfId="37" applyNumberFormat="1" applyFont="1" applyFill="1" applyBorder="1" applyAlignment="1">
      <alignment horizontal="center"/>
    </xf>
    <xf numFmtId="167" fontId="26" fillId="27" borderId="25" xfId="37" applyNumberFormat="1" applyFont="1" applyFill="1" applyBorder="1" applyAlignment="1">
      <alignment horizontal="center"/>
    </xf>
    <xf numFmtId="167" fontId="26" fillId="27" borderId="47" xfId="37" applyNumberFormat="1" applyFont="1" applyFill="1" applyBorder="1" applyAlignment="1">
      <alignment horizontal="center"/>
    </xf>
    <xf numFmtId="10" fontId="26" fillId="27" borderId="11" xfId="37" applyNumberFormat="1" applyFont="1" applyFill="1" applyBorder="1" applyAlignment="1">
      <alignment horizontal="center"/>
    </xf>
    <xf numFmtId="10" fontId="26" fillId="27" borderId="26" xfId="37" applyNumberFormat="1" applyFont="1" applyFill="1" applyBorder="1" applyAlignment="1">
      <alignment horizontal="center"/>
    </xf>
    <xf numFmtId="10" fontId="26" fillId="27" borderId="27" xfId="37" applyNumberFormat="1" applyFont="1" applyFill="1" applyBorder="1" applyAlignment="1">
      <alignment horizontal="center"/>
    </xf>
    <xf numFmtId="10" fontId="26" fillId="27" borderId="16" xfId="37" applyNumberFormat="1" applyFont="1" applyFill="1" applyBorder="1" applyAlignment="1">
      <alignment horizontal="center"/>
    </xf>
    <xf numFmtId="10" fontId="26" fillId="27" borderId="29" xfId="37" applyNumberFormat="1" applyFont="1" applyFill="1" applyBorder="1" applyAlignment="1">
      <alignment horizontal="center"/>
    </xf>
    <xf numFmtId="10" fontId="26" fillId="27" borderId="30" xfId="37" applyNumberFormat="1" applyFont="1" applyFill="1" applyBorder="1" applyAlignment="1">
      <alignment horizontal="center"/>
    </xf>
    <xf numFmtId="0" fontId="25" fillId="0" borderId="57" xfId="0" applyFont="1" applyFill="1" applyBorder="1" applyAlignment="1">
      <alignment horizontal="center" vertical="center" wrapText="1"/>
    </xf>
    <xf numFmtId="0" fontId="25" fillId="0" borderId="0" xfId="0" applyFont="1" applyFill="1" applyBorder="1" applyAlignment="1">
      <alignment horizontal="center" vertical="center" wrapText="1"/>
    </xf>
    <xf numFmtId="0" fontId="26" fillId="0" borderId="22" xfId="0" applyFont="1" applyFill="1" applyBorder="1" applyAlignment="1">
      <alignment horizontal="center" vertical="center" wrapText="1"/>
    </xf>
    <xf numFmtId="0" fontId="26" fillId="0" borderId="53" xfId="0" applyFont="1" applyFill="1" applyBorder="1" applyAlignment="1">
      <alignment horizontal="center" vertical="center" wrapText="1"/>
    </xf>
    <xf numFmtId="0" fontId="26" fillId="0" borderId="54" xfId="0" applyFont="1" applyFill="1" applyBorder="1" applyAlignment="1">
      <alignment horizontal="center" vertical="center" wrapText="1"/>
    </xf>
    <xf numFmtId="0" fontId="26" fillId="27" borderId="55" xfId="0" applyFont="1" applyFill="1" applyBorder="1" applyAlignment="1">
      <alignment horizontal="left" vertical="center"/>
    </xf>
    <xf numFmtId="0" fontId="26" fillId="27" borderId="53" xfId="0" applyFont="1" applyFill="1" applyBorder="1" applyAlignment="1">
      <alignment horizontal="left" vertical="center"/>
    </xf>
    <xf numFmtId="0" fontId="26" fillId="27" borderId="54" xfId="0" applyFont="1" applyFill="1" applyBorder="1" applyAlignment="1">
      <alignment horizontal="left" vertical="center"/>
    </xf>
    <xf numFmtId="0" fontId="33" fillId="34" borderId="29" xfId="0" applyFont="1" applyFill="1" applyBorder="1" applyAlignment="1">
      <alignment horizontal="center" wrapText="1"/>
    </xf>
    <xf numFmtId="0" fontId="35" fillId="37" borderId="14" xfId="0" applyFont="1" applyFill="1" applyBorder="1" applyAlignment="1">
      <alignment horizontal="center" vertical="center"/>
    </xf>
    <xf numFmtId="0" fontId="35" fillId="37" borderId="13" xfId="0" applyFont="1" applyFill="1" applyBorder="1" applyAlignment="1">
      <alignment horizontal="center" vertical="center"/>
    </xf>
    <xf numFmtId="0" fontId="3" fillId="35" borderId="58" xfId="0" applyFont="1" applyFill="1" applyBorder="1" applyAlignment="1">
      <alignment horizontal="left" vertical="center" wrapText="1"/>
    </xf>
    <xf numFmtId="0" fontId="3" fillId="35" borderId="59" xfId="0" applyFont="1" applyFill="1" applyBorder="1" applyAlignment="1">
      <alignment horizontal="left" vertical="center" wrapText="1"/>
    </xf>
    <xf numFmtId="0" fontId="4" fillId="35" borderId="0" xfId="0" applyFont="1" applyFill="1" applyBorder="1"/>
    <xf numFmtId="0" fontId="3" fillId="35" borderId="0" xfId="0" applyFont="1" applyFill="1" applyBorder="1" applyAlignment="1"/>
    <xf numFmtId="1" fontId="43" fillId="35" borderId="0" xfId="0" applyNumberFormat="1" applyFont="1" applyFill="1" applyBorder="1"/>
    <xf numFmtId="1" fontId="43" fillId="35" borderId="24" xfId="0" applyNumberFormat="1" applyFont="1" applyFill="1" applyBorder="1" applyAlignment="1">
      <alignment horizontal="center"/>
    </xf>
    <xf numFmtId="1" fontId="43" fillId="35" borderId="53" xfId="0" applyNumberFormat="1" applyFont="1" applyFill="1" applyBorder="1" applyAlignment="1">
      <alignment horizontal="center"/>
    </xf>
    <xf numFmtId="1" fontId="4" fillId="35" borderId="63" xfId="0" applyNumberFormat="1" applyFont="1" applyFill="1" applyBorder="1"/>
    <xf numFmtId="1" fontId="4" fillId="35" borderId="51" xfId="0" applyNumberFormat="1" applyFont="1" applyFill="1" applyBorder="1" applyAlignment="1">
      <alignment horizontal="center"/>
    </xf>
    <xf numFmtId="0" fontId="3" fillId="26" borderId="0" xfId="0" applyFont="1" applyFill="1"/>
    <xf numFmtId="1" fontId="4" fillId="35" borderId="0" xfId="0" applyNumberFormat="1" applyFont="1" applyFill="1" applyBorder="1"/>
    <xf numFmtId="1" fontId="4" fillId="35" borderId="61" xfId="0" applyNumberFormat="1" applyFont="1" applyFill="1" applyBorder="1" applyAlignment="1">
      <alignment horizontal="center"/>
    </xf>
  </cellXfs>
  <cellStyles count="65">
    <cellStyle name="20 % - Accent1" xfId="1" builtinId="30" customBuiltin="1"/>
    <cellStyle name="20 % - Accent2" xfId="2" builtinId="34" customBuiltin="1"/>
    <cellStyle name="20 % - Accent3" xfId="3" builtinId="38" customBuiltin="1"/>
    <cellStyle name="20 % - Accent4" xfId="4" builtinId="42" customBuiltin="1"/>
    <cellStyle name="20 % - Accent5" xfId="5" builtinId="46" customBuiltin="1"/>
    <cellStyle name="20 % - Accent6" xfId="6" builtinId="50" customBuiltin="1"/>
    <cellStyle name="40 % - Accent1" xfId="7" builtinId="31" customBuiltin="1"/>
    <cellStyle name="40 % - Accent2" xfId="8" builtinId="35" customBuiltin="1"/>
    <cellStyle name="40 % - Accent3" xfId="9" builtinId="39" customBuiltin="1"/>
    <cellStyle name="40 % - Accent4" xfId="10" builtinId="43" customBuiltin="1"/>
    <cellStyle name="40 % - Accent5" xfId="11" builtinId="47" customBuiltin="1"/>
    <cellStyle name="40 % - Accent6" xfId="12" builtinId="51" customBuiltin="1"/>
    <cellStyle name="60 % - Accent1" xfId="13" builtinId="32" customBuiltin="1"/>
    <cellStyle name="60 % - Accent2" xfId="14" builtinId="36" customBuiltin="1"/>
    <cellStyle name="60 % - Accent3" xfId="15" builtinId="40" customBuiltin="1"/>
    <cellStyle name="60 % - Accent4" xfId="16" builtinId="44" customBuiltin="1"/>
    <cellStyle name="60 % - Accent5" xfId="17" builtinId="48" customBuiltin="1"/>
    <cellStyle name="60 %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Avertissement" xfId="25" builtinId="11" customBuiltin="1"/>
    <cellStyle name="Calcul" xfId="26" builtinId="22" customBuiltin="1"/>
    <cellStyle name="Cellule liée" xfId="27" builtinId="24" customBuiltin="1"/>
    <cellStyle name="Commentaire" xfId="28" builtinId="10" customBuiltin="1"/>
    <cellStyle name="Entrée" xfId="29" builtinId="20" customBuiltin="1"/>
    <cellStyle name="Euro" xfId="30"/>
    <cellStyle name="Euro 2" xfId="54"/>
    <cellStyle name="Insatisfaisant" xfId="31" builtinId="27" customBuiltin="1"/>
    <cellStyle name="Lien hypertexte" xfId="58" builtinId="8"/>
    <cellStyle name="Lien hypertexte 2" xfId="57"/>
    <cellStyle name="Milliers" xfId="32" builtinId="3"/>
    <cellStyle name="Milliers 2" xfId="33"/>
    <cellStyle name="Milliers 2 2" xfId="56"/>
    <cellStyle name="Milliers 3" xfId="50"/>
    <cellStyle name="Milliers 3 2" xfId="60"/>
    <cellStyle name="Milliers 4" xfId="55"/>
    <cellStyle name="Milliers 5" xfId="63"/>
    <cellStyle name="Neutre" xfId="34" builtinId="28" customBuiltin="1"/>
    <cellStyle name="Normal" xfId="0" builtinId="0"/>
    <cellStyle name="Normal 2" xfId="48"/>
    <cellStyle name="Normal 3" xfId="49"/>
    <cellStyle name="Normal 3 2" xfId="59"/>
    <cellStyle name="Normal 4" xfId="53"/>
    <cellStyle name="Normal 5" xfId="62"/>
    <cellStyle name="Normal_ANSA_RSA_simulation_v12" xfId="35"/>
    <cellStyle name="Normal_ANSA_simulation_v9" xfId="36"/>
    <cellStyle name="Pourcentage" xfId="37" builtinId="5"/>
    <cellStyle name="Pourcentage 2" xfId="51"/>
    <cellStyle name="Pourcentage 2 2" xfId="61"/>
    <cellStyle name="Pourcentage 3" xfId="64"/>
    <cellStyle name="Satisfaisant" xfId="38" builtinId="26" customBuiltin="1"/>
    <cellStyle name="Sortie" xfId="39" builtinId="21" customBuiltin="1"/>
    <cellStyle name="Style 1" xfId="52"/>
    <cellStyle name="Texte explicatif" xfId="40" builtinId="53" customBuiltin="1"/>
    <cellStyle name="Titre" xfId="41" builtinId="15" customBuiltin="1"/>
    <cellStyle name="Titre 1" xfId="42" builtinId="16" customBuiltin="1"/>
    <cellStyle name="Titre 2" xfId="43" builtinId="17" customBuiltin="1"/>
    <cellStyle name="Titre 3" xfId="44" builtinId="18" customBuiltin="1"/>
    <cellStyle name="Titre 4" xfId="45" builtinId="19" customBuiltin="1"/>
    <cellStyle name="Total" xfId="46" builtinId="25" customBuiltin="1"/>
    <cellStyle name="Vérification" xfId="47" builtinId="23" customBuiltin="1"/>
  </cellStyles>
  <dxfs count="0"/>
  <tableStyles count="0" defaultTableStyle="TableStyleMedium2" defaultPivotStyle="PivotStyleLight16"/>
  <colors>
    <mruColors>
      <color rgb="FFCCFFFF"/>
      <color rgb="FF0099CC"/>
      <color rgb="FF0000FF"/>
      <color rgb="FF66FFFF"/>
      <color rgb="FF00CCFF"/>
      <color rgb="FFFFE07D"/>
      <color rgb="FFFFD347"/>
      <color rgb="FFFF7C80"/>
      <color rgb="FF09BFFF"/>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ln>
          <a:solidFill>
            <a:sysClr val="windowText" lastClr="000000"/>
          </a:solidFill>
        </a:ln>
      </a:spPr>
      <a:bodyPr vertOverflow="clip"/>
      <a:lstStyle>
        <a:defPPr>
          <a:defRPr b="1"/>
        </a:defPPr>
      </a:lstStyle>
      <a:style>
        <a:lnRef idx="1">
          <a:schemeClr val="accent1"/>
        </a:lnRef>
        <a:fillRef idx="0">
          <a:schemeClr val="accent1"/>
        </a:fillRef>
        <a:effectRef idx="0">
          <a:schemeClr val="accent1"/>
        </a:effectRef>
        <a:fontRef idx="minor">
          <a:schemeClr val="tx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66FFFF"/>
  </sheetPr>
  <dimension ref="A1:BA362"/>
  <sheetViews>
    <sheetView topLeftCell="A334" workbookViewId="0">
      <selection activeCell="B45" sqref="B45"/>
    </sheetView>
  </sheetViews>
  <sheetFormatPr baseColWidth="10" defaultColWidth="8.5703125" defaultRowHeight="17.25" x14ac:dyDescent="0.2"/>
  <cols>
    <col min="1" max="1" width="61.85546875" style="10" customWidth="1"/>
    <col min="2" max="2" width="15.28515625" style="9" customWidth="1"/>
    <col min="3" max="3" width="14.7109375" style="9" customWidth="1"/>
    <col min="4" max="4" width="15.42578125" style="9" customWidth="1"/>
    <col min="5" max="5" width="17.28515625" style="9" customWidth="1"/>
    <col min="6" max="6" width="15.42578125" style="9" customWidth="1"/>
    <col min="7" max="7" width="16.42578125" style="9" customWidth="1"/>
    <col min="8" max="8" width="15" style="9" customWidth="1"/>
    <col min="9" max="9" width="18.28515625" style="9" customWidth="1"/>
    <col min="10" max="10" width="21.140625" style="9" customWidth="1"/>
    <col min="11" max="11" width="25.42578125" style="9" customWidth="1"/>
    <col min="12" max="12" width="13" style="9" customWidth="1"/>
    <col min="13" max="13" width="15.140625" style="9" customWidth="1"/>
    <col min="14" max="19" width="13.7109375" style="9" customWidth="1"/>
    <col min="20" max="21" width="7" style="9" customWidth="1"/>
    <col min="22" max="22" width="10.85546875" style="9" customWidth="1"/>
    <col min="23" max="31" width="12.140625" style="9" customWidth="1"/>
    <col min="32" max="102" width="7" style="9" customWidth="1"/>
    <col min="103" max="16384" width="8.5703125" style="9"/>
  </cols>
  <sheetData>
    <row r="1" spans="1:19" s="15" customFormat="1" ht="15" x14ac:dyDescent="0.2">
      <c r="A1" s="17"/>
    </row>
    <row r="2" spans="1:19" s="19" customFormat="1" ht="29.25" customHeight="1" thickBot="1" x14ac:dyDescent="0.25">
      <c r="A2" s="18" t="s">
        <v>150</v>
      </c>
      <c r="D2" s="12"/>
      <c r="E2" s="12"/>
      <c r="F2" s="12"/>
      <c r="G2" s="12"/>
      <c r="H2" s="12"/>
      <c r="I2" s="12"/>
      <c r="J2" s="12"/>
      <c r="K2" s="12"/>
      <c r="L2" s="12"/>
      <c r="M2" s="12"/>
    </row>
    <row r="3" spans="1:19" s="15" customFormat="1" ht="15.75" thickBot="1" x14ac:dyDescent="0.25">
      <c r="A3" s="20" t="s">
        <v>326</v>
      </c>
      <c r="B3" s="123">
        <v>1230.6099999999999</v>
      </c>
      <c r="C3" s="34"/>
      <c r="D3" s="123">
        <v>1218.5999999999999</v>
      </c>
      <c r="E3" s="484" t="s">
        <v>208</v>
      </c>
      <c r="F3" s="485"/>
      <c r="G3" s="98"/>
      <c r="H3" s="98"/>
      <c r="I3" s="99"/>
      <c r="J3" s="21"/>
    </row>
    <row r="4" spans="1:19" s="15" customFormat="1" ht="15.75" thickBot="1" x14ac:dyDescent="0.25">
      <c r="A4" s="22" t="s">
        <v>327</v>
      </c>
      <c r="B4" s="125">
        <f>smic/D3</f>
        <v>1.0098555719678319</v>
      </c>
      <c r="C4" s="34"/>
      <c r="D4" s="124">
        <v>1204.2</v>
      </c>
      <c r="E4" s="486" t="s">
        <v>207</v>
      </c>
      <c r="F4" s="487"/>
      <c r="G4" s="98"/>
      <c r="H4" s="98"/>
      <c r="I4" s="99"/>
      <c r="J4" s="21"/>
    </row>
    <row r="5" spans="1:19" s="15" customFormat="1" ht="15.75" thickBot="1" x14ac:dyDescent="0.25">
      <c r="A5" s="22" t="s">
        <v>203</v>
      </c>
      <c r="B5" s="211">
        <v>10.25</v>
      </c>
      <c r="C5" s="34"/>
      <c r="D5" s="34"/>
      <c r="G5" s="98"/>
      <c r="H5" s="98"/>
      <c r="I5" s="99"/>
    </row>
    <row r="6" spans="1:19" s="19" customFormat="1" ht="29.25" customHeight="1" thickBot="1" x14ac:dyDescent="0.25">
      <c r="A6" s="18" t="s">
        <v>151</v>
      </c>
      <c r="D6" s="12"/>
      <c r="E6" s="12"/>
      <c r="F6" s="12"/>
      <c r="G6" s="12"/>
      <c r="H6" s="12"/>
      <c r="I6" s="12"/>
      <c r="J6" s="12"/>
      <c r="K6" s="12"/>
      <c r="L6" s="12"/>
      <c r="M6" s="12"/>
    </row>
    <row r="7" spans="1:19" s="15" customFormat="1" ht="15" x14ac:dyDescent="0.2">
      <c r="A7" s="20" t="s">
        <v>328</v>
      </c>
      <c r="B7" s="126">
        <v>1.0028999999999999</v>
      </c>
      <c r="C7" s="24"/>
    </row>
    <row r="8" spans="1:19" s="15" customFormat="1" ht="15.75" thickBot="1" x14ac:dyDescent="0.25">
      <c r="A8" s="22" t="s">
        <v>209</v>
      </c>
      <c r="B8" s="127">
        <v>1.0124</v>
      </c>
    </row>
    <row r="9" spans="1:19" s="15" customFormat="1" ht="15" x14ac:dyDescent="0.2">
      <c r="B9" s="128"/>
    </row>
    <row r="10" spans="1:19" s="15" customFormat="1" ht="15" x14ac:dyDescent="0.2">
      <c r="A10" s="17"/>
    </row>
    <row r="11" spans="1:19" s="19" customFormat="1" ht="15.75" thickBot="1" x14ac:dyDescent="0.25">
      <c r="A11" s="18" t="s">
        <v>78</v>
      </c>
    </row>
    <row r="12" spans="1:19" s="15" customFormat="1" ht="15.75" thickBot="1" x14ac:dyDescent="0.25">
      <c r="A12" s="25" t="s">
        <v>226</v>
      </c>
      <c r="B12" s="130">
        <f>evol_smic</f>
        <v>1.0098555719678319</v>
      </c>
      <c r="D12" s="27" t="s">
        <v>213</v>
      </c>
      <c r="E12" s="131"/>
      <c r="F12" s="132">
        <v>0.98250000000000004</v>
      </c>
    </row>
    <row r="13" spans="1:19" s="15" customFormat="1" ht="15.75" thickBot="1" x14ac:dyDescent="0.25">
      <c r="A13" s="25" t="s">
        <v>470</v>
      </c>
      <c r="B13" s="130">
        <f>smic/D4</f>
        <v>1.0219315728284337</v>
      </c>
      <c r="C13" s="26"/>
      <c r="D13" s="27" t="s">
        <v>212</v>
      </c>
      <c r="E13" s="131"/>
      <c r="F13" s="132">
        <v>6.8000000000000005E-2</v>
      </c>
    </row>
    <row r="14" spans="1:19" s="15" customFormat="1" ht="15.75" thickBot="1" x14ac:dyDescent="0.25">
      <c r="A14" s="25" t="s">
        <v>469</v>
      </c>
      <c r="B14" s="130">
        <f>D3/D4</f>
        <v>1.0119581464872944</v>
      </c>
      <c r="D14" s="27" t="s">
        <v>211</v>
      </c>
      <c r="E14" s="131"/>
      <c r="F14" s="132">
        <v>2.4E-2</v>
      </c>
    </row>
    <row r="15" spans="1:19" s="15" customFormat="1" ht="15.75" thickBot="1" x14ac:dyDescent="0.25">
      <c r="A15" s="27" t="s">
        <v>59</v>
      </c>
      <c r="B15" s="134">
        <f>0.9*((1+assiette_csgcrds*(crds+tx_csgimp)/(1-tx_cotsal))/evol_smic_n_moins_2_n)*12</f>
        <v>10.954267228947748</v>
      </c>
      <c r="C15" s="28"/>
      <c r="D15" s="25" t="s">
        <v>210</v>
      </c>
      <c r="E15" s="131"/>
      <c r="F15" s="133">
        <v>0.22</v>
      </c>
      <c r="H15" s="28"/>
      <c r="I15" s="28"/>
      <c r="J15" s="28"/>
      <c r="K15" s="28"/>
      <c r="L15" s="28"/>
      <c r="M15" s="28"/>
      <c r="N15" s="28"/>
      <c r="O15" s="28"/>
      <c r="P15" s="28"/>
      <c r="Q15" s="28"/>
      <c r="R15" s="28"/>
      <c r="S15" s="28"/>
    </row>
    <row r="16" spans="1:19" s="15" customFormat="1" ht="15.75" thickBot="1" x14ac:dyDescent="0.25">
      <c r="A16" s="25" t="s">
        <v>60</v>
      </c>
      <c r="B16" s="134">
        <f>((1+assiette_csgcrds*(crds+tx_csgimp)/(1-tx_cotsal))/evol_smic_n_moins_1_n)*12</f>
        <v>12.316955512369415</v>
      </c>
      <c r="C16" s="28"/>
      <c r="D16" s="497" t="s">
        <v>214</v>
      </c>
      <c r="E16" s="498"/>
      <c r="F16" s="129">
        <v>5.0000000000000001E-3</v>
      </c>
      <c r="H16" s="28"/>
      <c r="I16" s="28"/>
      <c r="J16" s="28"/>
      <c r="K16" s="28"/>
      <c r="L16" s="28"/>
      <c r="M16" s="28"/>
      <c r="N16" s="28"/>
      <c r="O16" s="28"/>
      <c r="P16" s="28"/>
      <c r="Q16" s="28"/>
      <c r="R16" s="28"/>
      <c r="S16" s="28"/>
    </row>
    <row r="17" spans="1:19" s="15" customFormat="1" ht="15.75" thickBot="1" x14ac:dyDescent="0.25">
      <c r="A17" s="25" t="s">
        <v>381</v>
      </c>
      <c r="B17" s="134">
        <f>0.9*((1+assiette_csgcrds*(crds+tx_csgimp)/(1-tx_cotsal)))*12</f>
        <v>11.194511538461541</v>
      </c>
      <c r="C17" s="28"/>
      <c r="H17" s="28"/>
      <c r="I17" s="28"/>
      <c r="J17" s="28"/>
      <c r="K17" s="28"/>
      <c r="L17" s="28"/>
      <c r="M17" s="28"/>
      <c r="N17" s="28"/>
      <c r="O17" s="28"/>
      <c r="P17" s="28"/>
      <c r="Q17" s="28"/>
      <c r="R17" s="28"/>
      <c r="S17" s="28"/>
    </row>
    <row r="18" spans="1:19" s="15" customFormat="1" ht="15" x14ac:dyDescent="0.2">
      <c r="A18" s="17"/>
      <c r="B18" s="30"/>
      <c r="C18" s="28"/>
      <c r="D18" s="28"/>
      <c r="E18" s="29"/>
      <c r="H18" s="28"/>
      <c r="I18" s="28"/>
      <c r="J18" s="28"/>
      <c r="K18" s="28"/>
      <c r="L18" s="28"/>
      <c r="M18" s="28"/>
      <c r="N18" s="28"/>
      <c r="O18" s="28"/>
      <c r="P18" s="28"/>
      <c r="Q18" s="28"/>
      <c r="R18" s="28"/>
      <c r="S18" s="28"/>
    </row>
    <row r="19" spans="1:19" s="19" customFormat="1" ht="15.75" thickBot="1" x14ac:dyDescent="0.25">
      <c r="A19" s="18" t="s">
        <v>152</v>
      </c>
      <c r="B19" s="31"/>
      <c r="C19" s="32"/>
      <c r="D19" s="32"/>
      <c r="E19" s="33"/>
      <c r="H19" s="32"/>
      <c r="I19" s="32"/>
      <c r="J19" s="32"/>
      <c r="K19" s="32"/>
      <c r="L19" s="32"/>
      <c r="M19" s="32"/>
      <c r="N19" s="32"/>
      <c r="O19" s="32"/>
      <c r="P19" s="32"/>
      <c r="Q19" s="32"/>
      <c r="R19" s="32"/>
      <c r="S19" s="32"/>
    </row>
    <row r="20" spans="1:19" s="15" customFormat="1" ht="15.75" thickBot="1" x14ac:dyDescent="0.25">
      <c r="A20" s="25" t="s">
        <v>118</v>
      </c>
      <c r="B20" s="134">
        <v>414.81</v>
      </c>
      <c r="C20" s="115" t="s">
        <v>329</v>
      </c>
      <c r="E20" s="29"/>
      <c r="H20" s="28"/>
      <c r="I20" s="28"/>
      <c r="J20" s="28"/>
      <c r="K20" s="28"/>
      <c r="L20" s="28"/>
      <c r="M20" s="28"/>
      <c r="N20" s="28"/>
      <c r="O20" s="28"/>
      <c r="P20" s="28"/>
      <c r="Q20" s="28"/>
      <c r="R20" s="28"/>
      <c r="S20" s="28"/>
    </row>
    <row r="21" spans="1:19" s="15" customFormat="1" ht="15" x14ac:dyDescent="0.2">
      <c r="A21" s="17"/>
      <c r="B21" s="35"/>
      <c r="C21" s="28"/>
      <c r="E21" s="29"/>
      <c r="H21" s="28"/>
      <c r="I21" s="28"/>
      <c r="J21" s="28"/>
      <c r="K21" s="28"/>
      <c r="L21" s="28"/>
      <c r="M21" s="28"/>
      <c r="N21" s="28"/>
      <c r="O21" s="28"/>
      <c r="P21" s="28"/>
      <c r="Q21" s="28"/>
      <c r="R21" s="28"/>
      <c r="S21" s="28"/>
    </row>
    <row r="22" spans="1:19" s="15" customFormat="1" ht="63.75" customHeight="1" thickBot="1" x14ac:dyDescent="0.25">
      <c r="A22" s="36" t="s">
        <v>156</v>
      </c>
      <c r="C22" s="36"/>
      <c r="D22" s="37" t="s">
        <v>131</v>
      </c>
      <c r="E22" s="37" t="s">
        <v>164</v>
      </c>
      <c r="F22" s="37" t="s">
        <v>132</v>
      </c>
    </row>
    <row r="23" spans="1:19" s="28" customFormat="1" ht="15.75" thickBot="1" x14ac:dyDescent="0.25">
      <c r="A23" s="38">
        <v>1</v>
      </c>
      <c r="B23" s="135">
        <v>0</v>
      </c>
      <c r="D23" s="151">
        <v>69933</v>
      </c>
      <c r="E23" s="151">
        <v>93212</v>
      </c>
      <c r="F23" s="151">
        <v>5827</v>
      </c>
      <c r="G23" s="115" t="s">
        <v>329</v>
      </c>
    </row>
    <row r="24" spans="1:19" s="28" customFormat="1" ht="15.75" thickBot="1" x14ac:dyDescent="0.25">
      <c r="A24" s="38">
        <v>2</v>
      </c>
      <c r="B24" s="135">
        <f>(32%*bmaf)*(1-crds)</f>
        <v>132.07550400000002</v>
      </c>
      <c r="C24" s="40"/>
      <c r="H24" s="39"/>
      <c r="I24" s="39"/>
    </row>
    <row r="25" spans="1:19" s="28" customFormat="1" ht="15.75" thickBot="1" x14ac:dyDescent="0.25">
      <c r="A25" s="41">
        <v>3</v>
      </c>
      <c r="B25" s="135">
        <f>(73%*bmaf)*0.995</f>
        <v>301.29724350000004</v>
      </c>
      <c r="C25" s="40"/>
    </row>
    <row r="26" spans="1:19" s="28" customFormat="1" ht="15.75" thickBot="1" x14ac:dyDescent="0.25">
      <c r="A26" s="41">
        <v>4</v>
      </c>
      <c r="B26" s="135">
        <f>(114%*bmaf)*0.995</f>
        <v>470.51898299999993</v>
      </c>
      <c r="C26" s="40"/>
      <c r="D26" s="42"/>
      <c r="E26" s="42"/>
      <c r="F26" s="116"/>
      <c r="G26" s="42"/>
      <c r="H26" s="42"/>
    </row>
    <row r="27" spans="1:19" s="28" customFormat="1" ht="15.75" thickBot="1" x14ac:dyDescent="0.25">
      <c r="A27" s="38">
        <v>5</v>
      </c>
      <c r="B27" s="135">
        <f>(155%*bmaf)*0.995</f>
        <v>639.74072250000006</v>
      </c>
      <c r="C27" s="42"/>
      <c r="D27" s="42"/>
      <c r="E27" s="42"/>
      <c r="F27" s="42"/>
      <c r="G27" s="42"/>
      <c r="H27" s="42"/>
    </row>
    <row r="28" spans="1:19" s="28" customFormat="1" ht="15.75" thickBot="1" x14ac:dyDescent="0.25">
      <c r="A28" s="210">
        <v>6</v>
      </c>
      <c r="B28" s="135">
        <f>(af_5+41%*bmaf)*0.995</f>
        <v>805.76375838750005</v>
      </c>
      <c r="C28" s="43"/>
    </row>
    <row r="29" spans="1:19" s="28" customFormat="1" ht="15.75" thickBot="1" x14ac:dyDescent="0.25">
      <c r="A29" s="44"/>
    </row>
    <row r="30" spans="1:19" s="28" customFormat="1" ht="15.75" thickBot="1" x14ac:dyDescent="0.25">
      <c r="A30" s="45" t="s">
        <v>119</v>
      </c>
      <c r="B30" s="136">
        <f>(16%*bmaf)*0.995</f>
        <v>66.037752000000012</v>
      </c>
    </row>
    <row r="31" spans="1:19" s="28" customFormat="1" ht="15.75" thickBot="1" x14ac:dyDescent="0.25">
      <c r="A31" s="45" t="s">
        <v>130</v>
      </c>
      <c r="B31" s="136">
        <f>(20.234%*bmaf)*0.995</f>
        <v>83.512992123000018</v>
      </c>
      <c r="D31" s="46"/>
    </row>
    <row r="32" spans="1:19" s="28" customFormat="1" ht="15" x14ac:dyDescent="0.2">
      <c r="A32" s="44"/>
    </row>
    <row r="33" spans="1:22" s="28" customFormat="1" ht="15" x14ac:dyDescent="0.2">
      <c r="A33" s="44"/>
    </row>
    <row r="34" spans="1:22" s="28" customFormat="1" ht="16.5" thickBot="1" x14ac:dyDescent="0.25">
      <c r="A34" s="47" t="s">
        <v>158</v>
      </c>
    </row>
    <row r="35" spans="1:22" s="15" customFormat="1" ht="15.75" thickBot="1" x14ac:dyDescent="0.25">
      <c r="A35" s="45" t="s">
        <v>2</v>
      </c>
      <c r="B35" s="136">
        <f>28.13%*0.995*bmaf</f>
        <v>116.10262273500001</v>
      </c>
      <c r="D35" s="42"/>
      <c r="E35" s="28"/>
      <c r="F35" s="28"/>
      <c r="G35" s="28"/>
      <c r="H35" s="29"/>
      <c r="K35" s="28"/>
      <c r="L35" s="28"/>
      <c r="M35" s="28"/>
      <c r="N35" s="28"/>
      <c r="O35" s="28"/>
      <c r="P35" s="28"/>
      <c r="Q35" s="28"/>
      <c r="R35" s="28"/>
      <c r="S35" s="28"/>
      <c r="T35" s="28"/>
      <c r="U35" s="28"/>
      <c r="V35" s="28"/>
    </row>
    <row r="36" spans="1:22" s="15" customFormat="1" ht="15.75" thickBot="1" x14ac:dyDescent="0.25">
      <c r="A36" s="45" t="s">
        <v>139</v>
      </c>
      <c r="B36" s="136">
        <f>22.5*0.995*bmaf/100</f>
        <v>92.865588750000001</v>
      </c>
      <c r="C36" s="17" t="s">
        <v>169</v>
      </c>
      <c r="D36" s="42"/>
      <c r="E36" s="28"/>
      <c r="F36" s="28"/>
      <c r="G36" s="28"/>
      <c r="H36" s="29"/>
      <c r="K36" s="28"/>
      <c r="L36" s="28"/>
      <c r="M36" s="28"/>
      <c r="N36" s="28"/>
      <c r="O36" s="28"/>
      <c r="P36" s="28"/>
      <c r="Q36" s="28"/>
      <c r="R36" s="28"/>
      <c r="S36" s="28"/>
      <c r="T36" s="28"/>
      <c r="U36" s="28"/>
      <c r="V36" s="28"/>
    </row>
    <row r="37" spans="1:22" s="15" customFormat="1" ht="15" x14ac:dyDescent="0.2">
      <c r="A37" s="30"/>
      <c r="B37" s="42"/>
      <c r="D37" s="42"/>
      <c r="E37" s="28"/>
      <c r="F37" s="28"/>
      <c r="G37" s="28"/>
      <c r="H37" s="29"/>
      <c r="K37" s="28"/>
      <c r="L37" s="28"/>
      <c r="M37" s="28"/>
      <c r="N37" s="28"/>
      <c r="O37" s="28"/>
      <c r="P37" s="28"/>
      <c r="Q37" s="28"/>
      <c r="R37" s="28"/>
      <c r="S37" s="28"/>
      <c r="T37" s="28"/>
      <c r="U37" s="28"/>
      <c r="V37" s="28"/>
    </row>
    <row r="38" spans="1:22" s="15" customFormat="1" ht="15" x14ac:dyDescent="0.2">
      <c r="A38" s="30"/>
      <c r="B38" s="42"/>
      <c r="C38" s="28"/>
      <c r="D38" s="28"/>
      <c r="E38" s="29"/>
      <c r="H38" s="28"/>
      <c r="I38" s="28"/>
      <c r="J38" s="28"/>
      <c r="K38" s="28"/>
      <c r="L38" s="28"/>
      <c r="M38" s="28"/>
      <c r="N38" s="28"/>
      <c r="O38" s="28"/>
      <c r="P38" s="28"/>
      <c r="Q38" s="28"/>
      <c r="R38" s="28"/>
      <c r="S38" s="28"/>
    </row>
    <row r="39" spans="1:22" s="15" customFormat="1" ht="60.75" thickBot="1" x14ac:dyDescent="0.25">
      <c r="A39" s="48" t="s">
        <v>157</v>
      </c>
      <c r="B39" s="37" t="s">
        <v>29</v>
      </c>
      <c r="C39" s="28"/>
      <c r="D39" s="37" t="s">
        <v>53</v>
      </c>
      <c r="E39" s="37" t="s">
        <v>52</v>
      </c>
      <c r="F39" s="37" t="s">
        <v>49</v>
      </c>
      <c r="G39" s="37" t="s">
        <v>58</v>
      </c>
      <c r="H39" s="28"/>
      <c r="I39" s="28"/>
      <c r="J39" s="28"/>
      <c r="K39" s="28"/>
      <c r="L39" s="28"/>
      <c r="M39" s="28"/>
      <c r="N39" s="28"/>
      <c r="O39" s="28"/>
      <c r="P39" s="28"/>
      <c r="Q39" s="28"/>
      <c r="R39" s="28"/>
      <c r="S39" s="28"/>
    </row>
    <row r="40" spans="1:22" s="15" customFormat="1" ht="15.75" thickBot="1" x14ac:dyDescent="0.25">
      <c r="A40" s="45" t="s">
        <v>122</v>
      </c>
      <c r="B40" s="136">
        <f>0.995*41.65*bmaf/100</f>
        <v>171.90452317500001</v>
      </c>
      <c r="D40" s="151">
        <v>39118</v>
      </c>
      <c r="E40" s="151">
        <v>47853</v>
      </c>
      <c r="F40" s="151">
        <v>6520</v>
      </c>
      <c r="G40" s="151">
        <v>5511</v>
      </c>
      <c r="H40" s="115" t="s">
        <v>329</v>
      </c>
      <c r="I40" s="39"/>
      <c r="J40" s="39"/>
      <c r="K40" s="28"/>
      <c r="L40" s="28"/>
      <c r="M40" s="28"/>
      <c r="N40" s="28"/>
      <c r="O40" s="28"/>
      <c r="P40" s="28"/>
      <c r="Q40" s="28"/>
      <c r="R40" s="28"/>
      <c r="S40" s="28"/>
    </row>
    <row r="41" spans="1:22" s="15" customFormat="1" ht="15.75" thickBot="1" x14ac:dyDescent="0.25">
      <c r="A41" s="45" t="s">
        <v>123</v>
      </c>
      <c r="B41" s="136">
        <f>62.48%*0.995*bmaf-cf_base</f>
        <v>85.972898385000008</v>
      </c>
      <c r="C41" s="49"/>
      <c r="D41" s="151">
        <v>19562</v>
      </c>
      <c r="E41" s="151">
        <v>23929</v>
      </c>
      <c r="F41" s="151">
        <v>3260</v>
      </c>
      <c r="G41" s="151"/>
      <c r="H41" s="28"/>
      <c r="I41" s="28"/>
      <c r="J41" s="28"/>
      <c r="K41" s="28"/>
      <c r="L41" s="28"/>
      <c r="M41" s="28"/>
      <c r="N41" s="28"/>
      <c r="O41" s="28"/>
      <c r="P41" s="28"/>
      <c r="Q41" s="28"/>
      <c r="R41" s="28"/>
      <c r="S41" s="28"/>
    </row>
    <row r="42" spans="1:22" s="15" customFormat="1" ht="15.75" thickBot="1" x14ac:dyDescent="0.25">
      <c r="A42" s="45" t="s">
        <v>170</v>
      </c>
      <c r="B42" s="136">
        <f>0.4165*0.995*bmaf</f>
        <v>171.90452317500001</v>
      </c>
      <c r="C42" s="17" t="s">
        <v>169</v>
      </c>
      <c r="D42" s="42"/>
      <c r="E42" s="42"/>
      <c r="F42" s="42"/>
      <c r="G42" s="42"/>
      <c r="H42" s="28"/>
      <c r="I42" s="28"/>
      <c r="J42" s="28"/>
      <c r="K42" s="28"/>
      <c r="L42" s="28"/>
      <c r="M42" s="28"/>
      <c r="N42" s="28"/>
      <c r="O42" s="28"/>
      <c r="P42" s="28"/>
      <c r="Q42" s="28"/>
      <c r="R42" s="28"/>
      <c r="S42" s="28"/>
    </row>
    <row r="43" spans="1:22" s="95" customFormat="1" ht="15" x14ac:dyDescent="0.2">
      <c r="A43" s="109"/>
      <c r="B43" s="110"/>
      <c r="C43" s="111"/>
      <c r="D43" s="112"/>
      <c r="E43" s="112"/>
      <c r="F43" s="112"/>
      <c r="G43" s="112"/>
      <c r="H43" s="113"/>
      <c r="I43" s="113"/>
      <c r="J43" s="113"/>
      <c r="K43" s="113"/>
      <c r="L43" s="113"/>
      <c r="M43" s="113"/>
      <c r="N43" s="113"/>
      <c r="O43" s="113"/>
      <c r="P43" s="113"/>
      <c r="Q43" s="113"/>
      <c r="R43" s="113"/>
      <c r="S43" s="113"/>
    </row>
    <row r="44" spans="1:22" s="15" customFormat="1" ht="45.75" thickBot="1" x14ac:dyDescent="0.25">
      <c r="A44" s="48" t="s">
        <v>159</v>
      </c>
      <c r="B44" s="37" t="s">
        <v>325</v>
      </c>
      <c r="C44" s="28"/>
      <c r="D44" s="37" t="s">
        <v>69</v>
      </c>
      <c r="E44" s="37" t="s">
        <v>49</v>
      </c>
      <c r="F44" s="28"/>
      <c r="G44" s="28"/>
      <c r="H44" s="28"/>
      <c r="I44" s="28"/>
      <c r="J44" s="28"/>
      <c r="K44" s="28"/>
      <c r="L44" s="28"/>
      <c r="M44" s="28"/>
      <c r="N44" s="28"/>
      <c r="O44" s="28"/>
      <c r="P44" s="28"/>
      <c r="Q44" s="28"/>
    </row>
    <row r="45" spans="1:22" s="15" customFormat="1" ht="15.75" thickBot="1" x14ac:dyDescent="0.25">
      <c r="A45" s="45" t="s">
        <v>76</v>
      </c>
      <c r="B45" s="136">
        <f>0.995*89.72%*bmaf</f>
        <v>370.30669433999998</v>
      </c>
      <c r="D45" s="151">
        <v>25319</v>
      </c>
      <c r="E45" s="151">
        <v>5843</v>
      </c>
      <c r="F45" s="28"/>
      <c r="G45" s="28"/>
      <c r="H45" s="28"/>
      <c r="I45" s="28"/>
      <c r="J45" s="28"/>
      <c r="K45" s="28"/>
      <c r="L45" s="28"/>
      <c r="M45" s="28"/>
      <c r="N45" s="28"/>
      <c r="O45" s="28"/>
      <c r="P45" s="28"/>
      <c r="Q45" s="28"/>
    </row>
    <row r="46" spans="1:22" s="15" customFormat="1" ht="15.75" thickBot="1" x14ac:dyDescent="0.25">
      <c r="A46" s="45" t="s">
        <v>68</v>
      </c>
      <c r="B46" s="136">
        <f>0.995*94.67%*bmaf</f>
        <v>390.737123865</v>
      </c>
      <c r="C46" s="50"/>
      <c r="D46" s="28"/>
      <c r="E46" s="28"/>
    </row>
    <row r="47" spans="1:22" s="15" customFormat="1" ht="15.75" thickBot="1" x14ac:dyDescent="0.25">
      <c r="A47" s="45" t="s">
        <v>77</v>
      </c>
      <c r="B47" s="136">
        <f>0.995*97.95%*bmaf</f>
        <v>404.274863025</v>
      </c>
      <c r="C47" s="50"/>
    </row>
    <row r="48" spans="1:22" s="15" customFormat="1" ht="15" x14ac:dyDescent="0.2">
      <c r="A48" s="30"/>
      <c r="B48" s="43"/>
      <c r="C48" s="50"/>
    </row>
    <row r="49" spans="1:20" s="15" customFormat="1" ht="15" x14ac:dyDescent="0.2">
      <c r="A49" s="30"/>
      <c r="B49" s="43"/>
      <c r="C49" s="50"/>
    </row>
    <row r="50" spans="1:20" s="15" customFormat="1" ht="60.75" thickBot="1" x14ac:dyDescent="0.25">
      <c r="A50" s="48" t="s">
        <v>160</v>
      </c>
      <c r="B50" s="37" t="s">
        <v>29</v>
      </c>
      <c r="C50" s="37"/>
      <c r="D50" s="37" t="s">
        <v>55</v>
      </c>
      <c r="E50" s="37" t="s">
        <v>54</v>
      </c>
      <c r="F50" s="37" t="s">
        <v>56</v>
      </c>
      <c r="G50" s="37" t="s">
        <v>57</v>
      </c>
      <c r="H50" s="37" t="s">
        <v>49</v>
      </c>
      <c r="I50" s="28"/>
      <c r="J50" s="28"/>
      <c r="K50" s="28"/>
      <c r="L50" s="28"/>
      <c r="M50" s="28"/>
      <c r="N50" s="28"/>
      <c r="O50" s="28"/>
      <c r="P50" s="28"/>
      <c r="Q50" s="28"/>
      <c r="R50" s="28"/>
      <c r="S50" s="28"/>
      <c r="T50" s="28"/>
    </row>
    <row r="51" spans="1:20" s="15" customFormat="1" ht="15.75" thickBot="1" x14ac:dyDescent="0.25">
      <c r="A51" s="45" t="s">
        <v>120</v>
      </c>
      <c r="B51" s="136">
        <f>41.65%*bmaf</f>
        <v>172.76836499999999</v>
      </c>
      <c r="D51" s="151">
        <v>37216</v>
      </c>
      <c r="E51" s="151">
        <v>43927</v>
      </c>
      <c r="F51" s="151">
        <v>47282</v>
      </c>
      <c r="G51" s="151">
        <v>53993</v>
      </c>
      <c r="H51" s="151">
        <v>6711</v>
      </c>
      <c r="I51" s="115" t="s">
        <v>329</v>
      </c>
      <c r="J51" s="28"/>
      <c r="K51" s="28"/>
      <c r="L51" s="28"/>
      <c r="M51" s="28"/>
      <c r="N51" s="28"/>
      <c r="O51" s="28"/>
      <c r="P51" s="28"/>
      <c r="Q51" s="28"/>
      <c r="R51" s="28"/>
      <c r="S51" s="28"/>
      <c r="T51" s="28"/>
    </row>
    <row r="52" spans="1:20" s="15" customFormat="1" ht="15.75" thickBot="1" x14ac:dyDescent="0.25">
      <c r="A52" s="45" t="s">
        <v>124</v>
      </c>
      <c r="B52" s="136">
        <f>0.5*ab</f>
        <v>86.384182499999994</v>
      </c>
      <c r="C52" s="242"/>
      <c r="D52" s="151">
        <v>31153</v>
      </c>
      <c r="E52" s="151">
        <v>36771</v>
      </c>
      <c r="F52" s="151">
        <v>39577</v>
      </c>
      <c r="G52" s="151">
        <v>45195</v>
      </c>
      <c r="H52" s="151">
        <v>5618</v>
      </c>
      <c r="I52" s="28"/>
      <c r="J52" s="28"/>
      <c r="K52" s="28"/>
      <c r="L52" s="28"/>
      <c r="M52" s="28"/>
      <c r="N52" s="28"/>
      <c r="O52" s="28"/>
      <c r="P52" s="28"/>
      <c r="Q52" s="28"/>
      <c r="R52" s="28"/>
      <c r="S52" s="28"/>
      <c r="T52" s="28"/>
    </row>
    <row r="53" spans="1:20" s="15" customFormat="1" ht="15" x14ac:dyDescent="0.2">
      <c r="A53" s="30"/>
      <c r="B53" s="43"/>
      <c r="C53" s="50"/>
      <c r="D53" s="42"/>
      <c r="E53" s="42"/>
      <c r="F53" s="42"/>
      <c r="G53" s="42"/>
      <c r="H53" s="42"/>
      <c r="I53" s="28"/>
      <c r="J53" s="28"/>
      <c r="K53" s="28"/>
      <c r="L53" s="28"/>
      <c r="M53" s="28"/>
      <c r="N53" s="28"/>
      <c r="O53" s="28"/>
      <c r="P53" s="28"/>
      <c r="Q53" s="28"/>
      <c r="R53" s="28"/>
      <c r="S53" s="28"/>
      <c r="T53" s="28"/>
    </row>
    <row r="54" spans="1:20" s="15" customFormat="1" ht="15" x14ac:dyDescent="0.2">
      <c r="A54" s="44"/>
      <c r="B54" s="177"/>
      <c r="E54" s="177"/>
      <c r="G54" s="177"/>
    </row>
    <row r="55" spans="1:20" s="15" customFormat="1" ht="16.5" thickBot="1" x14ac:dyDescent="0.25">
      <c r="A55" s="178" t="s">
        <v>240</v>
      </c>
      <c r="B55" s="179" t="s">
        <v>120</v>
      </c>
      <c r="D55" s="17"/>
    </row>
    <row r="56" spans="1:20" s="15" customFormat="1" ht="15.75" thickBot="1" x14ac:dyDescent="0.25">
      <c r="A56" s="180" t="s">
        <v>241</v>
      </c>
      <c r="B56" s="136">
        <f>96.62%*0.995*bmaf</f>
        <v>398.78547488999999</v>
      </c>
      <c r="D56" s="181"/>
    </row>
    <row r="57" spans="1:20" s="15" customFormat="1" ht="15.75" thickBot="1" x14ac:dyDescent="0.25">
      <c r="A57" s="182" t="s">
        <v>242</v>
      </c>
      <c r="B57" s="136">
        <f>62.46%*0.995*bmaf</f>
        <v>257.79487437</v>
      </c>
      <c r="D57" s="181"/>
    </row>
    <row r="58" spans="1:20" s="15" customFormat="1" ht="15.75" thickBot="1" x14ac:dyDescent="0.25">
      <c r="A58" s="182" t="s">
        <v>243</v>
      </c>
      <c r="B58" s="136">
        <f>36.03%*0.995*bmaf</f>
        <v>148.708762785</v>
      </c>
      <c r="D58" s="181"/>
    </row>
    <row r="59" spans="1:20" s="15" customFormat="1" ht="15" x14ac:dyDescent="0.2">
      <c r="A59" s="51"/>
      <c r="B59" s="43"/>
    </row>
    <row r="60" spans="1:20" s="15" customFormat="1" ht="15.75" thickBot="1" x14ac:dyDescent="0.25">
      <c r="A60" s="51"/>
      <c r="B60" s="43"/>
    </row>
    <row r="61" spans="1:20" s="15" customFormat="1" ht="60.75" thickBot="1" x14ac:dyDescent="0.25">
      <c r="A61" s="183" t="s">
        <v>244</v>
      </c>
      <c r="B61" s="37" t="s">
        <v>29</v>
      </c>
      <c r="C61" s="50"/>
      <c r="D61" s="184" t="s">
        <v>245</v>
      </c>
      <c r="E61" s="184" t="s">
        <v>246</v>
      </c>
      <c r="F61" s="30" t="s">
        <v>247</v>
      </c>
      <c r="G61" s="30" t="s">
        <v>248</v>
      </c>
      <c r="H61" s="30" t="s">
        <v>249</v>
      </c>
      <c r="I61" s="28"/>
      <c r="J61" s="28"/>
      <c r="K61" s="107"/>
      <c r="L61" s="28"/>
      <c r="M61" s="28"/>
      <c r="N61" s="28"/>
      <c r="O61" s="28"/>
      <c r="P61" s="28"/>
      <c r="Q61" s="28"/>
    </row>
    <row r="62" spans="1:20" s="15" customFormat="1" ht="15.75" thickBot="1" x14ac:dyDescent="0.25">
      <c r="A62" s="185" t="s">
        <v>250</v>
      </c>
      <c r="B62" s="136">
        <f>(114.04%*bmaf)*0.995</f>
        <v>470.68407738000002</v>
      </c>
      <c r="D62" s="151">
        <v>47283</v>
      </c>
      <c r="E62" s="151">
        <v>53995</v>
      </c>
      <c r="F62" s="151">
        <v>6712</v>
      </c>
      <c r="G62" s="187">
        <v>0.45</v>
      </c>
      <c r="H62" s="187">
        <v>0.4</v>
      </c>
      <c r="I62" s="115" t="s">
        <v>329</v>
      </c>
      <c r="K62" s="16"/>
    </row>
    <row r="63" spans="1:20" s="15" customFormat="1" ht="15.75" thickBot="1" x14ac:dyDescent="0.25">
      <c r="A63" s="185" t="s">
        <v>251</v>
      </c>
      <c r="B63" s="136">
        <f>(71.91%*bmaf)*0.995</f>
        <v>296.79842164500002</v>
      </c>
      <c r="C63" s="42"/>
      <c r="D63" s="188"/>
      <c r="E63" s="188"/>
      <c r="G63" s="189"/>
      <c r="H63" s="189"/>
      <c r="K63" s="190"/>
    </row>
    <row r="64" spans="1:20" s="15" customFormat="1" ht="15.75" thickBot="1" x14ac:dyDescent="0.25">
      <c r="A64" s="185" t="s">
        <v>252</v>
      </c>
      <c r="B64" s="136">
        <f>(43.14%*bmaf)*0.995</f>
        <v>178.05428883000002</v>
      </c>
      <c r="C64" s="191"/>
      <c r="D64" s="13" t="s">
        <v>330</v>
      </c>
      <c r="G64" s="189"/>
      <c r="H64" s="189"/>
      <c r="K64" s="16"/>
    </row>
    <row r="65" spans="1:20" s="15" customFormat="1" ht="15" x14ac:dyDescent="0.2">
      <c r="A65" s="185" t="s">
        <v>253</v>
      </c>
      <c r="B65" s="192">
        <v>0.85</v>
      </c>
      <c r="C65" s="42"/>
      <c r="D65" s="16" t="s">
        <v>331</v>
      </c>
      <c r="K65" s="13"/>
    </row>
    <row r="66" spans="1:20" s="15" customFormat="1" ht="15" x14ac:dyDescent="0.2">
      <c r="A66" s="185" t="s">
        <v>254</v>
      </c>
      <c r="B66" s="186">
        <v>463</v>
      </c>
      <c r="C66" s="42"/>
      <c r="D66" s="13"/>
      <c r="K66" s="16"/>
    </row>
    <row r="67" spans="1:20" s="15" customFormat="1" ht="15" x14ac:dyDescent="0.2">
      <c r="A67" s="23"/>
      <c r="B67" s="193"/>
      <c r="C67" s="42"/>
      <c r="D67" s="42"/>
      <c r="K67" s="13"/>
    </row>
    <row r="68" spans="1:20" s="15" customFormat="1" ht="15.75" x14ac:dyDescent="0.2">
      <c r="A68" s="52" t="s">
        <v>368</v>
      </c>
      <c r="B68" s="193"/>
      <c r="C68" s="42"/>
      <c r="D68" s="42"/>
      <c r="K68" s="13"/>
    </row>
    <row r="69" spans="1:20" s="15" customFormat="1" ht="15" x14ac:dyDescent="0.2">
      <c r="A69" s="185" t="s">
        <v>382</v>
      </c>
      <c r="B69" s="249">
        <v>903.6</v>
      </c>
      <c r="C69" s="42"/>
      <c r="D69" s="42"/>
      <c r="K69" s="13"/>
    </row>
    <row r="70" spans="1:20" s="15" customFormat="1" ht="15" x14ac:dyDescent="0.2">
      <c r="A70" s="185" t="s">
        <v>391</v>
      </c>
      <c r="B70" s="192">
        <v>0.81</v>
      </c>
      <c r="C70" s="42"/>
      <c r="D70" s="42"/>
      <c r="K70" s="13"/>
    </row>
    <row r="71" spans="1:20" s="15" customFormat="1" ht="15" x14ac:dyDescent="0.2">
      <c r="A71" s="185" t="s">
        <v>392</v>
      </c>
      <c r="B71" s="192">
        <v>0.5</v>
      </c>
      <c r="C71" s="42"/>
      <c r="D71" s="42"/>
      <c r="K71" s="13"/>
    </row>
    <row r="72" spans="1:20" s="15" customFormat="1" ht="15" x14ac:dyDescent="0.2">
      <c r="A72" s="185" t="s">
        <v>386</v>
      </c>
      <c r="B72" s="192">
        <f>20%</f>
        <v>0.2</v>
      </c>
      <c r="C72" s="42"/>
      <c r="D72" s="42"/>
      <c r="K72" s="13"/>
    </row>
    <row r="73" spans="1:20" s="15" customFormat="1" ht="15" x14ac:dyDescent="0.2">
      <c r="A73" s="185" t="s">
        <v>383</v>
      </c>
      <c r="B73" s="192">
        <v>0.3</v>
      </c>
      <c r="C73" s="42"/>
      <c r="D73" s="42"/>
      <c r="K73" s="13"/>
    </row>
    <row r="74" spans="1:20" s="15" customFormat="1" ht="15" x14ac:dyDescent="0.2">
      <c r="A74" s="185" t="s">
        <v>384</v>
      </c>
      <c r="B74" s="192">
        <v>0.8</v>
      </c>
      <c r="C74" s="42"/>
      <c r="D74" s="42"/>
      <c r="K74" s="13"/>
    </row>
    <row r="75" spans="1:20" s="15" customFormat="1" ht="15" x14ac:dyDescent="0.2">
      <c r="A75" s="185" t="s">
        <v>385</v>
      </c>
      <c r="B75" s="192">
        <v>0.4</v>
      </c>
      <c r="C75" s="50"/>
      <c r="D75" s="42"/>
      <c r="E75" s="42"/>
      <c r="F75" s="42"/>
      <c r="G75" s="42"/>
      <c r="H75" s="42"/>
      <c r="I75" s="28"/>
      <c r="J75" s="28"/>
      <c r="K75" s="28"/>
      <c r="L75" s="28"/>
      <c r="M75" s="28"/>
      <c r="N75" s="28"/>
      <c r="O75" s="28"/>
      <c r="P75" s="28"/>
      <c r="Q75" s="28"/>
      <c r="R75" s="28"/>
      <c r="S75" s="28"/>
      <c r="T75" s="28"/>
    </row>
    <row r="76" spans="1:20" s="15" customFormat="1" ht="15" x14ac:dyDescent="0.2">
      <c r="A76" s="23"/>
      <c r="B76" s="43"/>
      <c r="C76" s="50"/>
      <c r="D76" s="42"/>
      <c r="E76" s="42"/>
      <c r="F76" s="42"/>
      <c r="G76" s="42"/>
      <c r="H76" s="42"/>
      <c r="I76" s="28"/>
      <c r="J76" s="28"/>
      <c r="K76" s="28"/>
      <c r="L76" s="28"/>
      <c r="M76" s="28"/>
      <c r="N76" s="28"/>
      <c r="O76" s="28"/>
      <c r="P76" s="28"/>
      <c r="Q76" s="28"/>
      <c r="R76" s="28"/>
      <c r="S76" s="28"/>
      <c r="T76" s="28"/>
    </row>
    <row r="77" spans="1:20" s="15" customFormat="1" ht="16.5" customHeight="1" x14ac:dyDescent="0.2">
      <c r="A77" s="52" t="s">
        <v>87</v>
      </c>
      <c r="B77" s="17"/>
      <c r="C77" s="17"/>
      <c r="E77" s="13"/>
      <c r="K77"/>
    </row>
    <row r="78" spans="1:20" s="15" customFormat="1" ht="16.5" customHeight="1" thickBot="1" x14ac:dyDescent="0.25">
      <c r="A78" s="52" t="s">
        <v>86</v>
      </c>
      <c r="E78" s="13"/>
      <c r="K78" s="13"/>
    </row>
    <row r="79" spans="1:20" s="15" customFormat="1" ht="17.25" customHeight="1" x14ac:dyDescent="0.2">
      <c r="A79" s="53" t="s">
        <v>14</v>
      </c>
      <c r="B79" s="137">
        <f>0.12*rsa_I0</f>
        <v>67.840800000000002</v>
      </c>
      <c r="D79" s="54"/>
      <c r="E79" s="107"/>
      <c r="K79"/>
    </row>
    <row r="80" spans="1:20" s="15" customFormat="1" ht="17.25" customHeight="1" x14ac:dyDescent="0.2">
      <c r="A80" s="55" t="s">
        <v>15</v>
      </c>
      <c r="B80" s="138">
        <f>16%*rsa_C0</f>
        <v>135.6816</v>
      </c>
      <c r="D80" s="54"/>
      <c r="E80" s="107"/>
      <c r="K80" s="13"/>
    </row>
    <row r="81" spans="1:12" s="15" customFormat="1" ht="17.25" customHeight="1" thickBot="1" x14ac:dyDescent="0.25">
      <c r="A81" s="56" t="s">
        <v>16</v>
      </c>
      <c r="B81" s="139">
        <f>16.5%*rsa_C1</f>
        <v>167.90598</v>
      </c>
      <c r="D81" s="54"/>
      <c r="E81" s="107"/>
      <c r="K81" s="13"/>
    </row>
    <row r="82" spans="1:12" s="15" customFormat="1" ht="12" customHeight="1" x14ac:dyDescent="0.2">
      <c r="A82" s="57"/>
      <c r="B82" s="58"/>
      <c r="K82"/>
    </row>
    <row r="83" spans="1:12" s="15" customFormat="1" ht="31.5" customHeight="1" thickBot="1" x14ac:dyDescent="0.25">
      <c r="A83" s="52" t="s">
        <v>161</v>
      </c>
      <c r="B83" s="17"/>
      <c r="D83" s="17"/>
      <c r="E83" s="63"/>
      <c r="J83" s="106"/>
      <c r="K83" s="114"/>
      <c r="L83" s="106"/>
    </row>
    <row r="84" spans="1:12" s="15" customFormat="1" ht="15.75" thickBot="1" x14ac:dyDescent="0.25">
      <c r="A84" s="53" t="s">
        <v>17</v>
      </c>
      <c r="B84" s="60" t="s">
        <v>11</v>
      </c>
      <c r="C84" s="61" t="s">
        <v>12</v>
      </c>
      <c r="D84" s="62" t="s">
        <v>30</v>
      </c>
      <c r="E84" s="63"/>
      <c r="J84" s="105"/>
      <c r="K84"/>
      <c r="L84" s="103"/>
    </row>
    <row r="85" spans="1:12" s="15" customFormat="1" ht="15" x14ac:dyDescent="0.2">
      <c r="A85" s="55">
        <v>0</v>
      </c>
      <c r="B85" s="140">
        <v>565.34</v>
      </c>
      <c r="C85" s="141">
        <f>rsa_I0+0.5*rsa_I0</f>
        <v>848.01</v>
      </c>
      <c r="D85" s="145">
        <v>725.97</v>
      </c>
      <c r="E85" s="54"/>
      <c r="J85" s="105"/>
      <c r="K85"/>
      <c r="L85" s="103"/>
    </row>
    <row r="86" spans="1:12" s="15" customFormat="1" ht="15" x14ac:dyDescent="0.2">
      <c r="A86" s="55">
        <v>1</v>
      </c>
      <c r="B86" s="141">
        <f>rsa_I0+0.5*rsa_I0</f>
        <v>848.01</v>
      </c>
      <c r="C86" s="142">
        <f>rsa_C0+0.3*rsa_I0</f>
        <v>1017.612</v>
      </c>
      <c r="D86" s="146">
        <v>967.97</v>
      </c>
      <c r="E86" s="54"/>
      <c r="J86" s="105"/>
      <c r="K86"/>
      <c r="L86" s="103"/>
    </row>
    <row r="87" spans="1:12" s="15" customFormat="1" ht="18" customHeight="1" x14ac:dyDescent="0.2">
      <c r="A87" s="55">
        <v>2</v>
      </c>
      <c r="B87" s="141">
        <f>rsa_I1+0.3*rsa_I0</f>
        <v>1017.612</v>
      </c>
      <c r="C87" s="142">
        <f>rsa_C1+0.3*rsa_I0</f>
        <v>1187.2139999999999</v>
      </c>
      <c r="D87" s="146">
        <v>1209.96</v>
      </c>
      <c r="E87" s="54"/>
      <c r="J87" s="105"/>
      <c r="K87" s="114"/>
      <c r="L87" s="104"/>
    </row>
    <row r="88" spans="1:12" s="15" customFormat="1" ht="15.75" thickBot="1" x14ac:dyDescent="0.25">
      <c r="A88" s="56" t="s">
        <v>18</v>
      </c>
      <c r="B88" s="143">
        <f>0.4*rsa_I0</f>
        <v>226.13600000000002</v>
      </c>
      <c r="C88" s="144">
        <f>0.4*rsa_I0</f>
        <v>226.13600000000002</v>
      </c>
      <c r="D88" s="147">
        <v>241.99</v>
      </c>
      <c r="E88" s="54"/>
      <c r="K88"/>
    </row>
    <row r="89" spans="1:12" s="15" customFormat="1" ht="15" x14ac:dyDescent="0.2">
      <c r="A89" s="30"/>
      <c r="B89" s="65"/>
      <c r="C89" s="65"/>
      <c r="D89" s="65"/>
      <c r="E89" s="54"/>
      <c r="K89" s="1"/>
    </row>
    <row r="90" spans="1:12" s="15" customFormat="1" ht="15.75" thickBot="1" x14ac:dyDescent="0.25">
      <c r="A90" s="56" t="s">
        <v>215</v>
      </c>
      <c r="B90" s="143">
        <v>6</v>
      </c>
      <c r="C90" s="65"/>
      <c r="D90" s="65"/>
      <c r="E90" s="54"/>
      <c r="K90" s="16"/>
    </row>
    <row r="91" spans="1:12" s="15" customFormat="1" ht="15" x14ac:dyDescent="0.2">
      <c r="A91" s="30"/>
      <c r="B91" s="37"/>
      <c r="C91" s="37"/>
      <c r="D91" s="37"/>
      <c r="K91" s="13"/>
    </row>
    <row r="92" spans="1:12" s="15" customFormat="1" ht="16.5" customHeight="1" thickBot="1" x14ac:dyDescent="0.25">
      <c r="A92" s="52" t="s">
        <v>167</v>
      </c>
      <c r="B92" s="17"/>
      <c r="E92" s="13"/>
      <c r="K92" s="13"/>
    </row>
    <row r="93" spans="1:12" s="15" customFormat="1" ht="17.25" customHeight="1" thickBot="1" x14ac:dyDescent="0.25">
      <c r="A93" s="53" t="s">
        <v>14</v>
      </c>
      <c r="B93" s="137">
        <f>12%*pa_forf_I0</f>
        <v>66.379199999999997</v>
      </c>
      <c r="D93" s="54"/>
      <c r="E93" s="107"/>
      <c r="K93" s="16"/>
    </row>
    <row r="94" spans="1:12" s="15" customFormat="1" ht="17.25" customHeight="1" thickBot="1" x14ac:dyDescent="0.25">
      <c r="A94" s="55" t="s">
        <v>15</v>
      </c>
      <c r="B94" s="137">
        <f>16%*pa_forf_c0</f>
        <v>132.75839999999999</v>
      </c>
      <c r="D94" s="54"/>
      <c r="E94" s="107"/>
      <c r="K94" s="13"/>
    </row>
    <row r="95" spans="1:12" s="15" customFormat="1" ht="17.25" customHeight="1" thickBot="1" x14ac:dyDescent="0.25">
      <c r="A95" s="56" t="s">
        <v>16</v>
      </c>
      <c r="B95" s="137">
        <f>16.5%*pa_forf_c1</f>
        <v>164.28852000000001</v>
      </c>
      <c r="D95" s="54"/>
      <c r="E95" s="107"/>
      <c r="K95" s="13"/>
    </row>
    <row r="96" spans="1:12" s="15" customFormat="1" ht="31.5" customHeight="1" thickBot="1" x14ac:dyDescent="0.25">
      <c r="A96" s="52" t="s">
        <v>166</v>
      </c>
      <c r="B96" s="17"/>
      <c r="D96" s="17"/>
      <c r="E96" s="63"/>
      <c r="J96" s="106"/>
      <c r="K96" s="114"/>
      <c r="L96" s="106"/>
    </row>
    <row r="97" spans="1:12" s="15" customFormat="1" ht="15.75" thickBot="1" x14ac:dyDescent="0.25">
      <c r="A97" s="53" t="s">
        <v>17</v>
      </c>
      <c r="B97" s="60" t="s">
        <v>11</v>
      </c>
      <c r="C97" s="61" t="s">
        <v>12</v>
      </c>
      <c r="D97" s="62" t="s">
        <v>30</v>
      </c>
      <c r="E97" s="63"/>
      <c r="F97" s="13" t="s">
        <v>332</v>
      </c>
      <c r="J97" s="105"/>
      <c r="K97" s="16"/>
      <c r="L97" s="103"/>
    </row>
    <row r="98" spans="1:12" s="15" customFormat="1" ht="15" x14ac:dyDescent="0.2">
      <c r="A98" s="55">
        <v>0</v>
      </c>
      <c r="B98" s="140">
        <v>553.16</v>
      </c>
      <c r="C98" s="141">
        <f>pa_forf_I0+0.5*pa_forf_I0</f>
        <v>829.74</v>
      </c>
      <c r="D98" s="145">
        <f>1.28412*pa_forf_I0</f>
        <v>710.32381919999989</v>
      </c>
      <c r="E98" s="54"/>
      <c r="F98" s="13" t="s">
        <v>333</v>
      </c>
      <c r="J98" s="105"/>
      <c r="K98" s="16"/>
      <c r="L98" s="103"/>
    </row>
    <row r="99" spans="1:12" s="15" customFormat="1" ht="15" x14ac:dyDescent="0.2">
      <c r="A99" s="55">
        <v>1</v>
      </c>
      <c r="B99" s="141">
        <f>pa_forf_I0+0.5*pa_forf_I0</f>
        <v>829.74</v>
      </c>
      <c r="C99" s="142">
        <f>pa_forf_c0+0.3*pa_forf_I0</f>
        <v>995.68799999999999</v>
      </c>
      <c r="D99" s="146">
        <f>pa_forfm_I0+0.42804*pa_forf_I0</f>
        <v>947.09842559999993</v>
      </c>
      <c r="E99" s="54"/>
      <c r="F99" s="244" t="s">
        <v>334</v>
      </c>
      <c r="J99" s="105"/>
      <c r="K99" s="16"/>
      <c r="L99" s="103"/>
    </row>
    <row r="100" spans="1:12" s="15" customFormat="1" ht="18" customHeight="1" x14ac:dyDescent="0.2">
      <c r="A100" s="55">
        <v>2</v>
      </c>
      <c r="B100" s="141">
        <f>pa_forf_I1+0.3*pa_forf_I0</f>
        <v>995.68799999999999</v>
      </c>
      <c r="C100" s="142">
        <f>pa_forf_c1+0.3*pa_forf_I0</f>
        <v>1161.636</v>
      </c>
      <c r="D100" s="146">
        <f>pa_forfm_I1+0.42804*pa_forf_I0</f>
        <v>1183.873032</v>
      </c>
      <c r="E100" s="54"/>
      <c r="F100" s="245" t="s">
        <v>335</v>
      </c>
      <c r="J100" s="105"/>
      <c r="K100" s="114"/>
      <c r="L100" s="104"/>
    </row>
    <row r="101" spans="1:12" s="15" customFormat="1" ht="15.75" thickBot="1" x14ac:dyDescent="0.25">
      <c r="A101" s="56" t="s">
        <v>18</v>
      </c>
      <c r="B101" s="143">
        <f>0.4*pa_forf_I0</f>
        <v>221.26400000000001</v>
      </c>
      <c r="C101" s="144">
        <f>pa_sup_enf</f>
        <v>221.26400000000001</v>
      </c>
      <c r="D101" s="147">
        <f>0.428*pa_forf_I0</f>
        <v>236.75247999999999</v>
      </c>
      <c r="E101" s="54"/>
      <c r="K101" s="16"/>
    </row>
    <row r="102" spans="1:12" s="15" customFormat="1" ht="15.75" thickBot="1" x14ac:dyDescent="0.25">
      <c r="A102" s="64" t="s">
        <v>92</v>
      </c>
      <c r="B102" s="148">
        <v>0.61</v>
      </c>
      <c r="C102" s="37"/>
      <c r="D102" s="37"/>
      <c r="F102" s="16"/>
    </row>
    <row r="103" spans="1:12" x14ac:dyDescent="0.2">
      <c r="F103" s="243"/>
    </row>
    <row r="104" spans="1:12" s="15" customFormat="1" ht="16.5" thickBot="1" x14ac:dyDescent="0.25">
      <c r="A104" s="52" t="s">
        <v>153</v>
      </c>
      <c r="C104" s="37"/>
      <c r="D104" s="37"/>
      <c r="F104" s="16"/>
      <c r="L104" s="34"/>
    </row>
    <row r="105" spans="1:12" s="15" customFormat="1" ht="15" x14ac:dyDescent="0.2">
      <c r="A105" s="66" t="s">
        <v>204</v>
      </c>
      <c r="B105" s="149">
        <f>59</f>
        <v>59</v>
      </c>
      <c r="C105" s="37"/>
      <c r="D105" s="37"/>
      <c r="F105" s="243"/>
    </row>
    <row r="106" spans="1:12" s="15" customFormat="1" ht="15" x14ac:dyDescent="0.2">
      <c r="A106" s="67" t="s">
        <v>154</v>
      </c>
      <c r="B106" s="150">
        <v>120</v>
      </c>
      <c r="C106" s="37"/>
      <c r="D106" s="37"/>
    </row>
    <row r="107" spans="1:12" s="15" customFormat="1" ht="15.75" thickBot="1" x14ac:dyDescent="0.25">
      <c r="A107" s="68" t="s">
        <v>155</v>
      </c>
      <c r="B107" s="139">
        <f>29.101%*pa_forf_I0</f>
        <v>160.97509159999998</v>
      </c>
      <c r="C107" s="37"/>
      <c r="D107" s="37"/>
      <c r="F107" s="16"/>
    </row>
    <row r="108" spans="1:12" s="15" customFormat="1" ht="15" x14ac:dyDescent="0.2">
      <c r="A108" s="30"/>
      <c r="B108" s="65"/>
      <c r="C108" s="37"/>
      <c r="D108" s="37"/>
      <c r="F108" s="243"/>
    </row>
    <row r="109" spans="1:12" ht="18" thickBot="1" x14ac:dyDescent="0.25">
      <c r="A109" s="68" t="s">
        <v>215</v>
      </c>
      <c r="B109" s="139">
        <v>15</v>
      </c>
    </row>
    <row r="110" spans="1:12" s="15" customFormat="1" ht="15" x14ac:dyDescent="0.2">
      <c r="A110" s="30"/>
      <c r="B110" s="65"/>
      <c r="C110" s="37"/>
      <c r="D110" s="37"/>
      <c r="E110" s="59"/>
      <c r="F110" s="63"/>
    </row>
    <row r="111" spans="1:12" s="15" customFormat="1" ht="15" x14ac:dyDescent="0.2">
      <c r="A111" s="17"/>
    </row>
    <row r="112" spans="1:12" s="15" customFormat="1" ht="15.75" thickBot="1" x14ac:dyDescent="0.25">
      <c r="A112" s="17" t="s">
        <v>48</v>
      </c>
      <c r="G112" s="15" t="s">
        <v>65</v>
      </c>
      <c r="H112" s="15" t="s">
        <v>63</v>
      </c>
      <c r="I112" s="15" t="s">
        <v>64</v>
      </c>
      <c r="J112" s="17"/>
      <c r="K112" s="17"/>
    </row>
    <row r="113" spans="1:11" s="15" customFormat="1" ht="15" x14ac:dyDescent="0.2">
      <c r="A113" s="72" t="s">
        <v>20</v>
      </c>
      <c r="B113" s="73"/>
      <c r="C113" s="73"/>
      <c r="D113" s="73"/>
      <c r="E113" s="74"/>
      <c r="F113" s="75"/>
      <c r="G113" s="212">
        <v>295.93</v>
      </c>
      <c r="H113" s="212">
        <v>257.92</v>
      </c>
      <c r="I113" s="212">
        <v>241.73</v>
      </c>
      <c r="K113" s="76"/>
    </row>
    <row r="114" spans="1:11" s="15" customFormat="1" ht="15" x14ac:dyDescent="0.2">
      <c r="A114" s="77" t="s">
        <v>21</v>
      </c>
      <c r="B114" s="78"/>
      <c r="C114" s="78"/>
      <c r="D114" s="78"/>
      <c r="E114" s="79"/>
      <c r="F114" s="80"/>
      <c r="G114" s="213">
        <v>356.92</v>
      </c>
      <c r="H114" s="213">
        <v>315.69</v>
      </c>
      <c r="I114" s="213">
        <v>293.04000000000002</v>
      </c>
    </row>
    <row r="115" spans="1:11" s="15" customFormat="1" ht="15" x14ac:dyDescent="0.2">
      <c r="A115" s="77" t="s">
        <v>22</v>
      </c>
      <c r="B115" s="78"/>
      <c r="C115" s="78"/>
      <c r="D115" s="78"/>
      <c r="E115" s="79"/>
      <c r="F115" s="80"/>
      <c r="G115" s="213">
        <v>403.39</v>
      </c>
      <c r="H115" s="213">
        <v>355.23</v>
      </c>
      <c r="I115" s="213">
        <v>328.57</v>
      </c>
    </row>
    <row r="116" spans="1:11" s="15" customFormat="1" ht="15.75" thickBot="1" x14ac:dyDescent="0.25">
      <c r="A116" s="81" t="s">
        <v>23</v>
      </c>
      <c r="B116" s="82"/>
      <c r="C116" s="82"/>
      <c r="D116" s="82"/>
      <c r="E116" s="83"/>
      <c r="F116" s="84"/>
      <c r="G116" s="214">
        <v>58.52</v>
      </c>
      <c r="H116" s="214">
        <v>51.7</v>
      </c>
      <c r="I116" s="214">
        <v>47.09</v>
      </c>
    </row>
    <row r="117" spans="1:11" s="15" customFormat="1" ht="15" x14ac:dyDescent="0.2">
      <c r="A117" s="72" t="s">
        <v>24</v>
      </c>
      <c r="B117" s="73"/>
      <c r="C117" s="73"/>
      <c r="D117" s="73"/>
      <c r="E117" s="74"/>
      <c r="F117" s="75"/>
      <c r="G117" s="488">
        <v>53.83</v>
      </c>
      <c r="H117" s="489"/>
      <c r="I117" s="490"/>
    </row>
    <row r="118" spans="1:11" s="15" customFormat="1" ht="15" x14ac:dyDescent="0.2">
      <c r="A118" s="77" t="s">
        <v>25</v>
      </c>
      <c r="B118" s="78"/>
      <c r="C118" s="78"/>
      <c r="D118" s="78"/>
      <c r="E118" s="79"/>
      <c r="F118" s="80"/>
      <c r="G118" s="491">
        <v>66.03</v>
      </c>
      <c r="H118" s="492"/>
      <c r="I118" s="493"/>
    </row>
    <row r="119" spans="1:11" s="15" customFormat="1" ht="15.75" thickBot="1" x14ac:dyDescent="0.25">
      <c r="A119" s="81" t="s">
        <v>26</v>
      </c>
      <c r="B119" s="82"/>
      <c r="C119" s="82"/>
      <c r="D119" s="82"/>
      <c r="E119" s="83"/>
      <c r="F119" s="84"/>
      <c r="G119" s="494">
        <v>12.2</v>
      </c>
      <c r="H119" s="495"/>
      <c r="I119" s="496"/>
    </row>
    <row r="120" spans="1:11" s="15" customFormat="1" ht="15" x14ac:dyDescent="0.2">
      <c r="A120" s="72" t="s">
        <v>182</v>
      </c>
      <c r="B120" s="73"/>
      <c r="C120" s="73"/>
      <c r="D120" s="73"/>
      <c r="E120" s="74"/>
      <c r="F120" s="75"/>
      <c r="G120" s="117"/>
      <c r="H120" s="215">
        <v>4588</v>
      </c>
      <c r="I120" s="118"/>
    </row>
    <row r="121" spans="1:11" s="15" customFormat="1" ht="15" x14ac:dyDescent="0.2">
      <c r="A121" s="77" t="s">
        <v>183</v>
      </c>
      <c r="B121" s="78"/>
      <c r="C121" s="78"/>
      <c r="D121" s="78"/>
      <c r="E121" s="79"/>
      <c r="F121" s="80"/>
      <c r="G121" s="119"/>
      <c r="H121" s="216">
        <v>6572</v>
      </c>
      <c r="I121" s="120"/>
    </row>
    <row r="122" spans="1:11" s="15" customFormat="1" ht="15" x14ac:dyDescent="0.2">
      <c r="A122" s="77" t="s">
        <v>184</v>
      </c>
      <c r="B122" s="78"/>
      <c r="C122" s="78"/>
      <c r="D122" s="78"/>
      <c r="E122" s="79"/>
      <c r="F122" s="80"/>
      <c r="G122" s="119"/>
      <c r="H122" s="216">
        <v>7839</v>
      </c>
      <c r="I122" s="120"/>
    </row>
    <row r="123" spans="1:11" s="15" customFormat="1" ht="15" x14ac:dyDescent="0.2">
      <c r="A123" s="77" t="s">
        <v>185</v>
      </c>
      <c r="B123" s="78"/>
      <c r="C123" s="78"/>
      <c r="D123" s="78"/>
      <c r="E123" s="79"/>
      <c r="F123" s="80"/>
      <c r="G123" s="119"/>
      <c r="H123" s="216">
        <v>8015</v>
      </c>
      <c r="I123" s="120"/>
    </row>
    <row r="124" spans="1:11" s="15" customFormat="1" ht="15" x14ac:dyDescent="0.2">
      <c r="A124" s="77" t="s">
        <v>186</v>
      </c>
      <c r="B124" s="78"/>
      <c r="C124" s="78"/>
      <c r="D124" s="78"/>
      <c r="E124" s="79"/>
      <c r="F124" s="80"/>
      <c r="G124" s="119"/>
      <c r="H124" s="216">
        <v>8322</v>
      </c>
      <c r="I124" s="120"/>
    </row>
    <row r="125" spans="1:11" s="15" customFormat="1" ht="15" x14ac:dyDescent="0.2">
      <c r="A125" s="77" t="s">
        <v>187</v>
      </c>
      <c r="B125" s="78"/>
      <c r="C125" s="78"/>
      <c r="D125" s="78"/>
      <c r="E125" s="79"/>
      <c r="F125" s="80"/>
      <c r="G125" s="119"/>
      <c r="H125" s="216">
        <v>8631</v>
      </c>
      <c r="I125" s="120"/>
    </row>
    <row r="126" spans="1:11" s="15" customFormat="1" ht="15" x14ac:dyDescent="0.2">
      <c r="A126" s="77" t="s">
        <v>188</v>
      </c>
      <c r="B126" s="78"/>
      <c r="C126" s="78"/>
      <c r="D126" s="78"/>
      <c r="E126" s="79"/>
      <c r="F126" s="80"/>
      <c r="G126" s="119"/>
      <c r="H126" s="216">
        <v>8938</v>
      </c>
      <c r="I126" s="120"/>
    </row>
    <row r="127" spans="1:11" s="15" customFormat="1" ht="15" x14ac:dyDescent="0.2">
      <c r="A127" s="77" t="s">
        <v>189</v>
      </c>
      <c r="B127" s="78"/>
      <c r="C127" s="78"/>
      <c r="D127" s="78"/>
      <c r="E127" s="79"/>
      <c r="F127" s="80"/>
      <c r="G127" s="119"/>
      <c r="H127" s="216">
        <v>9246</v>
      </c>
      <c r="I127" s="120"/>
    </row>
    <row r="128" spans="1:11" s="15" customFormat="1" ht="18" customHeight="1" thickBot="1" x14ac:dyDescent="0.25">
      <c r="A128" s="81" t="s">
        <v>190</v>
      </c>
      <c r="B128" s="82"/>
      <c r="C128" s="82"/>
      <c r="D128" s="82"/>
      <c r="E128" s="83"/>
      <c r="F128" s="84"/>
      <c r="G128" s="121"/>
      <c r="H128" s="217">
        <v>305</v>
      </c>
      <c r="I128" s="122"/>
    </row>
    <row r="129" spans="1:12" s="15" customFormat="1" ht="15.75" thickBot="1" x14ac:dyDescent="0.25">
      <c r="A129" s="85" t="s">
        <v>80</v>
      </c>
      <c r="B129" s="86"/>
      <c r="C129" s="86"/>
      <c r="D129" s="86"/>
      <c r="E129" s="87"/>
      <c r="F129" s="248"/>
      <c r="G129" s="499">
        <v>35.1</v>
      </c>
      <c r="H129" s="499"/>
      <c r="I129" s="499"/>
    </row>
    <row r="130" spans="1:12" s="15" customFormat="1" ht="15.75" thickBot="1" x14ac:dyDescent="0.25">
      <c r="A130" s="85" t="s">
        <v>79</v>
      </c>
      <c r="B130" s="86"/>
      <c r="C130" s="86"/>
      <c r="D130" s="86"/>
      <c r="E130" s="87"/>
      <c r="F130" s="88"/>
      <c r="G130" s="504">
        <v>8.5000000000000006E-2</v>
      </c>
      <c r="H130" s="505"/>
      <c r="I130" s="506"/>
    </row>
    <row r="131" spans="1:12" s="15" customFormat="1" ht="16.899999999999999" customHeight="1" x14ac:dyDescent="0.2">
      <c r="A131" s="72" t="s">
        <v>191</v>
      </c>
      <c r="B131" s="73"/>
      <c r="C131" s="73"/>
      <c r="D131" s="73"/>
      <c r="E131" s="74"/>
      <c r="F131" s="75"/>
      <c r="G131" s="507">
        <v>2.8299999999999999E-2</v>
      </c>
      <c r="H131" s="508"/>
      <c r="I131" s="509"/>
    </row>
    <row r="132" spans="1:12" s="15" customFormat="1" ht="15" x14ac:dyDescent="0.2">
      <c r="A132" s="77" t="s">
        <v>192</v>
      </c>
      <c r="B132" s="78"/>
      <c r="C132" s="78"/>
      <c r="D132" s="78"/>
      <c r="E132" s="79"/>
      <c r="F132" s="80"/>
      <c r="G132" s="501">
        <v>3.15E-2</v>
      </c>
      <c r="H132" s="502"/>
      <c r="I132" s="503"/>
    </row>
    <row r="133" spans="1:12" s="15" customFormat="1" ht="15" x14ac:dyDescent="0.2">
      <c r="A133" s="77" t="s">
        <v>193</v>
      </c>
      <c r="B133" s="78"/>
      <c r="C133" s="78"/>
      <c r="D133" s="78"/>
      <c r="E133" s="79"/>
      <c r="F133" s="80"/>
      <c r="G133" s="501">
        <v>2.7E-2</v>
      </c>
      <c r="H133" s="502"/>
      <c r="I133" s="503"/>
    </row>
    <row r="134" spans="1:12" s="15" customFormat="1" ht="15" x14ac:dyDescent="0.2">
      <c r="A134" s="77" t="s">
        <v>194</v>
      </c>
      <c r="B134" s="78"/>
      <c r="C134" s="78"/>
      <c r="D134" s="78"/>
      <c r="E134" s="79"/>
      <c r="F134" s="80"/>
      <c r="G134" s="501">
        <v>2.3800000000000002E-2</v>
      </c>
      <c r="H134" s="502"/>
      <c r="I134" s="503"/>
    </row>
    <row r="135" spans="1:12" s="15" customFormat="1" ht="15" x14ac:dyDescent="0.2">
      <c r="A135" s="77" t="s">
        <v>195</v>
      </c>
      <c r="B135" s="78"/>
      <c r="C135" s="78"/>
      <c r="D135" s="78"/>
      <c r="E135" s="79"/>
      <c r="F135" s="80"/>
      <c r="G135" s="501">
        <v>2.01E-2</v>
      </c>
      <c r="H135" s="502"/>
      <c r="I135" s="503"/>
    </row>
    <row r="136" spans="1:12" s="15" customFormat="1" ht="15" x14ac:dyDescent="0.2">
      <c r="A136" s="77" t="s">
        <v>196</v>
      </c>
      <c r="B136" s="78"/>
      <c r="C136" s="78"/>
      <c r="D136" s="78"/>
      <c r="E136" s="79"/>
      <c r="F136" s="80"/>
      <c r="G136" s="501">
        <v>1.8499999999999999E-2</v>
      </c>
      <c r="H136" s="502"/>
      <c r="I136" s="503"/>
    </row>
    <row r="137" spans="1:12" s="15" customFormat="1" ht="15.75" thickBot="1" x14ac:dyDescent="0.25">
      <c r="A137" s="81" t="s">
        <v>197</v>
      </c>
      <c r="B137" s="82"/>
      <c r="C137" s="82"/>
      <c r="D137" s="82"/>
      <c r="E137" s="83"/>
      <c r="F137" s="84"/>
      <c r="G137" s="510">
        <v>-5.9999999999999995E-4</v>
      </c>
      <c r="H137" s="511"/>
      <c r="I137" s="512"/>
    </row>
    <row r="138" spans="1:12" s="15" customFormat="1" ht="15.75" thickBot="1" x14ac:dyDescent="0.25">
      <c r="A138" s="72" t="s">
        <v>216</v>
      </c>
      <c r="B138" s="73"/>
      <c r="C138" s="73"/>
      <c r="D138" s="73"/>
      <c r="E138" s="74"/>
      <c r="F138" s="75"/>
      <c r="G138" s="218">
        <f>(0.45*0.3+0.68*(G$113/$H$113-0.75))/100</f>
        <v>4.0521246898263027E-3</v>
      </c>
      <c r="H138" s="218">
        <f>(0.45*0.3+0.68*(H$113/$H$113-0.75))/100</f>
        <v>3.0500000000000006E-3</v>
      </c>
      <c r="I138" s="218">
        <f>(0.45*0.3+0.68*(I$113/$H$113-0.75))/100</f>
        <v>2.6231544665012404E-3</v>
      </c>
    </row>
    <row r="139" spans="1:12" s="15" customFormat="1" ht="15" x14ac:dyDescent="0.2">
      <c r="A139" s="72" t="s">
        <v>217</v>
      </c>
      <c r="B139" s="73"/>
      <c r="C139" s="73"/>
      <c r="D139" s="73"/>
      <c r="E139" s="74"/>
      <c r="F139" s="74"/>
      <c r="G139" s="219">
        <v>995.69</v>
      </c>
      <c r="H139" s="220">
        <v>638.08000000000004</v>
      </c>
      <c r="I139" s="219">
        <v>598.03</v>
      </c>
      <c r="J139" s="261"/>
      <c r="K139" s="261"/>
      <c r="L139" s="261"/>
    </row>
    <row r="140" spans="1:12" s="15" customFormat="1" ht="15" x14ac:dyDescent="0.2">
      <c r="A140" s="77" t="s">
        <v>218</v>
      </c>
      <c r="B140" s="78"/>
      <c r="C140" s="78"/>
      <c r="D140" s="78"/>
      <c r="E140" s="79"/>
      <c r="F140" s="79"/>
      <c r="G140" s="221">
        <v>1200.8800000000001</v>
      </c>
      <c r="H140" s="222">
        <v>781</v>
      </c>
      <c r="I140" s="221">
        <v>724.98</v>
      </c>
      <c r="J140" s="261"/>
      <c r="K140" s="261"/>
      <c r="L140" s="261"/>
    </row>
    <row r="141" spans="1:12" s="15" customFormat="1" ht="15" x14ac:dyDescent="0.2">
      <c r="A141" s="77" t="s">
        <v>219</v>
      </c>
      <c r="B141" s="78"/>
      <c r="C141" s="78"/>
      <c r="D141" s="78"/>
      <c r="E141" s="79"/>
      <c r="F141" s="79"/>
      <c r="G141" s="221">
        <v>1357.25</v>
      </c>
      <c r="H141" s="222">
        <v>878.83</v>
      </c>
      <c r="I141" s="221">
        <v>812.88</v>
      </c>
      <c r="J141" s="261"/>
      <c r="K141" s="261"/>
      <c r="L141" s="261"/>
    </row>
    <row r="142" spans="1:12" s="15" customFormat="1" ht="15.75" thickBot="1" x14ac:dyDescent="0.25">
      <c r="A142" s="81" t="s">
        <v>220</v>
      </c>
      <c r="B142" s="82"/>
      <c r="C142" s="82"/>
      <c r="D142" s="82"/>
      <c r="E142" s="83"/>
      <c r="F142" s="83"/>
      <c r="G142" s="223">
        <v>196.89</v>
      </c>
      <c r="H142" s="224">
        <v>127.9</v>
      </c>
      <c r="I142" s="223">
        <v>116.5</v>
      </c>
      <c r="J142" s="261"/>
      <c r="K142" s="261"/>
      <c r="L142" s="261"/>
    </row>
    <row r="143" spans="1:12" s="15" customFormat="1" ht="15" x14ac:dyDescent="0.2">
      <c r="A143" s="72" t="s">
        <v>221</v>
      </c>
      <c r="B143" s="73"/>
      <c r="C143" s="73"/>
      <c r="D143" s="73"/>
      <c r="E143" s="74"/>
      <c r="F143" s="74"/>
      <c r="G143" s="219">
        <v>1171.4000000000001</v>
      </c>
      <c r="H143" s="220">
        <v>791.21</v>
      </c>
      <c r="I143" s="219">
        <v>741.55</v>
      </c>
      <c r="J143" s="261"/>
      <c r="K143" s="261"/>
      <c r="L143" s="261"/>
    </row>
    <row r="144" spans="1:12" s="15" customFormat="1" ht="15" x14ac:dyDescent="0.2">
      <c r="A144" s="77" t="s">
        <v>222</v>
      </c>
      <c r="B144" s="78"/>
      <c r="C144" s="78"/>
      <c r="D144" s="78"/>
      <c r="E144" s="79"/>
      <c r="F144" s="79"/>
      <c r="G144" s="221">
        <v>1412.8</v>
      </c>
      <c r="H144" s="222">
        <v>968.44</v>
      </c>
      <c r="I144" s="221">
        <v>898.97</v>
      </c>
      <c r="J144" s="261"/>
      <c r="K144" s="261"/>
      <c r="L144" s="261"/>
    </row>
    <row r="145" spans="1:30" s="15" customFormat="1" ht="15" x14ac:dyDescent="0.2">
      <c r="A145" s="77" t="s">
        <v>224</v>
      </c>
      <c r="B145" s="78"/>
      <c r="C145" s="78"/>
      <c r="D145" s="78"/>
      <c r="E145" s="79"/>
      <c r="F145" s="79"/>
      <c r="G145" s="221">
        <v>1596.76</v>
      </c>
      <c r="H145" s="222">
        <v>1089.74</v>
      </c>
      <c r="I145" s="221">
        <v>1007.97</v>
      </c>
      <c r="J145" s="261"/>
      <c r="K145" s="261"/>
      <c r="L145" s="261"/>
    </row>
    <row r="146" spans="1:30" s="15" customFormat="1" ht="15.75" thickBot="1" x14ac:dyDescent="0.25">
      <c r="A146" s="81" t="s">
        <v>223</v>
      </c>
      <c r="B146" s="82"/>
      <c r="C146" s="82"/>
      <c r="D146" s="82"/>
      <c r="E146" s="83"/>
      <c r="F146" s="83"/>
      <c r="G146" s="223">
        <v>231.96</v>
      </c>
      <c r="H146" s="224">
        <v>158.6</v>
      </c>
      <c r="I146" s="223">
        <v>144.46</v>
      </c>
      <c r="J146" s="261"/>
      <c r="K146" s="261"/>
      <c r="L146" s="261"/>
    </row>
    <row r="147" spans="1:30" s="15" customFormat="1" ht="15.75" thickBot="1" x14ac:dyDescent="0.25">
      <c r="A147" s="81" t="s">
        <v>340</v>
      </c>
      <c r="B147" s="82"/>
      <c r="C147" s="82"/>
      <c r="D147" s="82"/>
      <c r="E147" s="83"/>
      <c r="F147" s="83"/>
      <c r="G147" s="262">
        <v>3.36</v>
      </c>
      <c r="H147" s="224">
        <v>2.4700000000000002</v>
      </c>
      <c r="I147" s="263">
        <v>2.4700000000000002</v>
      </c>
      <c r="J147" s="261"/>
      <c r="K147" s="261"/>
      <c r="L147" s="261"/>
    </row>
    <row r="148" spans="1:30" s="15" customFormat="1" ht="15.75" thickBot="1" x14ac:dyDescent="0.25">
      <c r="A148" s="81" t="s">
        <v>341</v>
      </c>
      <c r="B148" s="82"/>
      <c r="C148" s="82"/>
      <c r="D148" s="82"/>
      <c r="E148" s="83"/>
      <c r="F148" s="83"/>
      <c r="G148" s="262">
        <v>3.96</v>
      </c>
      <c r="H148" s="224">
        <v>3.07</v>
      </c>
      <c r="I148" s="263">
        <v>3.07</v>
      </c>
      <c r="J148" s="261"/>
      <c r="K148" s="261"/>
      <c r="L148" s="261"/>
    </row>
    <row r="149" spans="1:30" s="15" customFormat="1" ht="15.75" thickBot="1" x14ac:dyDescent="0.25">
      <c r="A149" s="81" t="s">
        <v>225</v>
      </c>
      <c r="B149" s="82"/>
      <c r="C149" s="82"/>
      <c r="D149" s="82"/>
      <c r="E149" s="83"/>
      <c r="F149" s="83"/>
      <c r="G149" s="225"/>
      <c r="H149" s="226">
        <v>5</v>
      </c>
      <c r="I149" s="227"/>
    </row>
    <row r="150" spans="1:30" s="15" customFormat="1" ht="15.75" thickBot="1" x14ac:dyDescent="0.25">
      <c r="A150" s="81" t="s">
        <v>27</v>
      </c>
      <c r="B150" s="82"/>
      <c r="C150" s="82"/>
      <c r="D150" s="82"/>
      <c r="E150" s="83"/>
      <c r="F150" s="83"/>
      <c r="G150" s="225"/>
      <c r="H150" s="226">
        <v>10</v>
      </c>
      <c r="I150" s="227"/>
      <c r="J150" s="97"/>
      <c r="P150" s="108"/>
      <c r="Q150" s="108"/>
      <c r="R150" s="108"/>
      <c r="S150" s="108"/>
    </row>
    <row r="151" spans="1:30" s="14" customFormat="1" ht="15.75" thickBot="1" x14ac:dyDescent="0.25">
      <c r="A151" s="89" t="s">
        <v>19</v>
      </c>
      <c r="B151" s="90"/>
      <c r="C151" s="90"/>
      <c r="D151" s="90"/>
      <c r="E151" s="90"/>
      <c r="F151" s="247"/>
      <c r="G151" s="500">
        <v>411.92</v>
      </c>
      <c r="H151" s="500"/>
      <c r="I151" s="500"/>
      <c r="J151" s="15"/>
      <c r="N151" s="15"/>
      <c r="P151" s="108"/>
      <c r="Q151" s="108"/>
      <c r="R151" s="108"/>
      <c r="S151" s="108"/>
      <c r="T151" s="15"/>
      <c r="U151" s="15"/>
      <c r="V151" s="15"/>
      <c r="W151" s="15"/>
      <c r="X151" s="15"/>
      <c r="Y151" s="15"/>
      <c r="Z151" s="15"/>
      <c r="AA151" s="15"/>
      <c r="AB151" s="15"/>
      <c r="AC151" s="15"/>
      <c r="AD151" s="15"/>
    </row>
    <row r="152" spans="1:30" s="14" customFormat="1" ht="15.75" thickBot="1" x14ac:dyDescent="0.25">
      <c r="A152" s="89" t="s">
        <v>110</v>
      </c>
      <c r="B152" s="90"/>
      <c r="C152" s="90"/>
      <c r="D152" s="90"/>
      <c r="E152" s="90"/>
      <c r="F152" s="247"/>
      <c r="G152" s="499">
        <v>550.92999999999995</v>
      </c>
      <c r="H152" s="499"/>
      <c r="I152" s="499"/>
      <c r="J152" s="15"/>
      <c r="N152" s="15"/>
      <c r="T152" s="15"/>
      <c r="U152" s="15"/>
      <c r="V152" s="15"/>
      <c r="W152" s="15"/>
      <c r="X152" s="15"/>
      <c r="Y152" s="15"/>
      <c r="Z152" s="15"/>
      <c r="AA152" s="15"/>
      <c r="AB152" s="15"/>
      <c r="AC152" s="15"/>
      <c r="AD152" s="15"/>
    </row>
    <row r="153" spans="1:30" s="15" customFormat="1" ht="15" x14ac:dyDescent="0.2">
      <c r="A153" s="17"/>
    </row>
    <row r="154" spans="1:30" s="19" customFormat="1" ht="15.75" x14ac:dyDescent="0.2">
      <c r="A154" s="18" t="s">
        <v>171</v>
      </c>
    </row>
    <row r="155" spans="1:30" s="15" customFormat="1" ht="15" x14ac:dyDescent="0.2">
      <c r="A155" s="17"/>
    </row>
    <row r="156" spans="1:30" s="15" customFormat="1" ht="16.5" thickBot="1" x14ac:dyDescent="0.25">
      <c r="A156" s="70" t="s">
        <v>227</v>
      </c>
      <c r="B156" s="71"/>
      <c r="C156" s="71"/>
      <c r="D156" s="71"/>
      <c r="E156" s="71"/>
      <c r="F156" s="71"/>
      <c r="G156" s="71"/>
    </row>
    <row r="157" spans="1:30" s="15" customFormat="1" ht="15.75" x14ac:dyDescent="0.2">
      <c r="A157" s="91" t="s">
        <v>31</v>
      </c>
      <c r="B157" s="92"/>
      <c r="C157" s="92"/>
      <c r="D157" s="92"/>
      <c r="E157" s="92"/>
      <c r="F157" s="92"/>
      <c r="G157" s="152">
        <v>10084</v>
      </c>
      <c r="H157" s="258"/>
      <c r="I157" s="259"/>
      <c r="J157" s="259"/>
    </row>
    <row r="158" spans="1:30" s="15" customFormat="1" ht="15.75" x14ac:dyDescent="0.2">
      <c r="A158" s="94" t="s">
        <v>32</v>
      </c>
      <c r="B158" s="28"/>
      <c r="C158" s="28"/>
      <c r="D158" s="28"/>
      <c r="E158" s="28"/>
      <c r="F158" s="28"/>
      <c r="G158" s="153">
        <v>25710</v>
      </c>
      <c r="H158" s="176"/>
      <c r="I158" s="17"/>
      <c r="J158" s="52"/>
    </row>
    <row r="159" spans="1:30" s="15" customFormat="1" ht="15" x14ac:dyDescent="0.2">
      <c r="A159" s="94" t="s">
        <v>33</v>
      </c>
      <c r="B159" s="28"/>
      <c r="C159" s="28"/>
      <c r="D159" s="28"/>
      <c r="E159" s="28"/>
      <c r="F159" s="28"/>
      <c r="G159" s="153">
        <v>73516</v>
      </c>
      <c r="H159" s="17"/>
      <c r="I159" s="17"/>
      <c r="J159" s="17"/>
    </row>
    <row r="160" spans="1:30" s="15" customFormat="1" ht="15" x14ac:dyDescent="0.2">
      <c r="A160" s="94" t="s">
        <v>34</v>
      </c>
      <c r="B160" s="28"/>
      <c r="C160" s="28"/>
      <c r="D160" s="28"/>
      <c r="E160" s="28"/>
      <c r="F160" s="28"/>
      <c r="G160" s="153">
        <v>158122</v>
      </c>
      <c r="H160" s="176"/>
      <c r="I160" s="17"/>
      <c r="J160" s="176"/>
    </row>
    <row r="161" spans="1:12" s="15" customFormat="1" ht="15" x14ac:dyDescent="0.2">
      <c r="A161" s="94" t="s">
        <v>35</v>
      </c>
      <c r="B161" s="28"/>
      <c r="C161" s="28"/>
      <c r="D161" s="28"/>
      <c r="E161" s="28"/>
      <c r="F161" s="28"/>
      <c r="G161" s="154">
        <v>0.11</v>
      </c>
      <c r="H161" s="17"/>
      <c r="I161" s="17"/>
      <c r="J161" s="17"/>
    </row>
    <row r="162" spans="1:12" s="15" customFormat="1" ht="15" x14ac:dyDescent="0.2">
      <c r="A162" s="94" t="s">
        <v>36</v>
      </c>
      <c r="B162" s="28"/>
      <c r="C162" s="28"/>
      <c r="D162" s="28"/>
      <c r="E162" s="28"/>
      <c r="F162" s="28"/>
      <c r="G162" s="154">
        <v>0.3</v>
      </c>
      <c r="H162" s="176"/>
      <c r="I162" s="17"/>
      <c r="J162" s="176"/>
    </row>
    <row r="163" spans="1:12" s="15" customFormat="1" ht="15.75" x14ac:dyDescent="0.2">
      <c r="A163" s="94" t="s">
        <v>37</v>
      </c>
      <c r="B163" s="28"/>
      <c r="C163" s="28"/>
      <c r="D163" s="28"/>
      <c r="E163" s="28"/>
      <c r="F163" s="28"/>
      <c r="G163" s="154">
        <v>0.41</v>
      </c>
      <c r="H163" s="176"/>
      <c r="I163" s="17"/>
      <c r="J163" s="17"/>
      <c r="L163" s="206"/>
    </row>
    <row r="164" spans="1:12" s="15" customFormat="1" ht="15" x14ac:dyDescent="0.2">
      <c r="A164" s="94" t="s">
        <v>38</v>
      </c>
      <c r="B164" s="28"/>
      <c r="C164" s="28"/>
      <c r="D164" s="28"/>
      <c r="E164" s="28"/>
      <c r="F164" s="28"/>
      <c r="G164" s="154">
        <v>0.45</v>
      </c>
      <c r="H164" s="176"/>
      <c r="I164" s="17"/>
      <c r="J164" s="176"/>
      <c r="K164" s="207"/>
      <c r="L164" s="260"/>
    </row>
    <row r="165" spans="1:12" s="15" customFormat="1" ht="15" x14ac:dyDescent="0.2">
      <c r="A165" s="51" t="s">
        <v>46</v>
      </c>
      <c r="B165" s="28"/>
      <c r="C165" s="28"/>
      <c r="D165" s="28"/>
      <c r="E165" s="28"/>
      <c r="F165" s="28"/>
      <c r="G165" s="155">
        <f>irpp_taux1*irpp_seuil1</f>
        <v>1109.24</v>
      </c>
      <c r="H165" s="176"/>
      <c r="I165" s="17"/>
      <c r="J165" s="17"/>
    </row>
    <row r="166" spans="1:12" s="15" customFormat="1" ht="15" x14ac:dyDescent="0.2">
      <c r="A166" s="94" t="s">
        <v>43</v>
      </c>
      <c r="B166" s="28"/>
      <c r="C166" s="28"/>
      <c r="D166" s="28"/>
      <c r="E166" s="28"/>
      <c r="F166" s="28"/>
      <c r="G166" s="155">
        <f>(irpp_taux2-irpp_taux1)*irpp_seuil2+G165</f>
        <v>5994.1399999999994</v>
      </c>
      <c r="H166" s="176"/>
      <c r="I166" s="17"/>
      <c r="J166" s="17"/>
    </row>
    <row r="167" spans="1:12" s="15" customFormat="1" ht="15" x14ac:dyDescent="0.2">
      <c r="A167" s="94" t="s">
        <v>44</v>
      </c>
      <c r="B167" s="28"/>
      <c r="C167" s="28"/>
      <c r="D167" s="28"/>
      <c r="E167" s="28"/>
      <c r="F167" s="28"/>
      <c r="G167" s="155">
        <f>(irpp_taux3-irpp_taux2)*irpp_seuil3+G166</f>
        <v>14080.899999999998</v>
      </c>
      <c r="H167" s="176"/>
      <c r="I167" s="17"/>
      <c r="J167" s="17"/>
    </row>
    <row r="168" spans="1:12" s="15" customFormat="1" ht="15" x14ac:dyDescent="0.2">
      <c r="A168" s="94" t="s">
        <v>45</v>
      </c>
      <c r="B168" s="28"/>
      <c r="C168" s="28"/>
      <c r="D168" s="28"/>
      <c r="E168" s="28"/>
      <c r="F168" s="28"/>
      <c r="G168" s="155">
        <f>(irpp_taux4-irpp_taux3)*irpp_seuil4+G167</f>
        <v>20405.780000000002</v>
      </c>
      <c r="H168" s="176"/>
      <c r="I168" s="17"/>
      <c r="J168" s="17"/>
    </row>
    <row r="169" spans="1:12" s="15" customFormat="1" ht="15" x14ac:dyDescent="0.2">
      <c r="A169" s="228" t="s">
        <v>172</v>
      </c>
      <c r="B169" s="229"/>
      <c r="C169" s="229"/>
      <c r="D169" s="229"/>
      <c r="E169" s="229"/>
      <c r="F169" s="230"/>
      <c r="G169" s="159">
        <v>250000</v>
      </c>
      <c r="H169" s="176"/>
      <c r="I169" s="17"/>
      <c r="J169" s="17"/>
    </row>
    <row r="170" spans="1:12" s="15" customFormat="1" ht="15" x14ac:dyDescent="0.2">
      <c r="A170" s="228" t="s">
        <v>173</v>
      </c>
      <c r="B170" s="229"/>
      <c r="C170" s="229"/>
      <c r="D170" s="229"/>
      <c r="E170" s="229"/>
      <c r="F170" s="230"/>
      <c r="G170" s="159">
        <v>500000</v>
      </c>
      <c r="I170" s="17"/>
      <c r="J170" s="17"/>
    </row>
    <row r="171" spans="1:12" s="15" customFormat="1" ht="15" x14ac:dyDescent="0.2">
      <c r="A171" s="228" t="s">
        <v>174</v>
      </c>
      <c r="B171" s="229"/>
      <c r="C171" s="229"/>
      <c r="D171" s="229"/>
      <c r="E171" s="229"/>
      <c r="F171" s="230"/>
      <c r="G171" s="160">
        <v>0.03</v>
      </c>
      <c r="H171" s="176"/>
      <c r="I171" s="17"/>
      <c r="J171" s="17"/>
    </row>
    <row r="172" spans="1:12" s="15" customFormat="1" ht="15.75" thickBot="1" x14ac:dyDescent="0.25">
      <c r="A172" s="231" t="s">
        <v>175</v>
      </c>
      <c r="B172" s="232"/>
      <c r="C172" s="232"/>
      <c r="D172" s="232"/>
      <c r="E172" s="232"/>
      <c r="F172" s="233"/>
      <c r="G172" s="161">
        <v>0.04</v>
      </c>
      <c r="H172" s="176"/>
      <c r="I172" s="17"/>
      <c r="J172" s="17"/>
    </row>
    <row r="173" spans="1:12" s="15" customFormat="1" ht="15" x14ac:dyDescent="0.2">
      <c r="A173" s="94" t="s">
        <v>81</v>
      </c>
      <c r="B173" s="28"/>
      <c r="C173" s="28"/>
      <c r="D173" s="28"/>
      <c r="E173" s="28"/>
      <c r="F173" s="28"/>
      <c r="G173" s="154">
        <v>0.1</v>
      </c>
      <c r="H173" s="176"/>
      <c r="I173" s="17"/>
      <c r="J173" s="17"/>
    </row>
    <row r="174" spans="1:12" s="15" customFormat="1" ht="15" x14ac:dyDescent="0.2">
      <c r="A174" s="94" t="s">
        <v>39</v>
      </c>
      <c r="B174" s="28"/>
      <c r="C174" s="28"/>
      <c r="D174" s="28"/>
      <c r="E174" s="28"/>
      <c r="F174" s="28"/>
      <c r="G174" s="156">
        <v>12652</v>
      </c>
      <c r="H174" s="176"/>
      <c r="I174" s="246"/>
      <c r="J174" s="17"/>
    </row>
    <row r="175" spans="1:12" s="15" customFormat="1" ht="15" x14ac:dyDescent="0.2">
      <c r="A175" s="94" t="s">
        <v>40</v>
      </c>
      <c r="B175" s="28"/>
      <c r="C175" s="28"/>
      <c r="D175" s="28"/>
      <c r="E175" s="28"/>
      <c r="F175" s="28"/>
      <c r="G175" s="156">
        <v>442</v>
      </c>
      <c r="H175" s="93"/>
    </row>
    <row r="176" spans="1:12" s="15" customFormat="1" ht="15" x14ac:dyDescent="0.2">
      <c r="A176" s="94" t="s">
        <v>336</v>
      </c>
      <c r="B176" s="28"/>
      <c r="C176" s="28"/>
      <c r="D176" s="28"/>
      <c r="E176" s="28"/>
      <c r="F176" s="28"/>
      <c r="G176" s="156">
        <v>3858</v>
      </c>
      <c r="H176" s="93"/>
    </row>
    <row r="177" spans="1:53" s="15" customFormat="1" ht="15" x14ac:dyDescent="0.2">
      <c r="A177" s="94" t="s">
        <v>337</v>
      </c>
      <c r="B177" s="28"/>
      <c r="C177" s="28"/>
      <c r="D177" s="28"/>
      <c r="E177" s="28"/>
      <c r="F177" s="28"/>
      <c r="G177" s="156">
        <v>394</v>
      </c>
      <c r="H177" s="93"/>
      <c r="I177" s="96"/>
    </row>
    <row r="178" spans="1:53" s="15" customFormat="1" ht="15" x14ac:dyDescent="0.2">
      <c r="A178" s="94" t="s">
        <v>41</v>
      </c>
      <c r="B178" s="28"/>
      <c r="C178" s="28"/>
      <c r="D178" s="28"/>
      <c r="E178" s="28"/>
      <c r="F178" s="28"/>
      <c r="G178" s="156">
        <v>3704</v>
      </c>
      <c r="H178" s="93"/>
    </row>
    <row r="179" spans="1:53" s="15" customFormat="1" ht="15" x14ac:dyDescent="0.2">
      <c r="A179" s="94" t="s">
        <v>82</v>
      </c>
      <c r="B179" s="28"/>
      <c r="C179" s="28"/>
      <c r="D179" s="28"/>
      <c r="E179" s="28"/>
      <c r="F179" s="28"/>
      <c r="G179" s="156">
        <v>1570</v>
      </c>
      <c r="H179" s="176"/>
    </row>
    <row r="180" spans="1:53" s="15" customFormat="1" ht="15" x14ac:dyDescent="0.2">
      <c r="A180" s="94" t="s">
        <v>83</v>
      </c>
      <c r="B180" s="28"/>
      <c r="C180" s="28"/>
      <c r="D180" s="28"/>
      <c r="E180" s="28"/>
      <c r="F180" s="28"/>
      <c r="G180" s="158">
        <v>0.45250000000000001</v>
      </c>
      <c r="H180" s="176"/>
    </row>
    <row r="181" spans="1:53" s="15" customFormat="1" ht="15" x14ac:dyDescent="0.2">
      <c r="A181" s="94" t="s">
        <v>42</v>
      </c>
      <c r="B181" s="28"/>
      <c r="C181" s="28"/>
      <c r="D181" s="28"/>
      <c r="E181" s="28"/>
      <c r="F181" s="28"/>
      <c r="G181" s="157">
        <v>1721</v>
      </c>
      <c r="H181" s="176"/>
    </row>
    <row r="182" spans="1:53" s="15" customFormat="1" ht="15" x14ac:dyDescent="0.2">
      <c r="A182" s="94" t="s">
        <v>144</v>
      </c>
      <c r="B182" s="28"/>
      <c r="C182" s="28"/>
      <c r="D182" s="28"/>
      <c r="E182" s="28"/>
      <c r="F182" s="28"/>
      <c r="G182" s="157">
        <v>2848</v>
      </c>
      <c r="H182" s="93"/>
    </row>
    <row r="183" spans="1:53" s="15" customFormat="1" ht="15" x14ac:dyDescent="0.2">
      <c r="A183" s="94" t="s">
        <v>99</v>
      </c>
      <c r="B183" s="28"/>
      <c r="C183" s="28"/>
      <c r="D183" s="28"/>
      <c r="E183" s="28"/>
      <c r="F183" s="28"/>
      <c r="G183" s="156">
        <v>61</v>
      </c>
      <c r="H183" s="93"/>
    </row>
    <row r="184" spans="1:53" s="15" customFormat="1" ht="15" x14ac:dyDescent="0.2">
      <c r="A184" s="94" t="s">
        <v>100</v>
      </c>
      <c r="B184" s="28"/>
      <c r="C184" s="28"/>
      <c r="D184" s="28"/>
      <c r="E184" s="28"/>
      <c r="F184" s="28"/>
      <c r="G184" s="156">
        <v>153</v>
      </c>
      <c r="H184" s="93"/>
    </row>
    <row r="185" spans="1:53" s="15" customFormat="1" ht="15" x14ac:dyDescent="0.2">
      <c r="A185" s="94" t="s">
        <v>101</v>
      </c>
      <c r="B185" s="28"/>
      <c r="C185" s="28"/>
      <c r="D185" s="28"/>
      <c r="E185" s="28"/>
      <c r="F185" s="28"/>
      <c r="G185" s="156">
        <v>183</v>
      </c>
      <c r="H185" s="93"/>
    </row>
    <row r="186" spans="1:53" s="15" customFormat="1" ht="15" x14ac:dyDescent="0.2">
      <c r="A186" s="94" t="s">
        <v>318</v>
      </c>
      <c r="B186" s="28"/>
      <c r="C186" s="28"/>
      <c r="D186" s="28"/>
      <c r="E186" s="28"/>
      <c r="F186" s="28"/>
      <c r="G186" s="208">
        <v>0.5</v>
      </c>
      <c r="H186" s="93"/>
    </row>
    <row r="187" spans="1:53" s="15" customFormat="1" ht="15" x14ac:dyDescent="0.2">
      <c r="A187" s="94" t="s">
        <v>319</v>
      </c>
      <c r="B187" s="28"/>
      <c r="C187" s="28"/>
      <c r="D187" s="28"/>
      <c r="E187" s="28"/>
      <c r="F187" s="28"/>
      <c r="G187" s="156">
        <v>2300</v>
      </c>
      <c r="H187" s="93"/>
    </row>
    <row r="188" spans="1:53" s="15" customFormat="1" ht="15" x14ac:dyDescent="0.2">
      <c r="A188" s="94" t="s">
        <v>320</v>
      </c>
      <c r="B188" s="28"/>
      <c r="C188" s="28"/>
      <c r="D188" s="28"/>
      <c r="E188" s="28"/>
      <c r="F188" s="28"/>
      <c r="G188" s="208">
        <v>0.5</v>
      </c>
    </row>
    <row r="189" spans="1:53" s="15" customFormat="1" ht="15" x14ac:dyDescent="0.2">
      <c r="A189" s="94" t="s">
        <v>321</v>
      </c>
      <c r="B189" s="28"/>
      <c r="C189" s="28"/>
      <c r="D189" s="28"/>
      <c r="E189" s="28"/>
      <c r="F189" s="28"/>
      <c r="G189" s="156">
        <v>12000</v>
      </c>
      <c r="J189" s="108"/>
      <c r="K189" s="14"/>
      <c r="L189" s="14"/>
      <c r="M189" s="14"/>
      <c r="N189" s="14"/>
      <c r="O189" s="14"/>
      <c r="P189" s="14"/>
      <c r="Q189" s="14"/>
      <c r="R189" s="14"/>
      <c r="S189" s="14"/>
      <c r="AE189" s="14"/>
      <c r="AF189" s="14"/>
      <c r="AG189" s="14"/>
      <c r="AH189" s="14"/>
      <c r="AI189" s="14"/>
      <c r="AJ189" s="14"/>
      <c r="AK189" s="14"/>
      <c r="AL189" s="14"/>
      <c r="AM189" s="14"/>
      <c r="AN189" s="14"/>
      <c r="AO189" s="14"/>
      <c r="AP189" s="14"/>
      <c r="AQ189" s="14"/>
      <c r="AR189" s="14"/>
      <c r="AS189" s="14"/>
      <c r="AT189" s="14"/>
      <c r="AU189" s="14"/>
      <c r="AV189" s="14"/>
      <c r="AW189" s="14"/>
      <c r="AX189" s="14"/>
      <c r="AY189" s="14"/>
      <c r="AZ189" s="14"/>
      <c r="BA189" s="14"/>
    </row>
    <row r="190" spans="1:53" s="15" customFormat="1" ht="15" x14ac:dyDescent="0.2">
      <c r="A190" s="94" t="s">
        <v>322</v>
      </c>
      <c r="B190" s="28"/>
      <c r="C190" s="28"/>
      <c r="D190" s="28"/>
      <c r="E190" s="28"/>
      <c r="F190" s="28"/>
      <c r="G190" s="156">
        <v>1500</v>
      </c>
      <c r="K190" s="28"/>
      <c r="N190" s="14"/>
      <c r="O190" s="14"/>
      <c r="P190" s="14"/>
      <c r="Q190" s="14"/>
      <c r="R190" s="14"/>
      <c r="S190" s="14"/>
    </row>
    <row r="191" spans="1:53" s="15" customFormat="1" ht="15" x14ac:dyDescent="0.2">
      <c r="A191" s="94" t="s">
        <v>323</v>
      </c>
      <c r="B191" s="28"/>
      <c r="C191" s="28"/>
      <c r="D191" s="28"/>
      <c r="E191" s="28"/>
      <c r="F191" s="28"/>
      <c r="G191" s="156">
        <v>15000</v>
      </c>
      <c r="K191" s="28"/>
      <c r="N191" s="14"/>
      <c r="O191" s="14"/>
      <c r="P191" s="14"/>
      <c r="Q191" s="14"/>
      <c r="R191" s="14"/>
      <c r="S191" s="14"/>
    </row>
    <row r="192" spans="1:53" s="15" customFormat="1" ht="15" x14ac:dyDescent="0.2">
      <c r="A192" s="234"/>
      <c r="B192" s="235"/>
      <c r="C192" s="235"/>
      <c r="D192" s="235"/>
      <c r="E192" s="235"/>
      <c r="F192" s="235"/>
      <c r="G192" s="236"/>
      <c r="K192" s="28"/>
      <c r="N192" s="108"/>
      <c r="O192" s="108"/>
      <c r="P192" s="108"/>
      <c r="Q192" s="108"/>
      <c r="R192" s="108"/>
      <c r="S192" s="108"/>
    </row>
    <row r="194" spans="1:10" s="19" customFormat="1" ht="15.75" x14ac:dyDescent="0.2">
      <c r="A194" s="69" t="s">
        <v>273</v>
      </c>
      <c r="B194" s="195"/>
      <c r="C194" s="196"/>
      <c r="D194" s="196"/>
    </row>
    <row r="195" spans="1:10" s="15" customFormat="1" ht="15" x14ac:dyDescent="0.2">
      <c r="A195" s="17"/>
      <c r="B195" s="193"/>
      <c r="C195" s="42"/>
      <c r="D195" s="42"/>
    </row>
    <row r="196" spans="1:10" s="34" customFormat="1" ht="15.75" x14ac:dyDescent="0.2">
      <c r="A196" s="204" t="s">
        <v>274</v>
      </c>
      <c r="B196" s="195"/>
      <c r="C196" s="42"/>
      <c r="D196" s="253"/>
      <c r="E196" s="198" t="s">
        <v>276</v>
      </c>
      <c r="F196" s="198" t="s">
        <v>277</v>
      </c>
      <c r="G196" s="15"/>
      <c r="H196" s="15"/>
      <c r="I196" s="15"/>
      <c r="J196" s="15"/>
    </row>
    <row r="197" spans="1:10" s="34" customFormat="1" ht="15" x14ac:dyDescent="0.2">
      <c r="A197" s="185" t="s">
        <v>275</v>
      </c>
      <c r="B197" s="249">
        <v>3.56</v>
      </c>
      <c r="C197" s="42"/>
      <c r="D197" s="198"/>
      <c r="E197" s="252">
        <v>0.223</v>
      </c>
      <c r="F197" s="252">
        <v>0.41810000000000003</v>
      </c>
      <c r="G197" s="15"/>
      <c r="H197" s="15"/>
      <c r="I197" s="15"/>
      <c r="J197" s="15"/>
    </row>
    <row r="198" spans="1:10" s="34" customFormat="1" ht="15" x14ac:dyDescent="0.2">
      <c r="A198" s="185" t="s">
        <v>278</v>
      </c>
      <c r="B198" s="249">
        <v>3.91</v>
      </c>
      <c r="C198" s="42"/>
      <c r="D198" s="197"/>
      <c r="G198" s="15"/>
      <c r="H198" s="15"/>
      <c r="I198" s="15"/>
      <c r="J198" s="15"/>
    </row>
    <row r="199" spans="1:10" s="34" customFormat="1" ht="15" x14ac:dyDescent="0.2">
      <c r="A199" s="185" t="s">
        <v>279</v>
      </c>
      <c r="B199" s="249">
        <v>2.65</v>
      </c>
      <c r="C199" s="42"/>
      <c r="D199" s="42"/>
      <c r="E199" s="15"/>
      <c r="F199" s="15"/>
      <c r="G199" s="15"/>
      <c r="H199" s="15"/>
      <c r="I199" s="15"/>
      <c r="J199" s="15"/>
    </row>
    <row r="200" spans="1:10" s="34" customFormat="1" ht="15" x14ac:dyDescent="0.2">
      <c r="A200" s="185" t="s">
        <v>280</v>
      </c>
      <c r="B200" s="250">
        <v>3.51</v>
      </c>
      <c r="C200" s="42"/>
      <c r="D200" s="42"/>
      <c r="E200" s="15"/>
      <c r="F200" s="15"/>
      <c r="G200" s="15"/>
      <c r="H200" s="15"/>
      <c r="I200" s="15"/>
      <c r="J200" s="15"/>
    </row>
    <row r="201" spans="1:10" s="34" customFormat="1" ht="15" x14ac:dyDescent="0.2">
      <c r="A201" s="185" t="s">
        <v>281</v>
      </c>
      <c r="B201" s="249">
        <v>18</v>
      </c>
      <c r="C201" s="42"/>
      <c r="D201" s="42"/>
      <c r="E201" s="15"/>
      <c r="F201" s="15"/>
      <c r="G201" s="15"/>
      <c r="H201" s="15"/>
      <c r="I201" s="15"/>
      <c r="J201" s="15"/>
    </row>
    <row r="202" spans="1:10" s="34" customFormat="1" ht="15" x14ac:dyDescent="0.2">
      <c r="A202" s="185" t="s">
        <v>282</v>
      </c>
      <c r="B202" s="249">
        <v>9</v>
      </c>
      <c r="C202" s="42"/>
      <c r="D202" s="42"/>
      <c r="E202" s="15"/>
      <c r="F202" s="15"/>
      <c r="G202" s="15"/>
      <c r="H202" s="15"/>
      <c r="I202" s="15"/>
      <c r="J202" s="15"/>
    </row>
    <row r="203" spans="1:10" s="34" customFormat="1" ht="15" x14ac:dyDescent="0.2">
      <c r="A203" s="203" t="s">
        <v>283</v>
      </c>
      <c r="B203" s="186">
        <f>B201*B200</f>
        <v>63.179999999999993</v>
      </c>
      <c r="C203" s="42"/>
      <c r="D203" s="42"/>
      <c r="E203" s="15"/>
      <c r="F203" s="15"/>
      <c r="G203" s="15"/>
      <c r="H203" s="15"/>
      <c r="I203" s="15"/>
      <c r="J203" s="15"/>
    </row>
    <row r="204" spans="1:10" s="34" customFormat="1" ht="15" x14ac:dyDescent="0.2">
      <c r="A204" s="185" t="s">
        <v>284</v>
      </c>
      <c r="B204" s="186">
        <v>1194</v>
      </c>
      <c r="C204" s="15"/>
      <c r="D204" s="209"/>
      <c r="E204" s="237"/>
      <c r="F204" s="237"/>
      <c r="G204" s="237"/>
      <c r="H204" s="15"/>
      <c r="I204" s="15"/>
      <c r="J204" s="15"/>
    </row>
    <row r="205" spans="1:10" s="34" customFormat="1" ht="30" x14ac:dyDescent="0.2">
      <c r="A205" s="203" t="s">
        <v>285</v>
      </c>
      <c r="B205" s="251">
        <f>assmat_nb_jour*(assmat_nb_heures_par_jour*B$197+B$198)</f>
        <v>647.1</v>
      </c>
      <c r="C205" s="42"/>
      <c r="D205" s="209"/>
      <c r="E205" s="237"/>
      <c r="F205" s="237"/>
      <c r="G205" s="237"/>
      <c r="H205" s="15"/>
      <c r="I205" s="15"/>
      <c r="J205" s="15"/>
    </row>
    <row r="206" spans="1:10" s="34" customFormat="1" ht="30" x14ac:dyDescent="0.2">
      <c r="A206" s="203" t="s">
        <v>286</v>
      </c>
      <c r="B206" s="251">
        <f>assmat_nb_jour*(assmat_nb_heures_par_jour*B$197+B$199)</f>
        <v>624.41999999999996</v>
      </c>
      <c r="C206" s="42"/>
      <c r="D206" s="209"/>
      <c r="E206" s="237"/>
      <c r="F206" s="97"/>
      <c r="G206" s="237"/>
      <c r="H206" s="15"/>
      <c r="I206" s="15"/>
      <c r="J206" s="15"/>
    </row>
    <row r="207" spans="1:10" s="34" customFormat="1" ht="15.75" x14ac:dyDescent="0.2">
      <c r="A207" s="203" t="s">
        <v>287</v>
      </c>
      <c r="B207" s="251">
        <f>assmat_cout_brut_total-assmat_nb_jour*assmat_nb_heures_par_jour*B197-assmat_nb_jour*B198-B203</f>
        <v>483.71999999999997</v>
      </c>
      <c r="C207" s="42"/>
      <c r="D207" s="42"/>
      <c r="E207" s="237"/>
      <c r="F207" s="237"/>
      <c r="G207" s="237"/>
      <c r="H207" s="15"/>
      <c r="I207" s="15"/>
      <c r="J207" s="15"/>
    </row>
    <row r="208" spans="1:10" s="34" customFormat="1" ht="15.75" x14ac:dyDescent="0.2">
      <c r="A208" s="30"/>
      <c r="B208" s="205"/>
      <c r="C208" s="42"/>
      <c r="D208" s="42"/>
      <c r="E208" s="237"/>
      <c r="F208" s="237"/>
      <c r="G208" s="237"/>
      <c r="H208" s="15"/>
      <c r="I208" s="15"/>
      <c r="J208" s="15"/>
    </row>
    <row r="209" spans="1:20" s="34" customFormat="1" ht="23.45" customHeight="1" x14ac:dyDescent="0.2">
      <c r="A209" s="204" t="s">
        <v>288</v>
      </c>
      <c r="B209" s="195"/>
      <c r="C209" s="42"/>
      <c r="D209" s="42"/>
      <c r="E209" s="15"/>
      <c r="F209" s="15"/>
      <c r="G209" s="15"/>
      <c r="H209" s="15"/>
      <c r="I209" s="15"/>
      <c r="J209" s="15"/>
    </row>
    <row r="210" spans="1:20" s="34" customFormat="1" ht="19.5" customHeight="1" x14ac:dyDescent="0.2">
      <c r="A210" s="185" t="s">
        <v>289</v>
      </c>
      <c r="B210" s="249">
        <v>9.42</v>
      </c>
      <c r="C210" s="42"/>
      <c r="D210" s="42"/>
      <c r="E210" s="15"/>
      <c r="F210" s="15"/>
      <c r="G210" s="15"/>
      <c r="H210" s="15"/>
      <c r="I210" s="15"/>
      <c r="J210" s="15"/>
    </row>
    <row r="211" spans="1:20" s="34" customFormat="1" ht="15" x14ac:dyDescent="0.2">
      <c r="A211" s="185" t="s">
        <v>281</v>
      </c>
      <c r="B211" s="249">
        <v>18</v>
      </c>
      <c r="C211" s="42"/>
      <c r="D211" s="15"/>
      <c r="E211" s="15"/>
      <c r="F211" s="15"/>
      <c r="G211" s="15"/>
      <c r="H211" s="15"/>
      <c r="I211" s="15"/>
      <c r="J211" s="15"/>
    </row>
    <row r="212" spans="1:20" s="34" customFormat="1" ht="15" x14ac:dyDescent="0.2">
      <c r="A212" s="185" t="s">
        <v>290</v>
      </c>
      <c r="B212" s="249">
        <v>8</v>
      </c>
      <c r="C212" s="15"/>
      <c r="D212" s="15"/>
      <c r="E212" s="15"/>
      <c r="F212" s="15"/>
      <c r="G212" s="15"/>
      <c r="H212" s="15"/>
      <c r="I212" s="15"/>
      <c r="J212" s="15"/>
    </row>
    <row r="213" spans="1:20" s="34" customFormat="1" ht="15" x14ac:dyDescent="0.2">
      <c r="A213" s="185" t="s">
        <v>291</v>
      </c>
      <c r="B213" s="249">
        <v>1</v>
      </c>
      <c r="C213" s="15"/>
      <c r="D213" s="15"/>
      <c r="E213" s="15"/>
      <c r="F213" s="15"/>
      <c r="G213" s="15"/>
      <c r="H213" s="15"/>
      <c r="I213" s="15"/>
      <c r="J213" s="15"/>
    </row>
    <row r="214" spans="1:20" s="34" customFormat="1" ht="15" x14ac:dyDescent="0.2">
      <c r="A214" s="203" t="s">
        <v>292</v>
      </c>
      <c r="B214" s="249">
        <f>B211*(B212+B213*2/3)*B210</f>
        <v>1469.52</v>
      </c>
      <c r="C214" s="15"/>
      <c r="D214" s="15"/>
      <c r="E214" s="15"/>
      <c r="F214" s="15"/>
      <c r="G214" s="15"/>
      <c r="H214" s="15"/>
      <c r="I214" s="15"/>
      <c r="J214" s="15"/>
    </row>
    <row r="215" spans="1:20" s="34" customFormat="1" ht="15" x14ac:dyDescent="0.2">
      <c r="A215" s="203" t="s">
        <v>324</v>
      </c>
      <c r="B215" s="249">
        <f>2*B211*(B212+2/3*B213)*0.9</f>
        <v>280.8</v>
      </c>
      <c r="C215" s="15"/>
      <c r="D215" s="15"/>
      <c r="E215" s="15"/>
      <c r="F215" s="15"/>
      <c r="G215" s="15"/>
      <c r="H215" s="15"/>
      <c r="I215" s="15"/>
      <c r="J215" s="15"/>
    </row>
    <row r="216" spans="1:20" s="34" customFormat="1" ht="15" x14ac:dyDescent="0.2">
      <c r="A216" s="203" t="s">
        <v>293</v>
      </c>
      <c r="B216" s="249">
        <f>gdom_cout_brut_total-cmg_cout_net_gdom</f>
        <v>1213.48</v>
      </c>
      <c r="C216" s="15"/>
      <c r="D216" s="15"/>
      <c r="E216" s="15"/>
      <c r="F216" s="15"/>
      <c r="G216" s="15"/>
      <c r="H216" s="15"/>
      <c r="I216" s="15"/>
      <c r="J216" s="15"/>
    </row>
    <row r="217" spans="1:20" s="34" customFormat="1" ht="15" x14ac:dyDescent="0.2">
      <c r="A217" s="203" t="s">
        <v>294</v>
      </c>
      <c r="B217" s="249">
        <v>2683</v>
      </c>
      <c r="C217" s="15"/>
      <c r="D217" s="15"/>
      <c r="E217" s="15"/>
      <c r="F217" s="15"/>
      <c r="G217" s="15"/>
      <c r="H217" s="15"/>
      <c r="I217" s="15"/>
      <c r="J217" s="15"/>
    </row>
    <row r="218" spans="1:20" s="34" customFormat="1" ht="15" x14ac:dyDescent="0.2">
      <c r="A218" s="15"/>
      <c r="B218" s="15"/>
      <c r="C218" s="15"/>
      <c r="D218" s="15"/>
      <c r="E218" s="15"/>
      <c r="F218" s="15"/>
      <c r="G218" s="15"/>
      <c r="H218" s="15"/>
      <c r="I218" s="15"/>
      <c r="J218" s="15"/>
    </row>
    <row r="219" spans="1:20" s="34" customFormat="1" ht="15" x14ac:dyDescent="0.2">
      <c r="A219" s="23"/>
      <c r="B219" s="43"/>
      <c r="C219" s="42"/>
      <c r="D219" s="42"/>
      <c r="E219" s="15"/>
      <c r="F219" s="15"/>
      <c r="G219" s="184"/>
      <c r="H219" s="184"/>
      <c r="I219" s="15"/>
      <c r="J219" s="15"/>
    </row>
    <row r="220" spans="1:20" s="34" customFormat="1" ht="16.5" thickBot="1" x14ac:dyDescent="0.25">
      <c r="A220" s="204" t="s">
        <v>295</v>
      </c>
      <c r="B220" s="18"/>
      <c r="C220" s="42"/>
      <c r="D220" s="42"/>
      <c r="E220" s="15"/>
      <c r="F220" s="15"/>
      <c r="G220" s="184"/>
      <c r="H220" s="184"/>
      <c r="I220" s="15"/>
      <c r="J220" s="15"/>
    </row>
    <row r="221" spans="1:20" s="34" customFormat="1" ht="15" x14ac:dyDescent="0.2">
      <c r="A221" s="199" t="s">
        <v>296</v>
      </c>
      <c r="B221" s="199" t="s">
        <v>297</v>
      </c>
      <c r="C221" s="515" t="s">
        <v>298</v>
      </c>
      <c r="D221" s="516"/>
      <c r="E221" s="516"/>
      <c r="F221" s="517"/>
      <c r="G221" s="189"/>
      <c r="H221" s="189"/>
      <c r="I221" s="15"/>
      <c r="J221" s="15"/>
    </row>
    <row r="222" spans="1:20" s="34" customFormat="1" ht="15" x14ac:dyDescent="0.2">
      <c r="A222" s="185">
        <v>1</v>
      </c>
      <c r="B222" s="254">
        <v>5.9999999999999995E-4</v>
      </c>
      <c r="C222" s="255">
        <f>B222*B227*B228*B229</f>
        <v>1.1664000000000001</v>
      </c>
      <c r="D222" s="238"/>
      <c r="E222" s="238"/>
      <c r="F222" s="239"/>
      <c r="G222" s="37"/>
      <c r="H222" s="37"/>
      <c r="I222" s="28"/>
      <c r="J222" s="28"/>
      <c r="K222" s="115"/>
      <c r="L222" s="115"/>
      <c r="M222" s="115"/>
      <c r="N222" s="115"/>
      <c r="O222" s="115"/>
      <c r="P222" s="115"/>
      <c r="Q222" s="115"/>
      <c r="R222" s="115"/>
      <c r="S222" s="115"/>
      <c r="T222" s="115"/>
    </row>
    <row r="223" spans="1:20" s="34" customFormat="1" ht="15" x14ac:dyDescent="0.2">
      <c r="A223" s="185">
        <v>2</v>
      </c>
      <c r="B223" s="254">
        <v>5.0000000000000001E-4</v>
      </c>
      <c r="C223" s="255">
        <f>B223*B227*B228*B229</f>
        <v>0.97200000000000009</v>
      </c>
      <c r="D223" s="238"/>
      <c r="E223" s="238"/>
      <c r="F223" s="239"/>
      <c r="G223" s="189"/>
      <c r="H223" s="189"/>
      <c r="I223" s="15"/>
      <c r="J223" s="15"/>
    </row>
    <row r="224" spans="1:20" s="34" customFormat="1" ht="15" x14ac:dyDescent="0.2">
      <c r="A224" s="185">
        <v>3</v>
      </c>
      <c r="B224" s="254">
        <v>4.0000000000000002E-4</v>
      </c>
      <c r="C224" s="255">
        <f>B224*B227*B228*B229</f>
        <v>0.77759999999999996</v>
      </c>
      <c r="D224" s="238"/>
      <c r="E224" s="238"/>
      <c r="F224" s="239"/>
      <c r="G224" s="189"/>
      <c r="H224" s="189"/>
      <c r="I224" s="15"/>
      <c r="J224" s="15"/>
    </row>
    <row r="225" spans="1:10" s="34" customFormat="1" ht="15" x14ac:dyDescent="0.2">
      <c r="A225" s="185" t="s">
        <v>299</v>
      </c>
      <c r="B225" s="254">
        <v>2.9999999999999997E-4</v>
      </c>
      <c r="C225" s="255">
        <f>B225*B227*B228*B229</f>
        <v>0.58320000000000005</v>
      </c>
      <c r="D225" s="238"/>
      <c r="E225" s="238"/>
      <c r="F225" s="239"/>
      <c r="G225" s="15"/>
      <c r="H225" s="15"/>
      <c r="I225" s="15"/>
      <c r="J225" s="15"/>
    </row>
    <row r="226" spans="1:10" s="34" customFormat="1" ht="15" x14ac:dyDescent="0.2">
      <c r="A226" s="23"/>
      <c r="B226" s="240"/>
      <c r="C226" s="241"/>
      <c r="D226" s="71"/>
      <c r="E226" s="71"/>
      <c r="F226" s="71"/>
      <c r="G226" s="15"/>
      <c r="H226" s="15"/>
      <c r="I226" s="15"/>
      <c r="J226" s="15"/>
    </row>
    <row r="227" spans="1:10" s="34" customFormat="1" ht="15" x14ac:dyDescent="0.2">
      <c r="A227" s="185" t="s">
        <v>300</v>
      </c>
      <c r="B227" s="256">
        <v>8.64</v>
      </c>
      <c r="C227" s="518"/>
      <c r="D227" s="519"/>
      <c r="E227" s="519"/>
      <c r="F227" s="520"/>
      <c r="G227" s="15"/>
      <c r="H227" s="15"/>
      <c r="I227" s="15"/>
      <c r="J227" s="15"/>
    </row>
    <row r="228" spans="1:10" s="34" customFormat="1" ht="15" x14ac:dyDescent="0.2">
      <c r="A228" s="185" t="s">
        <v>301</v>
      </c>
      <c r="B228" s="256">
        <v>5</v>
      </c>
      <c r="C228" s="518"/>
      <c r="D228" s="519"/>
      <c r="E228" s="519"/>
      <c r="F228" s="520"/>
      <c r="G228" s="15"/>
      <c r="H228" s="15"/>
      <c r="I228" s="15"/>
      <c r="J228" s="15"/>
    </row>
    <row r="229" spans="1:10" s="34" customFormat="1" ht="15" x14ac:dyDescent="0.2">
      <c r="A229" s="185" t="s">
        <v>302</v>
      </c>
      <c r="B229" s="256">
        <v>45</v>
      </c>
      <c r="C229" s="15"/>
      <c r="D229" s="15"/>
      <c r="E229" s="15"/>
      <c r="F229" s="15"/>
      <c r="G229" s="15"/>
      <c r="H229" s="15"/>
      <c r="I229" s="15"/>
      <c r="J229" s="15"/>
    </row>
    <row r="230" spans="1:10" s="34" customFormat="1" ht="15" x14ac:dyDescent="0.2">
      <c r="A230" s="185" t="s">
        <v>303</v>
      </c>
      <c r="B230" s="256">
        <v>771.62</v>
      </c>
      <c r="C230" s="15"/>
      <c r="D230" s="15"/>
      <c r="E230" s="17"/>
      <c r="F230" s="15"/>
      <c r="G230" s="15"/>
      <c r="H230" s="15"/>
      <c r="I230" s="15"/>
      <c r="J230" s="15"/>
    </row>
    <row r="231" spans="1:10" s="34" customFormat="1" ht="15" x14ac:dyDescent="0.2">
      <c r="A231" s="185" t="s">
        <v>304</v>
      </c>
      <c r="B231" s="256">
        <v>5800</v>
      </c>
      <c r="C231" s="15"/>
      <c r="D231" s="15"/>
      <c r="E231" s="17"/>
      <c r="F231" s="15"/>
      <c r="G231" s="15"/>
      <c r="H231" s="15"/>
      <c r="I231" s="15"/>
      <c r="J231" s="15"/>
    </row>
    <row r="232" spans="1:10" s="34" customFormat="1" ht="28.5" customHeight="1" x14ac:dyDescent="0.2">
      <c r="A232" s="200"/>
      <c r="B232" s="201"/>
      <c r="C232" s="15"/>
      <c r="D232" s="15"/>
      <c r="E232" s="17"/>
      <c r="F232" s="15"/>
      <c r="G232" s="15"/>
      <c r="H232" s="15"/>
      <c r="I232" s="15"/>
      <c r="J232" s="15"/>
    </row>
    <row r="233" spans="1:10" s="34" customFormat="1" ht="28.5" customHeight="1" x14ac:dyDescent="0.25">
      <c r="A233" s="202" t="s">
        <v>305</v>
      </c>
      <c r="B233" s="15"/>
      <c r="C233" s="15"/>
      <c r="D233" s="15"/>
      <c r="E233" s="15"/>
      <c r="F233" s="15"/>
      <c r="G233" s="15"/>
      <c r="H233" s="15"/>
      <c r="I233" s="15"/>
      <c r="J233" s="15"/>
    </row>
    <row r="234" spans="1:10" s="34" customFormat="1" ht="15" x14ac:dyDescent="0.2">
      <c r="A234" s="108" t="s">
        <v>306</v>
      </c>
      <c r="B234" s="15"/>
      <c r="C234" s="15"/>
      <c r="D234" s="15"/>
      <c r="E234" s="15"/>
      <c r="F234" s="15"/>
      <c r="G234" s="15"/>
      <c r="H234" s="15"/>
      <c r="I234" s="15"/>
      <c r="J234" s="15"/>
    </row>
    <row r="235" spans="1:10" s="34" customFormat="1" ht="15" x14ac:dyDescent="0.2">
      <c r="A235" s="108" t="s">
        <v>307</v>
      </c>
      <c r="B235" s="15"/>
      <c r="C235" s="15"/>
      <c r="D235" s="15"/>
      <c r="E235" s="15"/>
      <c r="F235" s="15"/>
      <c r="G235" s="15"/>
      <c r="H235" s="15"/>
      <c r="I235" s="15"/>
      <c r="J235" s="15"/>
    </row>
    <row r="236" spans="1:10" s="15" customFormat="1" ht="15" x14ac:dyDescent="0.2">
      <c r="A236" s="108" t="s">
        <v>308</v>
      </c>
    </row>
    <row r="237" spans="1:10" s="15" customFormat="1" ht="15" x14ac:dyDescent="0.2">
      <c r="A237" s="108" t="s">
        <v>309</v>
      </c>
    </row>
    <row r="240" spans="1:10" x14ac:dyDescent="0.2">
      <c r="A240" s="264" t="s">
        <v>347</v>
      </c>
      <c r="B240" s="15"/>
      <c r="C240" s="15"/>
      <c r="D240" s="15"/>
      <c r="E240" s="15"/>
      <c r="F240" s="15"/>
      <c r="G240" s="15"/>
      <c r="H240" s="15"/>
      <c r="I240" s="15"/>
    </row>
    <row r="241" spans="1:9" x14ac:dyDescent="0.2">
      <c r="A241" s="265"/>
      <c r="B241" s="108" t="s">
        <v>344</v>
      </c>
      <c r="C241" s="108"/>
      <c r="D241" s="108"/>
      <c r="E241" s="108"/>
      <c r="F241" s="108"/>
      <c r="G241" s="108"/>
      <c r="H241" s="15"/>
      <c r="I241" s="15"/>
    </row>
    <row r="242" spans="1:9" ht="32.25" thickBot="1" x14ac:dyDescent="0.25">
      <c r="A242" s="94" t="s">
        <v>351</v>
      </c>
      <c r="B242" s="266" t="s">
        <v>345</v>
      </c>
      <c r="C242" s="266" t="s">
        <v>346</v>
      </c>
      <c r="D242" s="266"/>
      <c r="E242" s="266"/>
      <c r="F242" s="266"/>
      <c r="G242" s="15"/>
      <c r="H242" s="15"/>
      <c r="I242" s="15"/>
    </row>
    <row r="243" spans="1:9" ht="18" thickBot="1" x14ac:dyDescent="0.25">
      <c r="A243" s="267">
        <v>105</v>
      </c>
      <c r="B243" s="136">
        <v>15795</v>
      </c>
      <c r="C243" s="136">
        <v>3645</v>
      </c>
      <c r="D243" s="268"/>
      <c r="E243" s="268"/>
      <c r="F243" s="268"/>
      <c r="G243" s="15"/>
      <c r="H243" s="15"/>
      <c r="I243" s="15"/>
    </row>
    <row r="244" spans="1:9" ht="18" thickBot="1" x14ac:dyDescent="0.25">
      <c r="A244" s="267">
        <v>294</v>
      </c>
      <c r="B244" s="136">
        <v>8538</v>
      </c>
      <c r="C244" s="136">
        <v>1971</v>
      </c>
      <c r="D244" s="268"/>
      <c r="E244" s="268"/>
      <c r="F244" s="268"/>
      <c r="G244" s="15"/>
      <c r="H244" s="257"/>
      <c r="I244" s="257"/>
    </row>
    <row r="245" spans="1:9" ht="18" thickBot="1" x14ac:dyDescent="0.25">
      <c r="A245" s="267">
        <v>459</v>
      </c>
      <c r="B245" s="136">
        <v>3013</v>
      </c>
      <c r="C245" s="136">
        <v>695</v>
      </c>
      <c r="D245" s="268"/>
      <c r="E245" s="268"/>
      <c r="F245" s="268"/>
      <c r="G245" s="15"/>
      <c r="H245" s="257"/>
      <c r="I245" s="257"/>
    </row>
    <row r="248" spans="1:9" x14ac:dyDescent="0.2">
      <c r="A248" s="264" t="s">
        <v>350</v>
      </c>
      <c r="B248" s="15"/>
      <c r="C248" s="15"/>
      <c r="D248" s="15"/>
      <c r="E248" s="15"/>
      <c r="F248" s="15"/>
      <c r="G248" s="15"/>
    </row>
    <row r="249" spans="1:9" x14ac:dyDescent="0.2">
      <c r="A249" s="265"/>
      <c r="B249" s="108"/>
      <c r="C249" s="108"/>
      <c r="D249" s="108"/>
      <c r="E249" s="108"/>
    </row>
    <row r="250" spans="1:9" ht="18" thickBot="1" x14ac:dyDescent="0.25">
      <c r="A250" s="269" t="s">
        <v>352</v>
      </c>
      <c r="B250" s="94" t="s">
        <v>351</v>
      </c>
      <c r="C250" s="266"/>
      <c r="D250" s="266"/>
      <c r="E250" s="15"/>
    </row>
    <row r="251" spans="1:9" ht="18" thickBot="1" x14ac:dyDescent="0.25">
      <c r="A251" s="270">
        <v>1</v>
      </c>
      <c r="B251" s="151">
        <f>3*147</f>
        <v>441</v>
      </c>
      <c r="C251" s="268"/>
      <c r="D251" s="268"/>
      <c r="E251" s="15"/>
    </row>
    <row r="252" spans="1:9" ht="18" thickBot="1" x14ac:dyDescent="0.25">
      <c r="A252" s="270">
        <v>2</v>
      </c>
      <c r="B252" s="151">
        <f>3*181</f>
        <v>543</v>
      </c>
      <c r="C252" s="268"/>
      <c r="D252" s="268"/>
      <c r="E252" s="15"/>
    </row>
    <row r="253" spans="1:9" ht="18" thickBot="1" x14ac:dyDescent="0.25">
      <c r="A253" s="270">
        <v>3</v>
      </c>
      <c r="B253" s="151">
        <f>3*213</f>
        <v>639</v>
      </c>
      <c r="C253" s="268"/>
      <c r="D253" s="268"/>
      <c r="E253" s="15"/>
    </row>
    <row r="254" spans="1:9" ht="18" thickBot="1" x14ac:dyDescent="0.25">
      <c r="A254" s="270">
        <v>4</v>
      </c>
      <c r="B254" s="151">
        <f>3*246</f>
        <v>738</v>
      </c>
    </row>
    <row r="255" spans="1:9" ht="18" thickBot="1" x14ac:dyDescent="0.25">
      <c r="A255" s="270">
        <v>5</v>
      </c>
      <c r="B255" s="151">
        <f>3*278</f>
        <v>834</v>
      </c>
    </row>
    <row r="256" spans="1:9" ht="18" thickBot="1" x14ac:dyDescent="0.25">
      <c r="A256" s="270">
        <v>6</v>
      </c>
      <c r="B256" s="151">
        <f>3*312</f>
        <v>936</v>
      </c>
    </row>
    <row r="258" spans="1:9" x14ac:dyDescent="0.2">
      <c r="A258" s="272" t="s">
        <v>353</v>
      </c>
      <c r="B258" s="273" t="s">
        <v>354</v>
      </c>
      <c r="C258" s="273" t="s">
        <v>355</v>
      </c>
      <c r="D258" s="273" t="s">
        <v>356</v>
      </c>
      <c r="E258" s="273" t="s">
        <v>357</v>
      </c>
      <c r="F258" s="273" t="s">
        <v>358</v>
      </c>
      <c r="G258" s="273" t="s">
        <v>359</v>
      </c>
    </row>
    <row r="259" spans="1:9" x14ac:dyDescent="0.2">
      <c r="A259" s="272">
        <v>1</v>
      </c>
      <c r="B259" s="296">
        <v>18828</v>
      </c>
      <c r="C259" s="296">
        <v>14904</v>
      </c>
      <c r="D259" s="296">
        <v>12658</v>
      </c>
      <c r="E259" s="296">
        <v>10209</v>
      </c>
      <c r="F259" s="296">
        <v>6345</v>
      </c>
      <c r="G259" s="296">
        <v>2480</v>
      </c>
    </row>
    <row r="260" spans="1:9" x14ac:dyDescent="0.2">
      <c r="A260" s="272">
        <v>2</v>
      </c>
      <c r="B260" s="296">
        <v>20276</v>
      </c>
      <c r="C260" s="296">
        <v>16261</v>
      </c>
      <c r="D260" s="296">
        <v>13808</v>
      </c>
      <c r="E260" s="296">
        <v>11136</v>
      </c>
      <c r="F260" s="296">
        <v>7050</v>
      </c>
      <c r="G260" s="296">
        <v>2963</v>
      </c>
    </row>
    <row r="261" spans="1:9" x14ac:dyDescent="0.2">
      <c r="A261" s="272">
        <v>3</v>
      </c>
      <c r="B261" s="296">
        <v>23171</v>
      </c>
      <c r="C261" s="296">
        <v>18970</v>
      </c>
      <c r="D261" s="296">
        <v>16110</v>
      </c>
      <c r="E261" s="296">
        <v>12993</v>
      </c>
      <c r="F261" s="296">
        <v>8460</v>
      </c>
      <c r="G261" s="296">
        <v>3927</v>
      </c>
    </row>
    <row r="262" spans="1:9" x14ac:dyDescent="0.2">
      <c r="A262" s="272">
        <v>4</v>
      </c>
      <c r="B262" s="296">
        <v>26793</v>
      </c>
      <c r="C262" s="296">
        <v>21682</v>
      </c>
      <c r="D262" s="296">
        <v>18412</v>
      </c>
      <c r="E262" s="296">
        <v>14849</v>
      </c>
      <c r="F262" s="296">
        <v>9869</v>
      </c>
      <c r="G262" s="296">
        <v>4889</v>
      </c>
    </row>
    <row r="263" spans="1:9" x14ac:dyDescent="0.2">
      <c r="A263" s="272">
        <v>5</v>
      </c>
      <c r="B263" s="296">
        <v>30413</v>
      </c>
      <c r="C263" s="296">
        <v>25748</v>
      </c>
      <c r="D263" s="296">
        <v>21864</v>
      </c>
      <c r="E263" s="296">
        <v>17634</v>
      </c>
      <c r="F263" s="296">
        <v>11984</v>
      </c>
      <c r="G263" s="296">
        <v>6335</v>
      </c>
    </row>
    <row r="264" spans="1:9" x14ac:dyDescent="0.2">
      <c r="A264" s="272">
        <v>6</v>
      </c>
      <c r="B264" s="296">
        <v>34760</v>
      </c>
      <c r="C264" s="296">
        <v>29812</v>
      </c>
      <c r="D264" s="296">
        <v>25317</v>
      </c>
      <c r="E264" s="296">
        <v>20420</v>
      </c>
      <c r="F264" s="296">
        <v>14100</v>
      </c>
      <c r="G264" s="296">
        <v>7779</v>
      </c>
    </row>
    <row r="265" spans="1:9" ht="15" customHeight="1" x14ac:dyDescent="0.2">
      <c r="A265" s="271">
        <v>7</v>
      </c>
      <c r="B265" s="297">
        <v>39104</v>
      </c>
      <c r="C265" s="297">
        <v>33878</v>
      </c>
      <c r="D265" s="297">
        <v>28770</v>
      </c>
      <c r="E265" s="297">
        <v>23202</v>
      </c>
      <c r="F265" s="297">
        <v>16215</v>
      </c>
      <c r="G265" s="297">
        <v>9226</v>
      </c>
      <c r="H265" s="513" t="s">
        <v>361</v>
      </c>
      <c r="I265" s="514"/>
    </row>
    <row r="266" spans="1:9" x14ac:dyDescent="0.2">
      <c r="A266" s="271" t="s">
        <v>360</v>
      </c>
      <c r="B266" s="297">
        <v>43449</v>
      </c>
      <c r="C266" s="297">
        <v>37945</v>
      </c>
      <c r="D266" s="297">
        <v>32223</v>
      </c>
      <c r="E266" s="297">
        <v>25986</v>
      </c>
      <c r="F266" s="297">
        <v>18330</v>
      </c>
      <c r="G266" s="297">
        <v>10671</v>
      </c>
      <c r="H266" s="513"/>
      <c r="I266" s="514"/>
    </row>
    <row r="268" spans="1:9" x14ac:dyDescent="0.2">
      <c r="B268" s="274"/>
      <c r="C268" s="274"/>
      <c r="D268" s="274"/>
      <c r="E268" s="274"/>
      <c r="F268" s="274"/>
      <c r="G268" s="274"/>
    </row>
    <row r="269" spans="1:9" x14ac:dyDescent="0.2">
      <c r="B269" s="274"/>
      <c r="C269" s="274"/>
      <c r="D269" s="274"/>
      <c r="E269" s="274"/>
      <c r="F269" s="274"/>
      <c r="G269" s="274"/>
    </row>
    <row r="270" spans="1:9" x14ac:dyDescent="0.2">
      <c r="B270" s="274"/>
      <c r="C270" s="274"/>
      <c r="D270" s="274"/>
      <c r="E270" s="274"/>
      <c r="F270" s="274"/>
      <c r="G270" s="274"/>
    </row>
    <row r="271" spans="1:9" x14ac:dyDescent="0.2">
      <c r="A271" s="264" t="s">
        <v>397</v>
      </c>
      <c r="B271" s="15"/>
      <c r="C271" s="15"/>
      <c r="D271" s="15"/>
      <c r="E271" s="15"/>
      <c r="F271" s="15"/>
      <c r="G271" s="15"/>
      <c r="H271" s="257"/>
      <c r="I271" s="257"/>
    </row>
    <row r="272" spans="1:9" x14ac:dyDescent="0.2">
      <c r="A272" s="17"/>
      <c r="B272" s="15"/>
      <c r="C272" s="15"/>
      <c r="D272" s="15"/>
      <c r="E272" s="15"/>
      <c r="F272" s="15"/>
      <c r="G272" s="15"/>
      <c r="H272" s="257"/>
      <c r="I272" s="257"/>
    </row>
    <row r="273" spans="1:9" x14ac:dyDescent="0.25">
      <c r="A273" s="298" t="s">
        <v>398</v>
      </c>
      <c r="B273" s="71"/>
      <c r="C273" s="15"/>
      <c r="D273" s="15"/>
      <c r="E273" s="15"/>
      <c r="F273" s="15"/>
      <c r="G273" s="15"/>
      <c r="H273" s="257"/>
      <c r="I273" s="257"/>
    </row>
    <row r="274" spans="1:9" x14ac:dyDescent="0.2">
      <c r="A274" s="304" t="s">
        <v>399</v>
      </c>
      <c r="B274" s="304" t="s">
        <v>400</v>
      </c>
      <c r="C274" s="304" t="s">
        <v>400</v>
      </c>
      <c r="D274" s="304" t="s">
        <v>400</v>
      </c>
      <c r="E274" s="304" t="s">
        <v>400</v>
      </c>
      <c r="F274" s="304" t="s">
        <v>400</v>
      </c>
      <c r="G274" s="304" t="s">
        <v>400</v>
      </c>
      <c r="H274" s="304" t="s">
        <v>400</v>
      </c>
      <c r="I274" s="304" t="s">
        <v>400</v>
      </c>
    </row>
    <row r="275" spans="1:9" x14ac:dyDescent="0.2">
      <c r="A275" s="304" t="s">
        <v>401</v>
      </c>
      <c r="B275" s="305">
        <v>0.5</v>
      </c>
      <c r="C275" s="305">
        <v>1</v>
      </c>
      <c r="D275" s="305">
        <v>2</v>
      </c>
      <c r="E275" s="305">
        <v>3</v>
      </c>
      <c r="F275" s="305">
        <v>4</v>
      </c>
      <c r="G275" s="305">
        <v>5</v>
      </c>
      <c r="H275" s="305">
        <v>6</v>
      </c>
      <c r="I275" s="305">
        <v>7</v>
      </c>
    </row>
    <row r="276" spans="1:9" x14ac:dyDescent="0.2">
      <c r="A276" s="304"/>
      <c r="B276" s="304" t="s">
        <v>402</v>
      </c>
      <c r="C276" s="304" t="s">
        <v>402</v>
      </c>
      <c r="D276" s="304" t="s">
        <v>402</v>
      </c>
      <c r="E276" s="304" t="s">
        <v>402</v>
      </c>
      <c r="F276" s="304" t="s">
        <v>402</v>
      </c>
      <c r="G276" s="304" t="s">
        <v>402</v>
      </c>
      <c r="H276" s="304" t="s">
        <v>402</v>
      </c>
      <c r="I276" s="304" t="s">
        <v>402</v>
      </c>
    </row>
    <row r="277" spans="1:9" x14ac:dyDescent="0.2">
      <c r="A277" s="304">
        <v>0</v>
      </c>
      <c r="B277" s="306">
        <v>33100</v>
      </c>
      <c r="C277" s="307">
        <v>22500</v>
      </c>
      <c r="D277" s="307">
        <v>18190</v>
      </c>
      <c r="E277" s="307">
        <v>16070</v>
      </c>
      <c r="F277" s="307">
        <v>13990</v>
      </c>
      <c r="G277" s="307">
        <v>11950</v>
      </c>
      <c r="H277" s="307">
        <v>7540</v>
      </c>
      <c r="I277" s="307">
        <v>250</v>
      </c>
    </row>
    <row r="278" spans="1:9" x14ac:dyDescent="0.2">
      <c r="A278" s="304">
        <v>1</v>
      </c>
      <c r="B278" s="307">
        <v>36760</v>
      </c>
      <c r="C278" s="307">
        <v>25000</v>
      </c>
      <c r="D278" s="307">
        <v>20210</v>
      </c>
      <c r="E278" s="307">
        <v>17850</v>
      </c>
      <c r="F278" s="307">
        <v>15540</v>
      </c>
      <c r="G278" s="307">
        <v>13280</v>
      </c>
      <c r="H278" s="307">
        <v>8370</v>
      </c>
      <c r="I278" s="307">
        <v>500</v>
      </c>
    </row>
    <row r="279" spans="1:9" x14ac:dyDescent="0.2">
      <c r="A279" s="304">
        <v>2</v>
      </c>
      <c r="B279" s="307">
        <v>40450</v>
      </c>
      <c r="C279" s="307">
        <v>27500</v>
      </c>
      <c r="D279" s="307">
        <v>22230</v>
      </c>
      <c r="E279" s="307">
        <v>19640</v>
      </c>
      <c r="F279" s="307">
        <v>17100</v>
      </c>
      <c r="G279" s="307">
        <v>14600</v>
      </c>
      <c r="H279" s="307">
        <v>9220</v>
      </c>
      <c r="I279" s="307">
        <v>750</v>
      </c>
    </row>
    <row r="280" spans="1:9" x14ac:dyDescent="0.2">
      <c r="A280" s="304">
        <v>3</v>
      </c>
      <c r="B280" s="307">
        <v>44120</v>
      </c>
      <c r="C280" s="307">
        <v>30000</v>
      </c>
      <c r="D280" s="307">
        <v>24250</v>
      </c>
      <c r="E280" s="307">
        <v>21430</v>
      </c>
      <c r="F280" s="307">
        <v>18640</v>
      </c>
      <c r="G280" s="307">
        <v>15920</v>
      </c>
      <c r="H280" s="307">
        <v>10050</v>
      </c>
      <c r="I280" s="307">
        <v>1000</v>
      </c>
    </row>
    <row r="281" spans="1:9" x14ac:dyDescent="0.2">
      <c r="A281" s="304">
        <v>4</v>
      </c>
      <c r="B281" s="307">
        <v>47800</v>
      </c>
      <c r="C281" s="307">
        <v>32500</v>
      </c>
      <c r="D281" s="307">
        <v>26270</v>
      </c>
      <c r="E281" s="307">
        <v>23210</v>
      </c>
      <c r="F281" s="307">
        <v>20200</v>
      </c>
      <c r="G281" s="307">
        <v>17250</v>
      </c>
      <c r="H281" s="307">
        <v>10880</v>
      </c>
      <c r="I281" s="307">
        <v>1250</v>
      </c>
    </row>
    <row r="282" spans="1:9" x14ac:dyDescent="0.2">
      <c r="A282" s="304">
        <v>5</v>
      </c>
      <c r="B282" s="307">
        <v>51480</v>
      </c>
      <c r="C282" s="307">
        <v>35010</v>
      </c>
      <c r="D282" s="307">
        <v>28300</v>
      </c>
      <c r="E282" s="307">
        <v>25000</v>
      </c>
      <c r="F282" s="307">
        <v>21760</v>
      </c>
      <c r="G282" s="307">
        <v>18580</v>
      </c>
      <c r="H282" s="307">
        <v>11730</v>
      </c>
      <c r="I282" s="307">
        <v>1500</v>
      </c>
    </row>
    <row r="283" spans="1:9" x14ac:dyDescent="0.2">
      <c r="A283" s="304">
        <v>6</v>
      </c>
      <c r="B283" s="307">
        <v>55150</v>
      </c>
      <c r="C283" s="307">
        <v>37510</v>
      </c>
      <c r="D283" s="307">
        <v>30320</v>
      </c>
      <c r="E283" s="307">
        <v>26770</v>
      </c>
      <c r="F283" s="307">
        <v>23310</v>
      </c>
      <c r="G283" s="307">
        <v>19910</v>
      </c>
      <c r="H283" s="307">
        <v>12570</v>
      </c>
      <c r="I283" s="307">
        <v>1750</v>
      </c>
    </row>
    <row r="284" spans="1:9" x14ac:dyDescent="0.2">
      <c r="A284" s="304">
        <v>7</v>
      </c>
      <c r="B284" s="307">
        <v>58830</v>
      </c>
      <c r="C284" s="307">
        <v>40010</v>
      </c>
      <c r="D284" s="307">
        <v>32340</v>
      </c>
      <c r="E284" s="307">
        <v>28560</v>
      </c>
      <c r="F284" s="307">
        <v>24860</v>
      </c>
      <c r="G284" s="307">
        <v>21240</v>
      </c>
      <c r="H284" s="307">
        <v>13410</v>
      </c>
      <c r="I284" s="307">
        <v>2000</v>
      </c>
    </row>
    <row r="285" spans="1:9" x14ac:dyDescent="0.2">
      <c r="A285" s="304">
        <v>8</v>
      </c>
      <c r="B285" s="307">
        <v>62510</v>
      </c>
      <c r="C285" s="307">
        <v>42510</v>
      </c>
      <c r="D285" s="307">
        <v>34360</v>
      </c>
      <c r="E285" s="307">
        <v>30350</v>
      </c>
      <c r="F285" s="307">
        <v>26420</v>
      </c>
      <c r="G285" s="307">
        <v>22560</v>
      </c>
      <c r="H285" s="307">
        <v>14240</v>
      </c>
      <c r="I285" s="307">
        <v>2250</v>
      </c>
    </row>
    <row r="286" spans="1:9" x14ac:dyDescent="0.2">
      <c r="A286" s="304">
        <v>9</v>
      </c>
      <c r="B286" s="307">
        <v>66180</v>
      </c>
      <c r="C286" s="307">
        <v>45000</v>
      </c>
      <c r="D286" s="307">
        <v>36380</v>
      </c>
      <c r="E286" s="307">
        <v>32130</v>
      </c>
      <c r="F286" s="307">
        <v>27970</v>
      </c>
      <c r="G286" s="307">
        <v>23890</v>
      </c>
      <c r="H286" s="307">
        <v>15080</v>
      </c>
      <c r="I286" s="307">
        <v>2500</v>
      </c>
    </row>
    <row r="287" spans="1:9" x14ac:dyDescent="0.2">
      <c r="A287" s="304">
        <v>10</v>
      </c>
      <c r="B287" s="307">
        <v>69860</v>
      </c>
      <c r="C287" s="307">
        <v>47510</v>
      </c>
      <c r="D287" s="307">
        <v>38400</v>
      </c>
      <c r="E287" s="307">
        <v>33920</v>
      </c>
      <c r="F287" s="307">
        <v>29520</v>
      </c>
      <c r="G287" s="307">
        <v>25220</v>
      </c>
      <c r="H287" s="307">
        <v>15910</v>
      </c>
      <c r="I287" s="307">
        <v>2750</v>
      </c>
    </row>
    <row r="288" spans="1:9" x14ac:dyDescent="0.2">
      <c r="A288" s="304">
        <v>11</v>
      </c>
      <c r="B288" s="307">
        <v>73540</v>
      </c>
      <c r="C288" s="307">
        <v>50010</v>
      </c>
      <c r="D288" s="307">
        <v>40410</v>
      </c>
      <c r="E288" s="307">
        <v>35710</v>
      </c>
      <c r="F288" s="307">
        <v>31090</v>
      </c>
      <c r="G288" s="307">
        <v>26540</v>
      </c>
      <c r="H288" s="307">
        <v>16750</v>
      </c>
      <c r="I288" s="307">
        <v>3000</v>
      </c>
    </row>
    <row r="289" spans="1:9" x14ac:dyDescent="0.2">
      <c r="A289" s="304">
        <v>12</v>
      </c>
      <c r="B289" s="307">
        <v>77210</v>
      </c>
      <c r="C289" s="307">
        <v>52500</v>
      </c>
      <c r="D289" s="307">
        <v>42430</v>
      </c>
      <c r="E289" s="307">
        <v>37490</v>
      </c>
      <c r="F289" s="307">
        <v>32630</v>
      </c>
      <c r="G289" s="307">
        <v>27870</v>
      </c>
      <c r="H289" s="307">
        <v>17590</v>
      </c>
      <c r="I289" s="307">
        <v>3250</v>
      </c>
    </row>
    <row r="290" spans="1:9" x14ac:dyDescent="0.2">
      <c r="A290" s="304">
        <v>13</v>
      </c>
      <c r="B290" s="307">
        <v>80890</v>
      </c>
      <c r="C290" s="307">
        <v>55000</v>
      </c>
      <c r="D290" s="307">
        <v>44450</v>
      </c>
      <c r="E290" s="307">
        <v>39280</v>
      </c>
      <c r="F290" s="307">
        <v>34180</v>
      </c>
      <c r="G290" s="307">
        <v>29200</v>
      </c>
      <c r="H290" s="307">
        <v>18420</v>
      </c>
      <c r="I290" s="307">
        <v>3500</v>
      </c>
    </row>
    <row r="291" spans="1:9" x14ac:dyDescent="0.2">
      <c r="A291" s="304">
        <v>14</v>
      </c>
      <c r="B291" s="307">
        <v>84560</v>
      </c>
      <c r="C291" s="307">
        <v>57520</v>
      </c>
      <c r="D291" s="307">
        <v>46480</v>
      </c>
      <c r="E291" s="307">
        <v>41050</v>
      </c>
      <c r="F291" s="307">
        <v>35750</v>
      </c>
      <c r="G291" s="307">
        <v>30530</v>
      </c>
      <c r="H291" s="307">
        <v>19270</v>
      </c>
      <c r="I291" s="307">
        <v>3750</v>
      </c>
    </row>
    <row r="292" spans="1:9" x14ac:dyDescent="0.2">
      <c r="A292" s="304">
        <v>15</v>
      </c>
      <c r="B292" s="307">
        <v>88250</v>
      </c>
      <c r="C292" s="307">
        <v>60010</v>
      </c>
      <c r="D292" s="307">
        <v>48500</v>
      </c>
      <c r="E292" s="307">
        <v>42840</v>
      </c>
      <c r="F292" s="307">
        <v>37300</v>
      </c>
      <c r="G292" s="307">
        <v>31860</v>
      </c>
      <c r="H292" s="307">
        <v>20110</v>
      </c>
      <c r="I292" s="307">
        <v>4000</v>
      </c>
    </row>
    <row r="293" spans="1:9" x14ac:dyDescent="0.2">
      <c r="A293" s="304">
        <v>16</v>
      </c>
      <c r="B293" s="307">
        <v>91920</v>
      </c>
      <c r="C293" s="307">
        <v>62510</v>
      </c>
      <c r="D293" s="307">
        <v>50520</v>
      </c>
      <c r="E293" s="307">
        <v>44630</v>
      </c>
      <c r="F293" s="307">
        <v>38840</v>
      </c>
      <c r="G293" s="307">
        <v>33190</v>
      </c>
      <c r="H293" s="307">
        <v>20940</v>
      </c>
      <c r="I293" s="307">
        <v>4250</v>
      </c>
    </row>
    <row r="294" spans="1:9" x14ac:dyDescent="0.2">
      <c r="A294" s="304">
        <v>17</v>
      </c>
      <c r="B294" s="307">
        <v>95610</v>
      </c>
      <c r="C294" s="307">
        <v>65010</v>
      </c>
      <c r="D294" s="307">
        <v>52540</v>
      </c>
      <c r="E294" s="307">
        <v>46410</v>
      </c>
      <c r="F294" s="307">
        <v>40400</v>
      </c>
      <c r="G294" s="307">
        <v>34510</v>
      </c>
      <c r="H294" s="307">
        <v>21780</v>
      </c>
      <c r="I294" s="307">
        <v>4500</v>
      </c>
    </row>
    <row r="295" spans="1:9" x14ac:dyDescent="0.2">
      <c r="A295" s="17"/>
      <c r="B295" s="15"/>
      <c r="C295" s="15"/>
      <c r="D295" s="15"/>
      <c r="E295" s="15"/>
      <c r="F295" s="15"/>
      <c r="G295" s="15"/>
      <c r="H295" s="15"/>
      <c r="I295" s="15"/>
    </row>
    <row r="296" spans="1:9" x14ac:dyDescent="0.2">
      <c r="A296" s="17"/>
      <c r="B296" s="15"/>
      <c r="C296" s="15"/>
      <c r="D296" s="15"/>
      <c r="E296" s="15"/>
      <c r="F296" s="15"/>
      <c r="G296" s="15"/>
      <c r="H296" s="15"/>
      <c r="I296" s="15"/>
    </row>
    <row r="297" spans="1:9" ht="150" x14ac:dyDescent="0.2">
      <c r="A297" s="299" t="s">
        <v>403</v>
      </c>
      <c r="B297" s="15"/>
      <c r="C297" s="299" t="s">
        <v>404</v>
      </c>
      <c r="D297" s="299" t="s">
        <v>405</v>
      </c>
      <c r="E297" s="15"/>
      <c r="F297" s="15"/>
      <c r="G297" s="105"/>
      <c r="H297" s="105"/>
      <c r="I297" s="105"/>
    </row>
    <row r="298" spans="1:9" x14ac:dyDescent="0.2">
      <c r="A298" s="299" t="s">
        <v>406</v>
      </c>
      <c r="B298" s="300">
        <v>0.5</v>
      </c>
      <c r="C298" s="302">
        <v>1042</v>
      </c>
      <c r="D298" s="301">
        <v>1250</v>
      </c>
      <c r="E298" s="15"/>
      <c r="F298" s="15"/>
      <c r="G298" s="105"/>
      <c r="H298" s="105"/>
      <c r="I298" s="105"/>
    </row>
    <row r="299" spans="1:9" x14ac:dyDescent="0.2">
      <c r="A299" s="299" t="s">
        <v>354</v>
      </c>
      <c r="B299" s="300">
        <v>1</v>
      </c>
      <c r="C299" s="302">
        <v>1724</v>
      </c>
      <c r="D299" s="301">
        <v>2069</v>
      </c>
      <c r="E299" s="15"/>
      <c r="F299" s="15"/>
      <c r="G299" s="105"/>
      <c r="H299" s="105"/>
      <c r="I299" s="105"/>
    </row>
    <row r="300" spans="1:9" x14ac:dyDescent="0.2">
      <c r="A300" s="299" t="s">
        <v>355</v>
      </c>
      <c r="B300" s="300">
        <v>2</v>
      </c>
      <c r="C300" s="302">
        <v>2597</v>
      </c>
      <c r="D300" s="301">
        <v>3116</v>
      </c>
      <c r="E300" s="15"/>
      <c r="F300" s="15"/>
      <c r="G300" s="105"/>
      <c r="H300" s="105"/>
      <c r="I300" s="105"/>
    </row>
    <row r="301" spans="1:9" x14ac:dyDescent="0.2">
      <c r="A301" s="299" t="s">
        <v>356</v>
      </c>
      <c r="B301" s="300">
        <v>3</v>
      </c>
      <c r="C301" s="302">
        <v>3325</v>
      </c>
      <c r="D301" s="301">
        <v>1990</v>
      </c>
      <c r="E301" s="15"/>
      <c r="F301" s="15"/>
      <c r="G301" s="105"/>
      <c r="H301" s="105"/>
      <c r="I301" s="105"/>
    </row>
    <row r="302" spans="1:9" x14ac:dyDescent="0.2">
      <c r="A302" s="299" t="s">
        <v>357</v>
      </c>
      <c r="B302" s="300">
        <v>4</v>
      </c>
      <c r="C302" s="302">
        <v>4055</v>
      </c>
      <c r="D302" s="301">
        <v>1866</v>
      </c>
      <c r="E302" s="15"/>
      <c r="F302" s="15"/>
      <c r="G302" s="105"/>
      <c r="H302" s="105"/>
      <c r="I302" s="105"/>
    </row>
    <row r="303" spans="1:9" x14ac:dyDescent="0.2">
      <c r="A303" s="299" t="s">
        <v>358</v>
      </c>
      <c r="B303" s="300">
        <v>5</v>
      </c>
      <c r="C303" s="302">
        <v>4656</v>
      </c>
      <c r="D303" s="301">
        <v>5587</v>
      </c>
      <c r="E303" s="15"/>
      <c r="F303" s="15"/>
      <c r="G303" s="105"/>
      <c r="H303" s="105"/>
      <c r="I303" s="105"/>
    </row>
    <row r="304" spans="1:9" x14ac:dyDescent="0.2">
      <c r="A304" s="299" t="s">
        <v>359</v>
      </c>
      <c r="B304" s="300">
        <v>6</v>
      </c>
      <c r="C304" s="302">
        <v>4938</v>
      </c>
      <c r="D304" s="301">
        <v>5926</v>
      </c>
      <c r="E304" s="15"/>
      <c r="F304" s="15"/>
      <c r="G304" s="303"/>
      <c r="H304" s="303"/>
      <c r="I304" s="15"/>
    </row>
    <row r="305" spans="1:9" x14ac:dyDescent="0.2">
      <c r="A305" s="299" t="s">
        <v>407</v>
      </c>
      <c r="B305" s="300">
        <v>7</v>
      </c>
      <c r="C305" s="302">
        <v>5736</v>
      </c>
      <c r="D305" s="301">
        <v>6883</v>
      </c>
      <c r="E305" s="96"/>
      <c r="F305" s="15"/>
      <c r="G305" s="303"/>
      <c r="H305" s="303"/>
      <c r="I305" s="15"/>
    </row>
    <row r="308" spans="1:9" x14ac:dyDescent="0.2">
      <c r="A308" s="108" t="s">
        <v>410</v>
      </c>
    </row>
    <row r="309" spans="1:9" x14ac:dyDescent="0.2">
      <c r="A309" s="108" t="s">
        <v>411</v>
      </c>
    </row>
    <row r="310" spans="1:9" x14ac:dyDescent="0.2">
      <c r="A310" s="108" t="s">
        <v>412</v>
      </c>
    </row>
    <row r="311" spans="1:9" x14ac:dyDescent="0.2">
      <c r="A311" s="108" t="s">
        <v>413</v>
      </c>
    </row>
    <row r="312" spans="1:9" x14ac:dyDescent="0.2">
      <c r="A312" s="108" t="s">
        <v>414</v>
      </c>
    </row>
    <row r="313" spans="1:9" x14ac:dyDescent="0.2">
      <c r="A313" s="108" t="s">
        <v>415</v>
      </c>
    </row>
    <row r="314" spans="1:9" x14ac:dyDescent="0.2">
      <c r="A314" s="108" t="s">
        <v>416</v>
      </c>
    </row>
    <row r="315" spans="1:9" x14ac:dyDescent="0.2">
      <c r="A315" s="108" t="s">
        <v>417</v>
      </c>
    </row>
    <row r="316" spans="1:9" x14ac:dyDescent="0.2">
      <c r="A316" s="108" t="s">
        <v>418</v>
      </c>
    </row>
    <row r="317" spans="1:9" x14ac:dyDescent="0.2">
      <c r="A317" s="108" t="s">
        <v>419</v>
      </c>
    </row>
    <row r="318" spans="1:9" x14ac:dyDescent="0.2">
      <c r="A318" s="108" t="s">
        <v>420</v>
      </c>
    </row>
    <row r="319" spans="1:9" x14ac:dyDescent="0.2">
      <c r="A319" s="108" t="s">
        <v>421</v>
      </c>
    </row>
    <row r="320" spans="1:9" x14ac:dyDescent="0.25">
      <c r="A320" s="202" t="s">
        <v>422</v>
      </c>
    </row>
    <row r="321" spans="1:6" x14ac:dyDescent="0.2">
      <c r="A321" s="108" t="s">
        <v>423</v>
      </c>
    </row>
    <row r="322" spans="1:6" x14ac:dyDescent="0.2">
      <c r="A322" s="108" t="s">
        <v>424</v>
      </c>
    </row>
    <row r="323" spans="1:6" x14ac:dyDescent="0.25">
      <c r="A323" s="202" t="s">
        <v>425</v>
      </c>
    </row>
    <row r="324" spans="1:6" x14ac:dyDescent="0.2">
      <c r="A324" s="108" t="s">
        <v>426</v>
      </c>
    </row>
    <row r="328" spans="1:6" x14ac:dyDescent="0.2">
      <c r="A328" s="448" t="s">
        <v>441</v>
      </c>
      <c r="B328" s="366"/>
      <c r="C328" s="366"/>
      <c r="D328" s="366"/>
      <c r="E328" s="366"/>
      <c r="F328" s="366"/>
    </row>
    <row r="329" spans="1:6" x14ac:dyDescent="0.2">
      <c r="A329" s="449" t="s">
        <v>442</v>
      </c>
      <c r="B329" s="450"/>
      <c r="C329" s="450"/>
      <c r="D329" s="450"/>
      <c r="E329" s="450"/>
      <c r="F329" s="451"/>
    </row>
    <row r="330" spans="1:6" ht="34.5" x14ac:dyDescent="0.2">
      <c r="A330" s="452"/>
      <c r="B330" s="456" t="s">
        <v>443</v>
      </c>
      <c r="C330" s="453">
        <f>rsa_I0</f>
        <v>565.34</v>
      </c>
      <c r="D330" s="450"/>
      <c r="E330" s="450"/>
      <c r="F330" s="451"/>
    </row>
    <row r="331" spans="1:6" x14ac:dyDescent="0.2">
      <c r="A331" s="454"/>
      <c r="B331" s="355"/>
      <c r="C331" s="364" t="s">
        <v>444</v>
      </c>
      <c r="D331" s="355"/>
      <c r="E331" s="359"/>
    </row>
    <row r="332" spans="1:6" x14ac:dyDescent="0.2">
      <c r="A332" s="455"/>
      <c r="B332" s="362" t="s">
        <v>445</v>
      </c>
      <c r="C332" s="362" t="s">
        <v>446</v>
      </c>
      <c r="D332" s="362" t="s">
        <v>447</v>
      </c>
      <c r="E332" s="362" t="s">
        <v>448</v>
      </c>
    </row>
    <row r="333" spans="1:6" x14ac:dyDescent="0.2">
      <c r="A333" s="455"/>
      <c r="B333" s="361">
        <v>0</v>
      </c>
      <c r="C333" s="363">
        <v>0</v>
      </c>
      <c r="D333" s="363">
        <v>0</v>
      </c>
      <c r="E333" s="363">
        <v>0</v>
      </c>
    </row>
    <row r="334" spans="1:6" x14ac:dyDescent="0.2">
      <c r="A334" s="455"/>
      <c r="B334" s="361">
        <v>1</v>
      </c>
      <c r="C334" s="360">
        <v>0.13500000000000001</v>
      </c>
      <c r="D334" s="360">
        <v>0.18</v>
      </c>
      <c r="E334" s="360">
        <v>0.09</v>
      </c>
    </row>
    <row r="335" spans="1:6" x14ac:dyDescent="0.2">
      <c r="A335" s="455"/>
      <c r="B335" s="361">
        <v>2</v>
      </c>
      <c r="C335" s="360">
        <v>0.115</v>
      </c>
      <c r="D335" s="360">
        <v>0.155</v>
      </c>
      <c r="E335" s="360">
        <v>7.8E-2</v>
      </c>
    </row>
    <row r="336" spans="1:6" x14ac:dyDescent="0.2">
      <c r="A336" s="455"/>
      <c r="B336" s="361">
        <v>3</v>
      </c>
      <c r="C336" s="360">
        <v>0.1</v>
      </c>
      <c r="D336" s="360">
        <v>0.13300000000000001</v>
      </c>
      <c r="E336" s="360">
        <v>6.7000000000000004E-2</v>
      </c>
    </row>
    <row r="337" spans="1:6" x14ac:dyDescent="0.2">
      <c r="A337" s="455"/>
      <c r="B337" s="361">
        <v>4</v>
      </c>
      <c r="C337" s="360">
        <v>8.7999999999999995E-2</v>
      </c>
      <c r="D337" s="360">
        <v>0.11700000000000001</v>
      </c>
      <c r="E337" s="360">
        <v>5.8999999999999997E-2</v>
      </c>
    </row>
    <row r="338" spans="1:6" x14ac:dyDescent="0.2">
      <c r="A338" s="455"/>
      <c r="B338" s="361">
        <v>5</v>
      </c>
      <c r="C338" s="360">
        <v>0.08</v>
      </c>
      <c r="D338" s="360">
        <v>0.106</v>
      </c>
      <c r="E338" s="360">
        <v>5.2999999999999999E-2</v>
      </c>
    </row>
    <row r="339" spans="1:6" x14ac:dyDescent="0.2">
      <c r="A339" s="455"/>
      <c r="B339" s="361">
        <v>6</v>
      </c>
      <c r="C339" s="360">
        <v>7.4999999999999997E-2</v>
      </c>
      <c r="D339" s="360">
        <v>9.5000000000000001E-2</v>
      </c>
      <c r="E339" s="360">
        <v>4.8000000000000001E-2</v>
      </c>
    </row>
    <row r="340" spans="1:6" x14ac:dyDescent="0.2">
      <c r="A340" s="366"/>
      <c r="B340" s="458"/>
      <c r="C340" s="366"/>
      <c r="D340" s="366"/>
      <c r="E340" s="366"/>
      <c r="F340" s="366"/>
    </row>
    <row r="341" spans="1:6" x14ac:dyDescent="0.2">
      <c r="A341" s="366"/>
      <c r="B341" s="458"/>
      <c r="C341" s="366"/>
      <c r="D341" s="366"/>
      <c r="E341" s="366"/>
      <c r="F341" s="366"/>
    </row>
    <row r="342" spans="1:6" x14ac:dyDescent="0.2">
      <c r="A342" s="449" t="s">
        <v>449</v>
      </c>
      <c r="B342" s="457"/>
      <c r="C342" s="450"/>
      <c r="D342" s="450"/>
      <c r="E342" s="450"/>
      <c r="F342" s="451"/>
    </row>
    <row r="343" spans="1:6" ht="34.5" x14ac:dyDescent="0.2">
      <c r="A343" s="452"/>
      <c r="B343" s="456" t="s">
        <v>443</v>
      </c>
      <c r="C343" s="453">
        <v>0</v>
      </c>
      <c r="D343" s="450"/>
      <c r="E343" s="450"/>
      <c r="F343" s="451"/>
    </row>
    <row r="344" spans="1:6" ht="34.5" x14ac:dyDescent="0.2">
      <c r="A344" s="452"/>
      <c r="B344" s="456" t="s">
        <v>450</v>
      </c>
      <c r="C344" s="453">
        <f>rsa_I0</f>
        <v>565.34</v>
      </c>
      <c r="D344" s="450"/>
      <c r="E344" s="450"/>
      <c r="F344" s="451"/>
    </row>
    <row r="345" spans="1:6" x14ac:dyDescent="0.2">
      <c r="A345" s="454"/>
      <c r="B345" s="355"/>
      <c r="C345" s="364" t="s">
        <v>444</v>
      </c>
      <c r="D345" s="355"/>
      <c r="E345" s="359"/>
    </row>
    <row r="346" spans="1:6" x14ac:dyDescent="0.2">
      <c r="A346" s="455"/>
      <c r="B346" s="362" t="s">
        <v>445</v>
      </c>
      <c r="C346" s="362" t="s">
        <v>446</v>
      </c>
      <c r="D346" s="362" t="s">
        <v>447</v>
      </c>
      <c r="E346" s="362" t="s">
        <v>448</v>
      </c>
    </row>
    <row r="347" spans="1:6" x14ac:dyDescent="0.2">
      <c r="A347" s="455"/>
      <c r="B347" s="361">
        <v>0</v>
      </c>
      <c r="C347" s="363">
        <v>0</v>
      </c>
      <c r="D347" s="363">
        <v>0</v>
      </c>
      <c r="E347" s="363">
        <v>0</v>
      </c>
    </row>
    <row r="348" spans="1:6" x14ac:dyDescent="0.2">
      <c r="A348" s="455"/>
      <c r="B348" s="361">
        <v>1</v>
      </c>
      <c r="C348" s="360">
        <v>0.14000000000000001</v>
      </c>
      <c r="D348" s="360">
        <v>0.187</v>
      </c>
      <c r="E348" s="360">
        <v>9.2999999999999999E-2</v>
      </c>
    </row>
    <row r="349" spans="1:6" x14ac:dyDescent="0.2">
      <c r="A349" s="455"/>
      <c r="B349" s="361">
        <v>2</v>
      </c>
      <c r="C349" s="360">
        <v>0.11799999999999999</v>
      </c>
      <c r="D349" s="360">
        <v>0.157</v>
      </c>
      <c r="E349" s="360">
        <v>7.9000000000000001E-2</v>
      </c>
    </row>
    <row r="350" spans="1:6" x14ac:dyDescent="0.2">
      <c r="A350" s="455"/>
      <c r="B350" s="361">
        <v>3</v>
      </c>
      <c r="C350" s="360">
        <v>0.10199999999999999</v>
      </c>
      <c r="D350" s="360">
        <v>0.13600000000000001</v>
      </c>
      <c r="E350" s="360">
        <v>6.8000000000000005E-2</v>
      </c>
    </row>
    <row r="351" spans="1:6" x14ac:dyDescent="0.2">
      <c r="A351" s="455"/>
      <c r="B351" s="361">
        <v>4</v>
      </c>
      <c r="C351" s="360">
        <v>0.09</v>
      </c>
      <c r="D351" s="360">
        <v>0.12</v>
      </c>
      <c r="E351" s="360">
        <v>0.06</v>
      </c>
    </row>
    <row r="352" spans="1:6" x14ac:dyDescent="0.2">
      <c r="A352" s="455"/>
      <c r="B352" s="361">
        <v>5</v>
      </c>
      <c r="C352" s="360">
        <v>0.08</v>
      </c>
      <c r="D352" s="360">
        <v>0.107</v>
      </c>
      <c r="E352" s="360">
        <v>5.2999999999999999E-2</v>
      </c>
    </row>
    <row r="353" spans="1:5" x14ac:dyDescent="0.2">
      <c r="A353" s="455"/>
      <c r="B353" s="361">
        <v>6</v>
      </c>
      <c r="C353" s="360">
        <v>7.1999999999999995E-2</v>
      </c>
      <c r="D353" s="360">
        <v>9.7000000000000003E-2</v>
      </c>
      <c r="E353" s="360">
        <v>4.8000000000000001E-2</v>
      </c>
    </row>
    <row r="356" spans="1:5" x14ac:dyDescent="0.2">
      <c r="A356" s="10" t="s">
        <v>454</v>
      </c>
    </row>
    <row r="357" spans="1:5" x14ac:dyDescent="0.2">
      <c r="A357" s="273" t="s">
        <v>455</v>
      </c>
      <c r="B357" s="272">
        <v>0.4</v>
      </c>
    </row>
    <row r="358" spans="1:5" x14ac:dyDescent="0.2">
      <c r="A358" s="273" t="s">
        <v>456</v>
      </c>
      <c r="B358" s="272">
        <f>B357*3/4</f>
        <v>0.30000000000000004</v>
      </c>
      <c r="C358" s="365" t="s">
        <v>461</v>
      </c>
    </row>
    <row r="359" spans="1:5" x14ac:dyDescent="0.2">
      <c r="A359" s="273" t="s">
        <v>457</v>
      </c>
      <c r="B359" s="272">
        <f>B357*1/4</f>
        <v>0.1</v>
      </c>
      <c r="C359" s="365" t="s">
        <v>462</v>
      </c>
    </row>
    <row r="360" spans="1:5" x14ac:dyDescent="0.2">
      <c r="A360" s="273" t="s">
        <v>458</v>
      </c>
      <c r="B360" s="272">
        <v>0.6</v>
      </c>
    </row>
    <row r="361" spans="1:5" x14ac:dyDescent="0.2">
      <c r="A361" s="273" t="s">
        <v>459</v>
      </c>
      <c r="B361" s="272">
        <f>B360*3/4</f>
        <v>0.44999999999999996</v>
      </c>
      <c r="C361" s="365" t="s">
        <v>461</v>
      </c>
    </row>
    <row r="362" spans="1:5" x14ac:dyDescent="0.2">
      <c r="A362" s="273" t="s">
        <v>460</v>
      </c>
      <c r="B362" s="272">
        <f>B360*1/4</f>
        <v>0.15</v>
      </c>
      <c r="C362" s="365" t="s">
        <v>462</v>
      </c>
    </row>
  </sheetData>
  <sheetProtection selectLockedCells="1" selectUnlockedCells="1"/>
  <mergeCells count="21">
    <mergeCell ref="H265:I266"/>
    <mergeCell ref="C221:F221"/>
    <mergeCell ref="C227:F227"/>
    <mergeCell ref="C228:F228"/>
    <mergeCell ref="G152:I152"/>
    <mergeCell ref="G129:I129"/>
    <mergeCell ref="G151:I151"/>
    <mergeCell ref="G135:I135"/>
    <mergeCell ref="G130:I130"/>
    <mergeCell ref="G131:I131"/>
    <mergeCell ref="G136:I136"/>
    <mergeCell ref="G137:I137"/>
    <mergeCell ref="G134:I134"/>
    <mergeCell ref="G132:I132"/>
    <mergeCell ref="G133:I133"/>
    <mergeCell ref="E3:F3"/>
    <mergeCell ref="E4:F4"/>
    <mergeCell ref="G117:I117"/>
    <mergeCell ref="G118:I118"/>
    <mergeCell ref="G119:I119"/>
    <mergeCell ref="D16:E16"/>
  </mergeCells>
  <pageMargins left="0.78740157499999996" right="0.78740157499999996" top="0.984251969" bottom="0.984251969" header="0.5" footer="0.5"/>
  <pageSetup paperSize="9" scale="64" fitToHeight="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pageSetUpPr fitToPage="1"/>
  </sheetPr>
  <dimension ref="A1:XBW240"/>
  <sheetViews>
    <sheetView tabSelected="1" topLeftCell="A67" workbookViewId="0">
      <selection activeCell="A82" sqref="A82:XFD83"/>
    </sheetView>
  </sheetViews>
  <sheetFormatPr baseColWidth="10" defaultColWidth="11.42578125" defaultRowHeight="12.75" x14ac:dyDescent="0.2"/>
  <cols>
    <col min="1" max="1" width="73.28515625" style="366" customWidth="1"/>
    <col min="2" max="2" width="41.28515625" style="366" bestFit="1" customWidth="1"/>
    <col min="3" max="3" width="11.7109375" style="295" customWidth="1"/>
    <col min="4" max="16384" width="11.42578125" style="366"/>
  </cols>
  <sheetData>
    <row r="1" spans="1:3" s="371" customFormat="1" x14ac:dyDescent="0.2">
      <c r="A1" s="382"/>
      <c r="C1" s="461"/>
    </row>
    <row r="2" spans="1:3" ht="27" customHeight="1" thickBot="1" x14ac:dyDescent="0.25">
      <c r="A2" s="521" t="s">
        <v>430</v>
      </c>
      <c r="B2" s="521"/>
      <c r="C2" s="358" t="s">
        <v>478</v>
      </c>
    </row>
    <row r="3" spans="1:3" ht="13.5" thickBot="1" x14ac:dyDescent="0.25">
      <c r="A3" s="2" t="s">
        <v>28</v>
      </c>
      <c r="B3" s="2" t="s">
        <v>62</v>
      </c>
      <c r="C3" s="466" t="s">
        <v>11</v>
      </c>
    </row>
    <row r="4" spans="1:3" x14ac:dyDescent="0.2">
      <c r="A4" s="2" t="s">
        <v>102</v>
      </c>
      <c r="B4" s="372" t="s">
        <v>108</v>
      </c>
      <c r="C4" s="342">
        <v>8</v>
      </c>
    </row>
    <row r="5" spans="1:3" x14ac:dyDescent="0.2">
      <c r="A5" s="3" t="s">
        <v>103</v>
      </c>
      <c r="B5" s="373" t="s">
        <v>465</v>
      </c>
      <c r="C5" s="343">
        <v>10</v>
      </c>
    </row>
    <row r="6" spans="1:3" x14ac:dyDescent="0.2">
      <c r="A6" s="3" t="s">
        <v>104</v>
      </c>
      <c r="B6" s="3"/>
      <c r="C6" s="343">
        <v>-1</v>
      </c>
    </row>
    <row r="7" spans="1:3" x14ac:dyDescent="0.2">
      <c r="A7" s="3" t="s">
        <v>105</v>
      </c>
      <c r="B7" s="3"/>
      <c r="C7" s="343">
        <v>-1</v>
      </c>
    </row>
    <row r="8" spans="1:3" x14ac:dyDescent="0.2">
      <c r="A8" s="3" t="s">
        <v>106</v>
      </c>
      <c r="B8" s="3"/>
      <c r="C8" s="343">
        <v>-1</v>
      </c>
    </row>
    <row r="9" spans="1:3" ht="13.5" thickBot="1" x14ac:dyDescent="0.25">
      <c r="A9" s="4" t="s">
        <v>107</v>
      </c>
      <c r="B9" s="4"/>
      <c r="C9" s="343">
        <v>-1</v>
      </c>
    </row>
    <row r="10" spans="1:3" ht="13.5" thickBot="1" x14ac:dyDescent="0.25">
      <c r="A10" s="475" t="s">
        <v>431</v>
      </c>
      <c r="B10" s="475"/>
      <c r="C10" s="483">
        <f>(C$4&gt;=18)+(C$5&gt;=18)+(C$6&gt;=18)+(C$7&gt;=18)+(C$8&gt;=18)+(C$9&gt;=18)</f>
        <v>0</v>
      </c>
    </row>
    <row r="11" spans="1:3" s="367" customFormat="1" x14ac:dyDescent="0.2">
      <c r="A11" s="376" t="s">
        <v>475</v>
      </c>
      <c r="B11" s="433"/>
      <c r="C11" s="459"/>
    </row>
    <row r="12" spans="1:3" s="371" customFormat="1" ht="13.5" thickBot="1" x14ac:dyDescent="0.25">
      <c r="A12" s="405" t="s">
        <v>480</v>
      </c>
      <c r="B12" s="356"/>
      <c r="C12" s="467"/>
    </row>
    <row r="13" spans="1:3" x14ac:dyDescent="0.2">
      <c r="A13" s="372" t="s">
        <v>476</v>
      </c>
      <c r="B13" s="471" t="s">
        <v>482</v>
      </c>
      <c r="C13" s="350" t="s">
        <v>487</v>
      </c>
    </row>
    <row r="14" spans="1:3" x14ac:dyDescent="0.2">
      <c r="A14" s="373" t="s">
        <v>484</v>
      </c>
      <c r="B14" s="373" t="s">
        <v>71</v>
      </c>
      <c r="C14" s="472">
        <f>2*smic</f>
        <v>2461.2199999999998</v>
      </c>
    </row>
    <row r="15" spans="1:3" ht="13.5" thickBot="1" x14ac:dyDescent="0.25">
      <c r="A15" s="374" t="s">
        <v>483</v>
      </c>
      <c r="B15" s="473" t="s">
        <v>477</v>
      </c>
      <c r="C15" s="351">
        <v>2010</v>
      </c>
    </row>
    <row r="16" spans="1:3" s="367" customFormat="1" ht="13.5" thickBot="1" x14ac:dyDescent="0.25">
      <c r="A16" s="5"/>
      <c r="B16" s="5"/>
      <c r="C16" s="194"/>
    </row>
    <row r="17" spans="1:3" ht="13.5" thickBot="1" x14ac:dyDescent="0.25">
      <c r="A17" s="2" t="s">
        <v>74</v>
      </c>
      <c r="B17" s="372" t="s">
        <v>75</v>
      </c>
      <c r="C17" s="342">
        <v>1</v>
      </c>
    </row>
    <row r="18" spans="1:3" ht="13.5" thickBot="1" x14ac:dyDescent="0.25">
      <c r="A18" s="8" t="s">
        <v>91</v>
      </c>
      <c r="B18" s="8" t="s">
        <v>75</v>
      </c>
      <c r="C18" s="344">
        <v>0</v>
      </c>
    </row>
    <row r="19" spans="1:3" s="371" customFormat="1" ht="13.5" thickBot="1" x14ac:dyDescent="0.25">
      <c r="A19" s="5"/>
      <c r="B19" s="5"/>
      <c r="C19" s="194"/>
    </row>
    <row r="20" spans="1:3" x14ac:dyDescent="0.2">
      <c r="A20" s="372" t="s">
        <v>255</v>
      </c>
      <c r="B20" s="431" t="s">
        <v>256</v>
      </c>
      <c r="C20" s="345">
        <v>0</v>
      </c>
    </row>
    <row r="21" spans="1:3" x14ac:dyDescent="0.2">
      <c r="A21" s="373" t="s">
        <v>257</v>
      </c>
      <c r="B21" s="428"/>
      <c r="C21" s="346">
        <v>0</v>
      </c>
    </row>
    <row r="22" spans="1:3" x14ac:dyDescent="0.2">
      <c r="A22" s="373" t="s">
        <v>258</v>
      </c>
      <c r="B22" s="428"/>
      <c r="C22" s="346">
        <v>0</v>
      </c>
    </row>
    <row r="23" spans="1:3" ht="13.5" thickBot="1" x14ac:dyDescent="0.25">
      <c r="A23" s="374" t="s">
        <v>259</v>
      </c>
      <c r="B23" s="432"/>
      <c r="C23" s="347">
        <v>0</v>
      </c>
    </row>
    <row r="24" spans="1:3" x14ac:dyDescent="0.2">
      <c r="A24" s="373" t="s">
        <v>338</v>
      </c>
      <c r="B24" s="373"/>
      <c r="C24" s="348">
        <v>1</v>
      </c>
    </row>
    <row r="25" spans="1:3" ht="13.5" thickBot="1" x14ac:dyDescent="0.25">
      <c r="A25" s="374" t="s">
        <v>339</v>
      </c>
      <c r="B25" s="374"/>
      <c r="C25" s="349">
        <v>1</v>
      </c>
    </row>
    <row r="26" spans="1:3" s="367" customFormat="1" ht="13.5" thickBot="1" x14ac:dyDescent="0.25">
      <c r="A26" s="5"/>
      <c r="B26" s="5"/>
      <c r="C26" s="194"/>
    </row>
    <row r="27" spans="1:3" s="367" customFormat="1" x14ac:dyDescent="0.2">
      <c r="A27" s="372" t="s">
        <v>343</v>
      </c>
      <c r="B27" s="372"/>
      <c r="C27" s="350" t="s">
        <v>342</v>
      </c>
    </row>
    <row r="28" spans="1:3" x14ac:dyDescent="0.2">
      <c r="A28" s="3" t="s">
        <v>67</v>
      </c>
      <c r="B28" s="3" t="s">
        <v>66</v>
      </c>
      <c r="C28" s="343">
        <v>2</v>
      </c>
    </row>
    <row r="29" spans="1:3" ht="13.5" thickBot="1" x14ac:dyDescent="0.25">
      <c r="A29" s="374" t="s">
        <v>180</v>
      </c>
      <c r="B29" s="374" t="s">
        <v>177</v>
      </c>
      <c r="C29" s="351">
        <v>1000</v>
      </c>
    </row>
    <row r="30" spans="1:3" ht="13.5" thickBot="1" x14ac:dyDescent="0.25">
      <c r="A30" s="376"/>
      <c r="B30" s="376"/>
      <c r="C30" s="427"/>
    </row>
    <row r="31" spans="1:3" x14ac:dyDescent="0.2">
      <c r="A31" s="372" t="s">
        <v>377</v>
      </c>
      <c r="B31" s="372" t="s">
        <v>379</v>
      </c>
      <c r="C31" s="350">
        <v>0</v>
      </c>
    </row>
    <row r="32" spans="1:3" ht="13.5" thickBot="1" x14ac:dyDescent="0.25">
      <c r="A32" s="374" t="s">
        <v>378</v>
      </c>
      <c r="B32" s="374" t="s">
        <v>395</v>
      </c>
      <c r="C32" s="351">
        <v>0</v>
      </c>
    </row>
    <row r="33" spans="1:3" ht="13.5" thickBot="1" x14ac:dyDescent="0.25">
      <c r="A33" s="376"/>
      <c r="B33" s="376"/>
      <c r="C33" s="427"/>
    </row>
    <row r="34" spans="1:3" x14ac:dyDescent="0.2">
      <c r="A34" s="372" t="s">
        <v>376</v>
      </c>
      <c r="B34" s="372" t="s">
        <v>437</v>
      </c>
      <c r="C34" s="350" t="s">
        <v>367</v>
      </c>
    </row>
    <row r="35" spans="1:3" ht="13.5" thickBot="1" x14ac:dyDescent="0.25">
      <c r="A35" s="374" t="s">
        <v>366</v>
      </c>
      <c r="B35" s="374"/>
      <c r="C35" s="351" t="s">
        <v>367</v>
      </c>
    </row>
    <row r="36" spans="1:3" s="371" customFormat="1" ht="13.5" thickBot="1" x14ac:dyDescent="0.25">
      <c r="A36" s="376"/>
      <c r="B36" s="376"/>
      <c r="C36" s="427"/>
    </row>
    <row r="37" spans="1:3" x14ac:dyDescent="0.2">
      <c r="A37" s="372" t="s">
        <v>205</v>
      </c>
      <c r="B37" s="372" t="s">
        <v>71</v>
      </c>
      <c r="C37" s="352">
        <f>smic</f>
        <v>1230.6099999999999</v>
      </c>
    </row>
    <row r="38" spans="1:3" ht="13.5" thickBot="1" x14ac:dyDescent="0.25">
      <c r="A38" s="373" t="s">
        <v>206</v>
      </c>
      <c r="B38" s="373" t="s">
        <v>71</v>
      </c>
      <c r="C38" s="353">
        <v>0</v>
      </c>
    </row>
    <row r="39" spans="1:3" x14ac:dyDescent="0.2">
      <c r="A39" s="477" t="s">
        <v>228</v>
      </c>
      <c r="B39" s="522" t="s">
        <v>432</v>
      </c>
      <c r="C39" s="478">
        <f t="shared" ref="C39:C40" si="0">MIN(100%,C37/smic)</f>
        <v>1</v>
      </c>
    </row>
    <row r="40" spans="1:3" ht="13.5" thickBot="1" x14ac:dyDescent="0.25">
      <c r="A40" s="479" t="s">
        <v>229</v>
      </c>
      <c r="B40" s="523"/>
      <c r="C40" s="480">
        <f t="shared" si="0"/>
        <v>0</v>
      </c>
    </row>
    <row r="41" spans="1:3" s="367" customFormat="1" ht="13.5" thickBot="1" x14ac:dyDescent="0.25">
      <c r="A41" s="481" t="s">
        <v>310</v>
      </c>
      <c r="B41" s="475"/>
      <c r="C41" s="482">
        <f>(C37+C38)/smic</f>
        <v>1</v>
      </c>
    </row>
    <row r="42" spans="1:3" s="367" customFormat="1" x14ac:dyDescent="0.2">
      <c r="A42" s="469"/>
      <c r="B42" s="433"/>
      <c r="C42" s="470"/>
    </row>
    <row r="43" spans="1:3" ht="13.5" thickBot="1" x14ac:dyDescent="0.25">
      <c r="A43" s="409" t="s">
        <v>481</v>
      </c>
      <c r="B43" s="409"/>
      <c r="C43" s="279"/>
    </row>
    <row r="44" spans="1:3" ht="13.5" thickBot="1" x14ac:dyDescent="0.25">
      <c r="A44" s="381" t="s">
        <v>364</v>
      </c>
      <c r="B44" s="8"/>
      <c r="C44" s="354">
        <v>0</v>
      </c>
    </row>
    <row r="45" spans="1:3" ht="13.5" thickBot="1" x14ac:dyDescent="0.25">
      <c r="A45" s="381" t="s">
        <v>365</v>
      </c>
      <c r="B45" s="8"/>
      <c r="C45" s="354">
        <v>0</v>
      </c>
    </row>
    <row r="46" spans="1:3" ht="13.5" thickBot="1" x14ac:dyDescent="0.25">
      <c r="A46" s="409"/>
      <c r="B46" s="409"/>
      <c r="C46" s="279"/>
    </row>
    <row r="47" spans="1:3" ht="13.5" thickBot="1" x14ac:dyDescent="0.25">
      <c r="A47" s="381" t="s">
        <v>486</v>
      </c>
      <c r="B47" s="8"/>
      <c r="C47" s="354">
        <v>0</v>
      </c>
    </row>
    <row r="48" spans="1:3" ht="13.5" thickBot="1" x14ac:dyDescent="0.25">
      <c r="A48" s="474" t="s">
        <v>485</v>
      </c>
      <c r="B48" s="475"/>
      <c r="C48" s="476">
        <f>(C$13="pg")*(
(C$15=2010)*(C$96*((C$96=1)*ceee_taux_1enf+(C$96=2)*ceee_taux_2enf+(C$96=3)*ceee_taux_3enf+(C$96=4)*ceee_taux_4enf+(C$96=5)*ceee_taux_5enf+(C$96=6)*ceee_taux_6enf)*MAX(C$14-ceee_abat,0))
+(C$15=2018)*(MIN(C$96*((C$96=1)*ceeeb_taux_1enf+(C$96=2)*ceeeb_taux_2enf+(C$96=3)*ceeeb_taux_3enf+(C$96=4)*ceeeb_taux_4enf+(C$96=5)*ceeeb_taux_5enf+(C$96=6)*ceeeb_taux_6enf)*C$14,C$14-ceeeb_reste_à_vivre))
)</f>
        <v>436.05239999999992</v>
      </c>
    </row>
    <row r="49" spans="1:3" s="371" customFormat="1" ht="13.5" thickBot="1" x14ac:dyDescent="0.25">
      <c r="A49" s="474" t="s">
        <v>479</v>
      </c>
      <c r="B49" s="475"/>
      <c r="C49" s="476">
        <f>(C$13="png")*(
(C$15=2010)*(C$102*((C$102=1)*ceee_taux_1enf+(C$102=2)*ceee_taux_2enf+(C$102=3)*ceee_taux_3enf+(C$102=4)*ceee_taux_4enf+(C$102=5)*ceee_taux_5enf+(C$102=6)*ceee_taux_6enf)*MAX(C$55-ceee_abat,0))
+(C$15=2018)*(MIN(C$102*((C$102=1)*ceeeb_taux_1enf+(C$102=2)*ceeeb_taux_2enf+(C$102=3)*ceeeb_taux_3enf+(C$102=4)*ceeeb_taux_4enf+(C$102=5)*ceeeb_taux_5enf+(C$102=6)*ceeeb_taux_6enf)*C$55,C$55-ceeeb_reste_à_vivre))
)</f>
        <v>0</v>
      </c>
    </row>
    <row r="50" spans="1:3" s="371" customFormat="1" x14ac:dyDescent="0.2">
      <c r="A50" s="369"/>
      <c r="B50" s="383"/>
      <c r="C50" s="287"/>
    </row>
    <row r="51" spans="1:3" x14ac:dyDescent="0.2">
      <c r="A51" s="317" t="s">
        <v>433</v>
      </c>
      <c r="B51" s="369"/>
      <c r="C51" s="394"/>
    </row>
    <row r="52" spans="1:3" x14ac:dyDescent="0.2">
      <c r="A52" s="318" t="s">
        <v>439</v>
      </c>
      <c r="B52" s="328"/>
      <c r="C52" s="309">
        <f>C37+C38</f>
        <v>1230.6099999999999</v>
      </c>
    </row>
    <row r="53" spans="1:3" ht="13.9" customHeight="1" x14ac:dyDescent="0.2">
      <c r="A53" s="324" t="s">
        <v>440</v>
      </c>
      <c r="B53" s="329"/>
      <c r="C53" s="310">
        <f>C110+C115</f>
        <v>0</v>
      </c>
    </row>
    <row r="54" spans="1:3" x14ac:dyDescent="0.2">
      <c r="A54" s="324" t="s">
        <v>466</v>
      </c>
      <c r="B54" s="329"/>
      <c r="C54" s="310">
        <f>C47</f>
        <v>0</v>
      </c>
    </row>
    <row r="55" spans="1:3" x14ac:dyDescent="0.2">
      <c r="A55" s="321" t="s">
        <v>380</v>
      </c>
      <c r="B55" s="327"/>
      <c r="C55" s="312">
        <f>SUM(C52:C54)</f>
        <v>1230.6099999999999</v>
      </c>
    </row>
    <row r="56" spans="1:3" x14ac:dyDescent="0.2">
      <c r="A56" s="322" t="s">
        <v>1</v>
      </c>
      <c r="B56" s="328"/>
      <c r="C56" s="309">
        <f>(C$121+C$122+C$123)*IF(C$118&lt;=C$124,1,IF(C$118&lt;=C$125,0.5,0.25))+C$126</f>
        <v>132.07550400000002</v>
      </c>
    </row>
    <row r="57" spans="1:3" x14ac:dyDescent="0.2">
      <c r="A57" s="323" t="s">
        <v>140</v>
      </c>
      <c r="B57" s="329"/>
      <c r="C57" s="310">
        <f>C$131</f>
        <v>0</v>
      </c>
    </row>
    <row r="58" spans="1:3" x14ac:dyDescent="0.2">
      <c r="A58" s="323" t="s">
        <v>141</v>
      </c>
      <c r="B58" s="329"/>
      <c r="C58" s="310">
        <f>C$132</f>
        <v>0</v>
      </c>
    </row>
    <row r="59" spans="1:3" x14ac:dyDescent="0.2">
      <c r="A59" s="323" t="s">
        <v>2</v>
      </c>
      <c r="B59" s="329"/>
      <c r="C59" s="310">
        <f>(C$17=1)*(C$3="isolé")*MAX(0,asf*C94-C$48)*((asf*C$94-C$48)&gt;=15)</f>
        <v>0</v>
      </c>
    </row>
    <row r="60" spans="1:3" x14ac:dyDescent="0.2">
      <c r="A60" s="323" t="s">
        <v>72</v>
      </c>
      <c r="B60" s="329"/>
      <c r="C60" s="310">
        <f>C137/12</f>
        <v>61.717782389999996</v>
      </c>
    </row>
    <row r="61" spans="1:3" x14ac:dyDescent="0.2">
      <c r="A61" s="323" t="s">
        <v>51</v>
      </c>
      <c r="B61" s="329"/>
      <c r="C61" s="310">
        <f>(C$97&gt;0)*IF(C$118&lt;C$140,ab,IF(C$118&lt;C$141,ab_réduit,0))</f>
        <v>0</v>
      </c>
    </row>
    <row r="62" spans="1:3" x14ac:dyDescent="0.2">
      <c r="A62" s="324" t="s">
        <v>260</v>
      </c>
      <c r="B62" s="329"/>
      <c r="C62" s="310">
        <f>C$146</f>
        <v>0</v>
      </c>
    </row>
    <row r="63" spans="1:3" x14ac:dyDescent="0.2">
      <c r="A63" s="324" t="s">
        <v>261</v>
      </c>
      <c r="B63" s="329"/>
      <c r="C63" s="310">
        <f>(C$20&gt;0)*MIN((1-taux_CRDS)*cmg_part_max_pcsn*C$149,IF(C$118&lt;cmg_plaf_1_pct_plaf_inter*C$160,cmg_max,IF(C$118&lt;C$160,cmg_inter,cmg_min)))+(C$21+C$22&gt;0)*MIN((1-taux_CRDS)*cmg_part_max_pcsn*C$156,IF(C$118&lt;cmg_plaf_1_pct_plaf_inter*C$160,cmg_max,IF(C$118&lt;C$160,cmg_inter,cmg_min)))</f>
        <v>0</v>
      </c>
    </row>
    <row r="64" spans="1:3" x14ac:dyDescent="0.2">
      <c r="A64" s="324" t="s">
        <v>262</v>
      </c>
      <c r="B64" s="329"/>
      <c r="C64" s="310">
        <f>(C$20&gt;0)*C$150+(C$21+C$22&gt;0)*C$155</f>
        <v>0</v>
      </c>
    </row>
    <row r="65" spans="1:3" x14ac:dyDescent="0.2">
      <c r="A65" s="319" t="s">
        <v>146</v>
      </c>
      <c r="B65" s="330"/>
      <c r="C65" s="313">
        <f>SUM(C56:C62)</f>
        <v>193.79328639000002</v>
      </c>
    </row>
    <row r="66" spans="1:3" x14ac:dyDescent="0.2">
      <c r="A66" s="325" t="s">
        <v>73</v>
      </c>
      <c r="B66" s="331"/>
      <c r="C66" s="314">
        <f>IF(C27="locataire",C179,0)</f>
        <v>157.3787928916025</v>
      </c>
    </row>
    <row r="67" spans="1:3" x14ac:dyDescent="0.2">
      <c r="A67" s="318" t="s">
        <v>348</v>
      </c>
      <c r="B67" s="332"/>
      <c r="C67" s="316">
        <f>((IF(C$118&lt;(bcol_seuil3_1enf+bcol_seuil3_enf_sup*(C$94-1)),bcol_montant3,IF(C$118&lt;(bcol_seuil2_1enf+bcol_seuil2_enf_sup*(C$94-1)),bcol_montant2,IF(C$118&lt;(bcol_seuil1_1enf+bcol_seuil1_enf_sup*(C$94-1)),bcol_montant1,0))))/12)*C$100</f>
        <v>0</v>
      </c>
    </row>
    <row r="68" spans="1:3" x14ac:dyDescent="0.2">
      <c r="A68" s="324" t="s">
        <v>349</v>
      </c>
      <c r="B68" s="333"/>
      <c r="C68" s="311">
        <f>C101*C234/12</f>
        <v>0</v>
      </c>
    </row>
    <row r="69" spans="1:3" x14ac:dyDescent="0.2">
      <c r="A69" s="324" t="s">
        <v>396</v>
      </c>
      <c r="B69" s="333"/>
      <c r="C69" s="311">
        <f>C10*C240/12</f>
        <v>0</v>
      </c>
    </row>
    <row r="70" spans="1:3" x14ac:dyDescent="0.2">
      <c r="A70" s="319" t="s">
        <v>428</v>
      </c>
      <c r="B70" s="330"/>
      <c r="C70" s="313">
        <f>SUM(C67:C69)</f>
        <v>0</v>
      </c>
    </row>
    <row r="71" spans="1:3" x14ac:dyDescent="0.2">
      <c r="A71" s="326" t="s">
        <v>368</v>
      </c>
      <c r="B71" s="334"/>
      <c r="C71" s="315">
        <f>C$184+C$186</f>
        <v>0</v>
      </c>
    </row>
    <row r="72" spans="1:3" x14ac:dyDescent="0.2">
      <c r="A72" s="325" t="s">
        <v>87</v>
      </c>
      <c r="B72" s="331"/>
      <c r="C72" s="314">
        <f>(C$194&gt;=6)*C$194</f>
        <v>0</v>
      </c>
    </row>
    <row r="73" spans="1:3" x14ac:dyDescent="0.2">
      <c r="A73" s="326" t="s">
        <v>148</v>
      </c>
      <c r="B73" s="334"/>
      <c r="C73" s="315">
        <f>(C$204&gt;=pa_seuil_versement)*C$204</f>
        <v>0</v>
      </c>
    </row>
    <row r="74" spans="1:3" x14ac:dyDescent="0.2">
      <c r="A74" s="321" t="s">
        <v>3</v>
      </c>
      <c r="B74" s="335"/>
      <c r="C74" s="312">
        <f>C65+C66+C67+C68+C69+C71+C72+C73</f>
        <v>351.17207928160252</v>
      </c>
    </row>
    <row r="75" spans="1:3" x14ac:dyDescent="0.2">
      <c r="A75" s="321" t="s">
        <v>468</v>
      </c>
      <c r="B75" s="327"/>
      <c r="C75" s="312">
        <f>C$229/12</f>
        <v>0</v>
      </c>
    </row>
    <row r="76" spans="1:3" x14ac:dyDescent="0.2">
      <c r="A76" s="321" t="s">
        <v>394</v>
      </c>
      <c r="B76" s="327"/>
      <c r="C76" s="312">
        <f>C$55+C$74-C$75+C$48-C$49</f>
        <v>2017.8344792816024</v>
      </c>
    </row>
    <row r="77" spans="1:3" x14ac:dyDescent="0.2">
      <c r="A77" s="336"/>
      <c r="B77" s="337"/>
      <c r="C77" s="338"/>
    </row>
    <row r="78" spans="1:3" x14ac:dyDescent="0.2">
      <c r="A78" s="339" t="s">
        <v>434</v>
      </c>
      <c r="B78" s="340"/>
      <c r="C78" s="341"/>
    </row>
    <row r="79" spans="1:3" x14ac:dyDescent="0.2">
      <c r="A79" s="318" t="s">
        <v>451</v>
      </c>
      <c r="B79" s="332"/>
      <c r="C79" s="320">
        <f>((C$3="isolé")+(C$3="couple")*1.5)+0.3*C$96+0.2*C$99</f>
        <v>1.6</v>
      </c>
    </row>
    <row r="80" spans="1:3" s="395" customFormat="1" x14ac:dyDescent="0.2">
      <c r="A80" s="319" t="s">
        <v>452</v>
      </c>
      <c r="B80" s="330"/>
      <c r="C80" s="313">
        <f>C76/C79</f>
        <v>1261.1465495510015</v>
      </c>
    </row>
    <row r="81" spans="1:3" s="395" customFormat="1" x14ac:dyDescent="0.2">
      <c r="A81" s="526"/>
      <c r="B81" s="528"/>
      <c r="C81" s="529"/>
    </row>
    <row r="82" spans="1:3" s="533" customFormat="1" ht="13.5" customHeight="1" x14ac:dyDescent="0.2">
      <c r="A82" s="527" t="s">
        <v>489</v>
      </c>
      <c r="B82" s="531"/>
      <c r="C82" s="532"/>
    </row>
    <row r="83" spans="1:3" s="533" customFormat="1" ht="13.5" customHeight="1" x14ac:dyDescent="0.2">
      <c r="A83" s="527" t="s">
        <v>490</v>
      </c>
      <c r="B83" s="534"/>
      <c r="C83" s="535"/>
    </row>
    <row r="84" spans="1:3" s="395" customFormat="1" x14ac:dyDescent="0.2">
      <c r="A84" s="524" t="s">
        <v>488</v>
      </c>
      <c r="B84" s="525"/>
      <c r="C84" s="468">
        <f>((C$3="isolé")+(C$3="couple")*1.5)+(C$13="solo")*(uc_enf_iso*C$96+(uc_ado_iso-uc_enf_iso)*C$101)+(C$13="pg")*(uc_enf_pg*C$96+(uc_ado_pg-uc_enf_pg)*C$101)+(C$13="png")*(uc_enf_png*C$102+(uc_ado_png-uc_enf_png)*C$103)</f>
        <v>1.6</v>
      </c>
    </row>
    <row r="85" spans="1:3" s="395" customFormat="1" x14ac:dyDescent="0.2">
      <c r="A85" s="319" t="s">
        <v>453</v>
      </c>
      <c r="B85" s="330"/>
      <c r="C85" s="313">
        <f>C76/C84</f>
        <v>1261.1465495510015</v>
      </c>
    </row>
    <row r="86" spans="1:3" s="395" customFormat="1" x14ac:dyDescent="0.2">
      <c r="A86" s="326"/>
      <c r="B86" s="528"/>
      <c r="C86" s="530"/>
    </row>
    <row r="87" spans="1:3" s="395" customFormat="1" x14ac:dyDescent="0.2">
      <c r="A87" s="318" t="s">
        <v>427</v>
      </c>
      <c r="B87" s="332"/>
      <c r="C87" s="316">
        <f>C149+C154-C155+C163-C63-(C224+C226)/12</f>
        <v>0</v>
      </c>
    </row>
    <row r="88" spans="1:3" s="395" customFormat="1" x14ac:dyDescent="0.2">
      <c r="A88" s="324" t="s">
        <v>436</v>
      </c>
      <c r="B88" s="333"/>
      <c r="C88" s="311">
        <f>C76-C87</f>
        <v>2017.8344792816024</v>
      </c>
    </row>
    <row r="89" spans="1:3" s="371" customFormat="1" x14ac:dyDescent="0.2">
      <c r="A89" s="319" t="s">
        <v>429</v>
      </c>
      <c r="B89" s="330"/>
      <c r="C89" s="313">
        <f>C88/C79</f>
        <v>1261.1465495510015</v>
      </c>
    </row>
    <row r="90" spans="1:3" s="371" customFormat="1" x14ac:dyDescent="0.2">
      <c r="A90" s="369"/>
      <c r="B90" s="390"/>
      <c r="C90" s="406"/>
    </row>
    <row r="91" spans="1:3" s="308" customFormat="1" x14ac:dyDescent="0.2">
      <c r="A91" s="407" t="s">
        <v>435</v>
      </c>
      <c r="B91" s="407"/>
      <c r="C91" s="288"/>
    </row>
    <row r="92" spans="1:3" s="308" customFormat="1" x14ac:dyDescent="0.2">
      <c r="A92" s="426" t="s">
        <v>438</v>
      </c>
      <c r="B92" s="371"/>
      <c r="C92" s="410"/>
    </row>
    <row r="93" spans="1:3" hidden="1" x14ac:dyDescent="0.2">
      <c r="A93" s="164" t="s">
        <v>113</v>
      </c>
      <c r="B93" s="165"/>
      <c r="C93" s="389">
        <f>(C$13&lt;&gt;"png")*((C$4&gt;=0)*(C$4&lt;18)+(C$5&gt;=0)*(C$5&lt;18)+(C$6&gt;=0)*(C$6&lt;18)+(C$7&gt;=0)*(C$7&lt;18)+(C$8&gt;=0)*(C$8&lt;18)+(C$9&gt;=0)*(C$9&lt;18)+(C$10&gt;0)*C$10)</f>
        <v>2</v>
      </c>
    </row>
    <row r="94" spans="1:3" hidden="1" x14ac:dyDescent="0.2">
      <c r="A94" s="163" t="s">
        <v>114</v>
      </c>
      <c r="B94" s="5"/>
      <c r="C94" s="100">
        <f>(C$13&lt;&gt;"png")*((C$4&gt;=0)*(C$4&lt;20)+(C$5&gt;=0)*(C$5&lt;20)+(C$6&gt;=0)*(C$6&lt;20)+(C$7&gt;=0)*(C$7&lt;20)+(C$8&gt;=0)*(C$8&lt;20)+(C$9&gt;=0)*(C$9&lt;20))</f>
        <v>2</v>
      </c>
    </row>
    <row r="95" spans="1:3" hidden="1" x14ac:dyDescent="0.2">
      <c r="A95" s="163" t="s">
        <v>136</v>
      </c>
      <c r="B95" s="5"/>
      <c r="C95" s="100">
        <f>(C$13&lt;&gt;"png")*((C$4&gt;=0)*(C$4&lt;21)+(C$5&gt;=0)*(C$5&lt;21)+(C$6&gt;=0)*(C$6&lt;21)+(C$7&gt;=0)*(C$7&lt;21)+(C$8&gt;=0)*(C$8&lt;21)+(C$9&gt;=0)*(C$9&lt;21))</f>
        <v>2</v>
      </c>
    </row>
    <row r="96" spans="1:3" hidden="1" x14ac:dyDescent="0.2">
      <c r="A96" s="163" t="s">
        <v>115</v>
      </c>
      <c r="B96" s="5"/>
      <c r="C96" s="100">
        <f>(C$13&lt;&gt;"png")*((C$4&gt;=0)*(C$4&lt;25)+(C$5&gt;=0)*(C$5&lt;25)+(C$6&gt;=0)*(C$6&lt;25)+(C$7&gt;=0)*(C$7&lt;25)+(C$8&gt;=0)*(C$8&lt;25)+(C$9&gt;=0)*(C$9&lt;25))</f>
        <v>2</v>
      </c>
    </row>
    <row r="97" spans="1:16299" hidden="1" x14ac:dyDescent="0.2">
      <c r="A97" s="163" t="s">
        <v>50</v>
      </c>
      <c r="B97" s="5"/>
      <c r="C97" s="100">
        <f>(C$13&lt;&gt;"png")*((C$4&gt;=0)*(C$4&lt;3)+(C$5&gt;=0)*(C$5&lt;3)+(C$6&gt;=0)*(C$6&lt;3)+(C$7&gt;=0)*(C$7&lt;3)+(C$8&gt;=0)*(C$8&lt;3)+(C$9&gt;=0)*(C$9&lt;3))</f>
        <v>0</v>
      </c>
    </row>
    <row r="98" spans="1:16299" hidden="1" x14ac:dyDescent="0.2">
      <c r="A98" s="163" t="s">
        <v>116</v>
      </c>
      <c r="B98" s="5"/>
      <c r="C98" s="100">
        <f>(C$13&lt;&gt;"png")*((C$4&gt;=14)*(C$4&lt;20)+(C$5&gt;=14)*(C$5&lt;20)+(C$6&gt;=14)*(C$6&lt;20)+(C$7&gt;=14)*(C$7&lt;20)+(C$8&gt;=14)*(C$8&lt;20)+(C$9&gt;=14)*(C$9&lt;20))</f>
        <v>0</v>
      </c>
    </row>
    <row r="99" spans="1:16299" hidden="1" x14ac:dyDescent="0.2">
      <c r="A99" s="399" t="s">
        <v>165</v>
      </c>
      <c r="B99" s="5"/>
      <c r="C99" s="100">
        <f>(C$13&lt;&gt;"png")*((C$4&gt;=14)+(C$5&gt;=14)+(C$6&gt;=14)+(C$7&gt;=14)+(C$8&gt;=14)+(C$9&gt;=14))</f>
        <v>0</v>
      </c>
    </row>
    <row r="100" spans="1:16299" hidden="1" x14ac:dyDescent="0.2">
      <c r="A100" s="163" t="s">
        <v>142</v>
      </c>
      <c r="B100" s="5"/>
      <c r="C100" s="100">
        <f>(C$13&lt;&gt;"png")*((C$4&gt;=0)*(C$4&gt;10)*(C$4&lt;15)+(C$5&gt;=0)*(C$5&gt;10)*(C$5&lt;15)+(C$6&gt;=0)*(C$6&gt;10)*(C$6&lt;15)+(C$7&gt;=0)*(C$7&gt;10)*(C$7&lt;15)+(C$8&gt;=0)*(C$8&gt;10)*(C$8&lt;15)+(C$9&gt;=0)*(C$9&gt;10)*(C$9&lt;15))</f>
        <v>0</v>
      </c>
    </row>
    <row r="101" spans="1:16299" ht="13.5" hidden="1" thickBot="1" x14ac:dyDescent="0.25">
      <c r="A101" s="166" t="s">
        <v>143</v>
      </c>
      <c r="B101" s="167"/>
      <c r="C101" s="101">
        <f>(C$13&lt;&gt;"png")*((C$4&gt;=0)*(C$4&gt;14)*(C$4&lt;18)+(C$5&gt;=0)*(C$5&gt;14)*(C$5&lt;18)+(C$6&gt;=0)*(C$6&gt;14)*(C$6&lt;18)+(C$7&gt;=0)*(C$7&gt;14)*(C$7&lt;18)+(C$8&gt;=0)*(C$8&gt;14)*(C$8&lt;18)+(C$9&gt;=0)*(C$9&gt;14)*(C$9&lt;18))</f>
        <v>0</v>
      </c>
    </row>
    <row r="102" spans="1:16299" ht="13.5" hidden="1" thickBot="1" x14ac:dyDescent="0.25">
      <c r="A102" s="357" t="s">
        <v>463</v>
      </c>
      <c r="B102" s="356"/>
      <c r="C102" s="460">
        <f>(C$13="png")*((C$4&gt;=0)*(C$4&lt;25)+(C$5&gt;=0)*(C$5&lt;25)+(C$6&gt;=0)*(C$6&lt;25)+(C$7&gt;=0)*(C$7&lt;25)+(C$8&gt;=0)*(C$8&lt;25)+(C$9&gt;=0)*(C$9&lt;25))</f>
        <v>0</v>
      </c>
    </row>
    <row r="103" spans="1:16299" ht="13.5" hidden="1" thickBot="1" x14ac:dyDescent="0.25">
      <c r="A103" s="357" t="s">
        <v>464</v>
      </c>
      <c r="B103" s="356"/>
      <c r="C103" s="460">
        <f>(C$13="png")*((C$4&gt;=14)+(C$5&gt;=14)+(C$6&gt;=14)+(C$7&gt;=14)+(C$8&gt;=14)+(C$9&gt;=14))</f>
        <v>0</v>
      </c>
    </row>
    <row r="104" spans="1:16299" x14ac:dyDescent="0.2">
      <c r="A104" s="433"/>
      <c r="B104" s="433"/>
      <c r="C104" s="459"/>
    </row>
    <row r="105" spans="1:16299" x14ac:dyDescent="0.2">
      <c r="A105" s="426" t="s">
        <v>472</v>
      </c>
      <c r="B105" s="465"/>
      <c r="C105" s="410"/>
    </row>
    <row r="106" spans="1:16299" s="367" customFormat="1" hidden="1" x14ac:dyDescent="0.2">
      <c r="A106" s="282" t="s">
        <v>369</v>
      </c>
      <c r="B106" s="277"/>
      <c r="C106" s="389"/>
    </row>
    <row r="107" spans="1:16299" s="367" customFormat="1" hidden="1" x14ac:dyDescent="0.2">
      <c r="A107" s="399" t="s">
        <v>370</v>
      </c>
      <c r="B107" s="376"/>
      <c r="C107" s="430">
        <f>C44/smic</f>
        <v>0</v>
      </c>
      <c r="D107" s="376"/>
      <c r="E107" s="376"/>
      <c r="F107" s="376"/>
      <c r="G107" s="376"/>
      <c r="H107" s="376"/>
      <c r="I107" s="376"/>
      <c r="J107" s="376"/>
      <c r="K107" s="376"/>
      <c r="L107" s="376"/>
      <c r="M107" s="376"/>
      <c r="N107" s="376"/>
      <c r="O107" s="376"/>
      <c r="P107" s="376"/>
      <c r="Q107" s="376"/>
      <c r="R107" s="376"/>
      <c r="S107" s="376"/>
      <c r="T107" s="376"/>
      <c r="U107" s="376"/>
      <c r="V107" s="376"/>
      <c r="W107" s="376"/>
      <c r="X107" s="376"/>
      <c r="Y107" s="376"/>
      <c r="Z107" s="376"/>
      <c r="AA107" s="376"/>
      <c r="AB107" s="376"/>
      <c r="AC107" s="376"/>
      <c r="AD107" s="376"/>
      <c r="AE107" s="376"/>
      <c r="AF107" s="376"/>
      <c r="AG107" s="376"/>
      <c r="AH107" s="376"/>
      <c r="AI107" s="376"/>
      <c r="AJ107" s="376"/>
      <c r="AK107" s="376"/>
      <c r="AL107" s="376"/>
      <c r="AM107" s="376"/>
      <c r="AN107" s="376"/>
      <c r="AO107" s="376"/>
      <c r="AP107" s="376"/>
      <c r="AQ107" s="376"/>
      <c r="AR107" s="376"/>
      <c r="AS107" s="376"/>
      <c r="AT107" s="376"/>
      <c r="AU107" s="376"/>
      <c r="AV107" s="376"/>
      <c r="AW107" s="376"/>
      <c r="AX107" s="376"/>
      <c r="AY107" s="376"/>
      <c r="AZ107" s="376"/>
      <c r="BA107" s="376"/>
      <c r="BB107" s="376"/>
      <c r="BC107" s="376"/>
      <c r="BD107" s="376"/>
      <c r="BE107" s="376"/>
      <c r="BF107" s="376"/>
      <c r="BG107" s="376"/>
      <c r="BH107" s="376"/>
      <c r="BI107" s="376"/>
      <c r="BJ107" s="376"/>
      <c r="BK107" s="376"/>
      <c r="BL107" s="376"/>
      <c r="BM107" s="376"/>
      <c r="BN107" s="376"/>
      <c r="BO107" s="376"/>
      <c r="BP107" s="376"/>
      <c r="BQ107" s="376"/>
      <c r="BR107" s="376"/>
      <c r="BS107" s="376"/>
      <c r="BT107" s="376"/>
      <c r="BU107" s="376"/>
      <c r="BV107" s="376"/>
      <c r="BW107" s="376"/>
      <c r="BX107" s="376"/>
      <c r="BY107" s="376"/>
      <c r="BZ107" s="376"/>
      <c r="CA107" s="376"/>
      <c r="CB107" s="376"/>
      <c r="CC107" s="376"/>
      <c r="CD107" s="376"/>
      <c r="CE107" s="376"/>
      <c r="CF107" s="376"/>
      <c r="CG107" s="376"/>
      <c r="CH107" s="376"/>
      <c r="CI107" s="376"/>
      <c r="CJ107" s="376"/>
      <c r="CK107" s="376"/>
      <c r="CL107" s="376"/>
      <c r="CM107" s="376"/>
      <c r="CN107" s="376"/>
      <c r="CO107" s="376"/>
      <c r="CP107" s="376"/>
      <c r="CQ107" s="376"/>
      <c r="CR107" s="376"/>
      <c r="CS107" s="376"/>
      <c r="CT107" s="376"/>
      <c r="CU107" s="376"/>
      <c r="CV107" s="376"/>
      <c r="CW107" s="376"/>
      <c r="CX107" s="376"/>
      <c r="CY107" s="376"/>
      <c r="CZ107" s="376"/>
      <c r="DA107" s="376"/>
      <c r="DB107" s="376"/>
      <c r="DC107" s="376"/>
      <c r="DD107" s="376"/>
      <c r="DE107" s="376"/>
      <c r="DF107" s="376"/>
      <c r="DG107" s="376"/>
      <c r="DH107" s="376"/>
      <c r="DI107" s="376"/>
      <c r="DJ107" s="376"/>
      <c r="DK107" s="376"/>
      <c r="DL107" s="376"/>
      <c r="DM107" s="376"/>
      <c r="DN107" s="376"/>
      <c r="DO107" s="376"/>
      <c r="DP107" s="376"/>
      <c r="DQ107" s="376"/>
      <c r="DR107" s="376"/>
      <c r="DS107" s="376"/>
      <c r="DT107" s="376"/>
      <c r="DU107" s="376"/>
      <c r="DV107" s="376"/>
      <c r="DW107" s="376"/>
      <c r="DX107" s="376"/>
      <c r="DY107" s="376"/>
      <c r="DZ107" s="376"/>
      <c r="EA107" s="376"/>
      <c r="EB107" s="376"/>
      <c r="EC107" s="376"/>
      <c r="ED107" s="376"/>
      <c r="EE107" s="376"/>
      <c r="EF107" s="376"/>
      <c r="EG107" s="376"/>
      <c r="EH107" s="376"/>
      <c r="EI107" s="376"/>
      <c r="EJ107" s="376"/>
      <c r="EK107" s="376"/>
      <c r="EL107" s="376"/>
      <c r="EM107" s="376"/>
      <c r="EN107" s="376"/>
      <c r="EO107" s="376"/>
      <c r="EP107" s="376"/>
      <c r="EQ107" s="376"/>
      <c r="ER107" s="376"/>
      <c r="ES107" s="376"/>
      <c r="ET107" s="376"/>
      <c r="EU107" s="376"/>
      <c r="EV107" s="376"/>
      <c r="EW107" s="376"/>
      <c r="EX107" s="376"/>
      <c r="EY107" s="376"/>
      <c r="EZ107" s="376"/>
      <c r="FA107" s="376"/>
      <c r="FB107" s="376"/>
      <c r="FC107" s="376"/>
      <c r="FD107" s="376"/>
      <c r="FE107" s="376"/>
      <c r="FF107" s="376"/>
      <c r="FG107" s="376"/>
      <c r="FH107" s="376"/>
      <c r="FI107" s="376"/>
      <c r="FJ107" s="376"/>
      <c r="FK107" s="376"/>
      <c r="FL107" s="376"/>
      <c r="FM107" s="376"/>
      <c r="FN107" s="376"/>
      <c r="FO107" s="376"/>
      <c r="FP107" s="376"/>
      <c r="FQ107" s="376"/>
      <c r="FR107" s="376"/>
      <c r="FS107" s="376"/>
      <c r="FT107" s="376"/>
      <c r="FU107" s="376"/>
      <c r="FV107" s="376"/>
      <c r="FW107" s="376"/>
      <c r="FX107" s="376"/>
      <c r="FY107" s="376"/>
      <c r="FZ107" s="376"/>
      <c r="GA107" s="376"/>
      <c r="GB107" s="376"/>
      <c r="GC107" s="376"/>
      <c r="GD107" s="376"/>
      <c r="GE107" s="376"/>
      <c r="GF107" s="376"/>
      <c r="GG107" s="376"/>
      <c r="GH107" s="376"/>
      <c r="GI107" s="376"/>
      <c r="GJ107" s="376"/>
      <c r="GK107" s="376"/>
      <c r="GL107" s="376"/>
      <c r="GM107" s="376"/>
      <c r="GN107" s="376"/>
      <c r="GO107" s="376"/>
      <c r="GP107" s="376"/>
      <c r="GQ107" s="376"/>
      <c r="GR107" s="376"/>
      <c r="GS107" s="376"/>
      <c r="GT107" s="376"/>
      <c r="GU107" s="376"/>
      <c r="GV107" s="376"/>
      <c r="GW107" s="376"/>
      <c r="GX107" s="376"/>
      <c r="GY107" s="376"/>
      <c r="GZ107" s="376"/>
      <c r="HA107" s="376"/>
      <c r="HB107" s="376"/>
      <c r="HC107" s="376"/>
      <c r="HD107" s="376"/>
      <c r="HE107" s="376"/>
      <c r="HF107" s="376"/>
      <c r="HG107" s="376"/>
      <c r="HH107" s="376"/>
      <c r="HI107" s="376"/>
      <c r="HJ107" s="376"/>
      <c r="HK107" s="376"/>
      <c r="HL107" s="376"/>
      <c r="HM107" s="376"/>
      <c r="HN107" s="376"/>
      <c r="HO107" s="376"/>
      <c r="HP107" s="376"/>
      <c r="HQ107" s="376"/>
      <c r="HR107" s="376"/>
      <c r="HS107" s="376"/>
      <c r="HT107" s="376"/>
      <c r="HU107" s="376"/>
      <c r="HV107" s="376"/>
      <c r="HW107" s="376"/>
      <c r="HX107" s="376"/>
      <c r="HY107" s="376"/>
      <c r="HZ107" s="376"/>
      <c r="IA107" s="376"/>
      <c r="IB107" s="376"/>
      <c r="IC107" s="376"/>
      <c r="ID107" s="376"/>
      <c r="IE107" s="376"/>
      <c r="IF107" s="376"/>
      <c r="IG107" s="376"/>
      <c r="IH107" s="376"/>
      <c r="II107" s="376"/>
      <c r="IJ107" s="376"/>
      <c r="IK107" s="376"/>
      <c r="IL107" s="376"/>
      <c r="IM107" s="376"/>
      <c r="IN107" s="376"/>
      <c r="IO107" s="376"/>
      <c r="IP107" s="376"/>
      <c r="IQ107" s="376"/>
      <c r="IR107" s="376"/>
      <c r="IS107" s="376"/>
      <c r="IT107" s="376"/>
      <c r="IU107" s="376"/>
      <c r="IV107" s="376"/>
      <c r="IW107" s="376"/>
      <c r="IX107" s="376"/>
      <c r="IY107" s="376"/>
      <c r="IZ107" s="376"/>
      <c r="JA107" s="376"/>
      <c r="JB107" s="376"/>
      <c r="JC107" s="376"/>
      <c r="JD107" s="376"/>
      <c r="JE107" s="376"/>
      <c r="JF107" s="376"/>
      <c r="JG107" s="376"/>
      <c r="JH107" s="376"/>
      <c r="JI107" s="376"/>
      <c r="JJ107" s="376"/>
      <c r="JK107" s="376"/>
      <c r="JL107" s="376"/>
      <c r="JM107" s="376"/>
      <c r="JN107" s="376"/>
      <c r="JO107" s="376"/>
      <c r="JP107" s="376"/>
      <c r="JQ107" s="376"/>
      <c r="JR107" s="376"/>
      <c r="JS107" s="376"/>
      <c r="JT107" s="376"/>
      <c r="JU107" s="376"/>
      <c r="JV107" s="376"/>
      <c r="JW107" s="376"/>
      <c r="JX107" s="376"/>
      <c r="JY107" s="376"/>
      <c r="JZ107" s="376"/>
      <c r="KA107" s="376"/>
      <c r="KB107" s="376"/>
      <c r="KC107" s="376"/>
      <c r="KD107" s="376"/>
      <c r="KE107" s="376"/>
      <c r="KF107" s="376"/>
      <c r="KG107" s="376"/>
      <c r="KH107" s="376"/>
      <c r="KI107" s="376"/>
      <c r="KJ107" s="376"/>
      <c r="KK107" s="376"/>
      <c r="KL107" s="376"/>
      <c r="KM107" s="376"/>
      <c r="KN107" s="376"/>
      <c r="KO107" s="376"/>
      <c r="KP107" s="376"/>
      <c r="KQ107" s="376"/>
      <c r="KR107" s="376"/>
      <c r="KS107" s="376"/>
      <c r="KT107" s="376"/>
      <c r="KU107" s="376"/>
      <c r="KV107" s="376"/>
      <c r="KW107" s="376"/>
      <c r="KX107" s="376"/>
      <c r="KY107" s="376"/>
      <c r="KZ107" s="376"/>
      <c r="LA107" s="376"/>
      <c r="LB107" s="376"/>
      <c r="LC107" s="376"/>
      <c r="LD107" s="376"/>
      <c r="LE107" s="376"/>
      <c r="LF107" s="376"/>
      <c r="LG107" s="376"/>
      <c r="LH107" s="376"/>
      <c r="LI107" s="376"/>
      <c r="LJ107" s="376"/>
      <c r="LK107" s="376"/>
      <c r="LL107" s="376"/>
      <c r="LM107" s="376"/>
      <c r="LN107" s="376"/>
      <c r="LO107" s="376"/>
      <c r="LP107" s="376"/>
      <c r="LQ107" s="376"/>
      <c r="LR107" s="376"/>
      <c r="LS107" s="376"/>
      <c r="LT107" s="376"/>
      <c r="LU107" s="376"/>
      <c r="LV107" s="376"/>
      <c r="LW107" s="376"/>
      <c r="LX107" s="376"/>
      <c r="LY107" s="376"/>
      <c r="LZ107" s="376"/>
      <c r="MA107" s="376"/>
      <c r="MB107" s="376"/>
      <c r="MC107" s="376"/>
      <c r="MD107" s="376"/>
      <c r="ME107" s="376"/>
      <c r="MF107" s="376"/>
      <c r="MG107" s="376"/>
      <c r="MH107" s="376"/>
      <c r="MI107" s="376"/>
      <c r="MJ107" s="376"/>
      <c r="MK107" s="376"/>
      <c r="ML107" s="376"/>
      <c r="MM107" s="376"/>
      <c r="MN107" s="376"/>
      <c r="MO107" s="376"/>
      <c r="MP107" s="376"/>
      <c r="MQ107" s="376"/>
      <c r="MR107" s="376"/>
      <c r="MS107" s="376"/>
      <c r="MT107" s="376"/>
      <c r="MU107" s="376"/>
      <c r="MV107" s="376"/>
      <c r="MW107" s="376"/>
      <c r="MX107" s="376"/>
      <c r="MY107" s="376"/>
      <c r="MZ107" s="376"/>
      <c r="NA107" s="376"/>
      <c r="NB107" s="376"/>
      <c r="NC107" s="376"/>
      <c r="ND107" s="376"/>
      <c r="NE107" s="376"/>
      <c r="NF107" s="376"/>
      <c r="NG107" s="376"/>
      <c r="NH107" s="376"/>
      <c r="NI107" s="376"/>
      <c r="NJ107" s="376"/>
      <c r="NK107" s="376"/>
      <c r="NL107" s="376"/>
      <c r="NM107" s="376"/>
      <c r="NN107" s="376"/>
      <c r="NO107" s="376"/>
      <c r="NP107" s="376"/>
      <c r="NQ107" s="376"/>
      <c r="NR107" s="376"/>
      <c r="NS107" s="376"/>
      <c r="NT107" s="376"/>
      <c r="NU107" s="376"/>
      <c r="NV107" s="376"/>
      <c r="NW107" s="376"/>
      <c r="NX107" s="376"/>
      <c r="NY107" s="376"/>
      <c r="NZ107" s="376"/>
      <c r="OA107" s="376"/>
      <c r="OB107" s="376"/>
      <c r="OC107" s="376"/>
      <c r="OD107" s="376"/>
      <c r="OE107" s="376"/>
      <c r="OF107" s="376"/>
      <c r="OG107" s="376"/>
      <c r="OH107" s="376"/>
      <c r="OI107" s="376"/>
      <c r="OJ107" s="376"/>
      <c r="OK107" s="376"/>
      <c r="OL107" s="376"/>
      <c r="OM107" s="376"/>
      <c r="ON107" s="376"/>
      <c r="OO107" s="376"/>
      <c r="OP107" s="376"/>
      <c r="OQ107" s="376"/>
      <c r="OR107" s="376"/>
      <c r="OS107" s="376"/>
      <c r="OT107" s="376"/>
      <c r="OU107" s="376"/>
      <c r="OV107" s="376"/>
      <c r="OW107" s="376"/>
      <c r="OX107" s="376"/>
      <c r="OY107" s="376"/>
      <c r="OZ107" s="376"/>
      <c r="PA107" s="376"/>
      <c r="PB107" s="376"/>
      <c r="PC107" s="376"/>
      <c r="PD107" s="376"/>
      <c r="PE107" s="376"/>
      <c r="PF107" s="376"/>
      <c r="PG107" s="376"/>
      <c r="PH107" s="376"/>
      <c r="PI107" s="376"/>
      <c r="PJ107" s="376"/>
      <c r="PK107" s="376"/>
      <c r="PL107" s="376"/>
      <c r="PM107" s="376"/>
      <c r="PN107" s="376"/>
      <c r="PO107" s="376"/>
      <c r="PP107" s="376"/>
      <c r="PQ107" s="376"/>
      <c r="PR107" s="376"/>
      <c r="PS107" s="376"/>
      <c r="PT107" s="376"/>
      <c r="PU107" s="376"/>
      <c r="PV107" s="376"/>
      <c r="PW107" s="376"/>
      <c r="PX107" s="376"/>
      <c r="PY107" s="376"/>
      <c r="PZ107" s="376"/>
      <c r="QA107" s="376"/>
      <c r="QB107" s="376"/>
      <c r="QC107" s="376"/>
      <c r="QD107" s="376"/>
      <c r="QE107" s="376"/>
      <c r="QF107" s="376"/>
      <c r="QG107" s="376"/>
      <c r="QH107" s="376"/>
      <c r="QI107" s="376"/>
      <c r="QJ107" s="376"/>
      <c r="QK107" s="376"/>
      <c r="QL107" s="376"/>
      <c r="QM107" s="376"/>
      <c r="QN107" s="376"/>
      <c r="QO107" s="376"/>
      <c r="QP107" s="376"/>
      <c r="QQ107" s="376"/>
      <c r="QR107" s="376"/>
      <c r="QS107" s="376"/>
      <c r="QT107" s="376"/>
      <c r="QU107" s="376"/>
      <c r="QV107" s="376"/>
      <c r="QW107" s="376"/>
      <c r="QX107" s="376"/>
      <c r="QY107" s="376"/>
      <c r="QZ107" s="376"/>
      <c r="RA107" s="376"/>
      <c r="RB107" s="376"/>
      <c r="RC107" s="376"/>
      <c r="RD107" s="376"/>
      <c r="RE107" s="376"/>
      <c r="RF107" s="376"/>
      <c r="RG107" s="376"/>
      <c r="RH107" s="376"/>
      <c r="RI107" s="376"/>
      <c r="RJ107" s="376"/>
      <c r="RK107" s="376"/>
      <c r="RL107" s="376"/>
      <c r="RM107" s="376"/>
      <c r="RN107" s="376"/>
      <c r="RO107" s="376"/>
      <c r="RP107" s="376"/>
      <c r="RQ107" s="376"/>
      <c r="RR107" s="376"/>
      <c r="RS107" s="376"/>
      <c r="RT107" s="376"/>
      <c r="RU107" s="376"/>
      <c r="RV107" s="376"/>
      <c r="RW107" s="376"/>
      <c r="RX107" s="376"/>
      <c r="RY107" s="376"/>
      <c r="RZ107" s="376"/>
      <c r="SA107" s="376"/>
      <c r="SB107" s="376"/>
      <c r="SC107" s="376"/>
      <c r="SD107" s="376"/>
      <c r="SE107" s="376"/>
      <c r="SF107" s="376"/>
      <c r="SG107" s="376"/>
      <c r="SH107" s="376"/>
      <c r="SI107" s="376"/>
      <c r="SJ107" s="376"/>
      <c r="SK107" s="376"/>
      <c r="SL107" s="376"/>
      <c r="SM107" s="376"/>
      <c r="SN107" s="376"/>
      <c r="SO107" s="376"/>
      <c r="SP107" s="376"/>
      <c r="SQ107" s="376"/>
      <c r="SR107" s="376"/>
      <c r="SS107" s="376"/>
      <c r="ST107" s="376"/>
      <c r="SU107" s="376"/>
      <c r="SV107" s="376"/>
      <c r="SW107" s="376"/>
      <c r="SX107" s="376"/>
      <c r="SY107" s="376"/>
      <c r="SZ107" s="376"/>
      <c r="TA107" s="376"/>
      <c r="TB107" s="376"/>
      <c r="TC107" s="376"/>
      <c r="TD107" s="376"/>
      <c r="TE107" s="376"/>
      <c r="TF107" s="376"/>
      <c r="TG107" s="376"/>
      <c r="TH107" s="376"/>
      <c r="TI107" s="376"/>
      <c r="TJ107" s="376"/>
      <c r="TK107" s="376"/>
      <c r="TL107" s="376"/>
      <c r="TM107" s="376"/>
      <c r="TN107" s="376"/>
      <c r="TO107" s="376"/>
      <c r="TP107" s="376"/>
      <c r="TQ107" s="376"/>
      <c r="TR107" s="376"/>
      <c r="TS107" s="376"/>
      <c r="TT107" s="376"/>
      <c r="TU107" s="376"/>
      <c r="TV107" s="376"/>
      <c r="TW107" s="376"/>
      <c r="TX107" s="376"/>
      <c r="TY107" s="376"/>
      <c r="TZ107" s="376"/>
      <c r="UA107" s="376"/>
      <c r="UB107" s="376"/>
      <c r="UC107" s="376"/>
      <c r="UD107" s="376"/>
      <c r="UE107" s="376"/>
      <c r="UF107" s="376"/>
      <c r="UG107" s="376"/>
      <c r="UH107" s="376"/>
      <c r="UI107" s="376"/>
      <c r="UJ107" s="376"/>
      <c r="UK107" s="376"/>
      <c r="UL107" s="376"/>
      <c r="UM107" s="376"/>
      <c r="UN107" s="376"/>
      <c r="UO107" s="376"/>
      <c r="UP107" s="376"/>
      <c r="UQ107" s="376"/>
      <c r="UR107" s="376"/>
      <c r="US107" s="376"/>
      <c r="UT107" s="376"/>
      <c r="UU107" s="376"/>
      <c r="UV107" s="376"/>
      <c r="UW107" s="376"/>
      <c r="UX107" s="376"/>
      <c r="UY107" s="376"/>
      <c r="UZ107" s="376"/>
      <c r="VA107" s="376"/>
      <c r="VB107" s="376"/>
      <c r="VC107" s="376"/>
      <c r="VD107" s="376"/>
      <c r="VE107" s="376"/>
      <c r="VF107" s="376"/>
      <c r="VG107" s="376"/>
      <c r="VH107" s="376"/>
      <c r="VI107" s="376"/>
      <c r="VJ107" s="376"/>
      <c r="VK107" s="376"/>
      <c r="VL107" s="376"/>
      <c r="VM107" s="376"/>
      <c r="VN107" s="376"/>
      <c r="VO107" s="376"/>
      <c r="VP107" s="376"/>
      <c r="VQ107" s="376"/>
      <c r="VR107" s="376"/>
      <c r="VS107" s="376"/>
      <c r="VT107" s="376"/>
      <c r="VU107" s="376"/>
      <c r="VV107" s="376"/>
      <c r="VW107" s="376"/>
      <c r="VX107" s="376"/>
      <c r="VY107" s="376"/>
      <c r="VZ107" s="376"/>
      <c r="WA107" s="376"/>
      <c r="WB107" s="376"/>
      <c r="WC107" s="376"/>
      <c r="WD107" s="376"/>
      <c r="WE107" s="376"/>
      <c r="WF107" s="376"/>
      <c r="WG107" s="376"/>
      <c r="WH107" s="376"/>
      <c r="WI107" s="376"/>
      <c r="WJ107" s="376"/>
      <c r="WK107" s="376"/>
      <c r="WL107" s="376"/>
      <c r="WM107" s="376"/>
      <c r="WN107" s="376"/>
      <c r="WO107" s="376"/>
      <c r="WP107" s="376"/>
      <c r="WQ107" s="376"/>
      <c r="WR107" s="376"/>
      <c r="WS107" s="376"/>
      <c r="WT107" s="376"/>
      <c r="WU107" s="376"/>
      <c r="WV107" s="376"/>
      <c r="WW107" s="376"/>
      <c r="WX107" s="376"/>
      <c r="WY107" s="376"/>
      <c r="WZ107" s="376"/>
      <c r="XA107" s="376"/>
      <c r="XB107" s="376"/>
      <c r="XC107" s="376"/>
      <c r="XD107" s="376"/>
      <c r="XE107" s="376"/>
      <c r="XF107" s="376"/>
      <c r="XG107" s="376"/>
      <c r="XH107" s="376"/>
      <c r="XI107" s="376"/>
      <c r="XJ107" s="376"/>
      <c r="XK107" s="376"/>
      <c r="XL107" s="376"/>
      <c r="XM107" s="376"/>
      <c r="XN107" s="376"/>
      <c r="XO107" s="376"/>
      <c r="XP107" s="376"/>
      <c r="XQ107" s="376"/>
      <c r="XR107" s="376"/>
      <c r="XS107" s="376"/>
      <c r="XT107" s="376"/>
      <c r="XU107" s="376"/>
      <c r="XV107" s="376"/>
      <c r="XW107" s="376"/>
      <c r="XX107" s="376"/>
      <c r="XY107" s="376"/>
      <c r="XZ107" s="376"/>
      <c r="YA107" s="376"/>
      <c r="YB107" s="376"/>
      <c r="YC107" s="376"/>
      <c r="YD107" s="376"/>
      <c r="YE107" s="376"/>
      <c r="YF107" s="376"/>
      <c r="YG107" s="376"/>
      <c r="YH107" s="376"/>
      <c r="YI107" s="376"/>
      <c r="YJ107" s="376"/>
      <c r="YK107" s="376"/>
      <c r="YL107" s="376"/>
      <c r="YM107" s="376"/>
      <c r="YN107" s="376"/>
      <c r="YO107" s="376"/>
      <c r="YP107" s="376"/>
      <c r="YQ107" s="376"/>
      <c r="YR107" s="376"/>
      <c r="YS107" s="376"/>
      <c r="YT107" s="376"/>
      <c r="YU107" s="376"/>
      <c r="YV107" s="376"/>
      <c r="YW107" s="376"/>
      <c r="YX107" s="376"/>
      <c r="YY107" s="376"/>
      <c r="YZ107" s="376"/>
      <c r="ZA107" s="376"/>
      <c r="ZB107" s="376"/>
      <c r="ZC107" s="376"/>
      <c r="ZD107" s="376"/>
      <c r="ZE107" s="376"/>
      <c r="ZF107" s="376"/>
      <c r="ZG107" s="376"/>
      <c r="ZH107" s="376"/>
      <c r="ZI107" s="376"/>
      <c r="ZJ107" s="376"/>
      <c r="ZK107" s="376"/>
      <c r="ZL107" s="376"/>
      <c r="ZM107" s="376"/>
      <c r="ZN107" s="376"/>
      <c r="ZO107" s="376"/>
      <c r="ZP107" s="376"/>
      <c r="ZQ107" s="376"/>
      <c r="ZR107" s="376"/>
      <c r="ZS107" s="376"/>
      <c r="ZT107" s="376"/>
      <c r="ZU107" s="376"/>
      <c r="ZV107" s="376"/>
      <c r="ZW107" s="376"/>
      <c r="ZX107" s="376"/>
      <c r="ZY107" s="376"/>
      <c r="ZZ107" s="376"/>
      <c r="AAA107" s="376"/>
      <c r="AAB107" s="376"/>
      <c r="AAC107" s="376"/>
      <c r="AAD107" s="376"/>
      <c r="AAE107" s="376"/>
      <c r="AAF107" s="376"/>
      <c r="AAG107" s="376"/>
      <c r="AAH107" s="376"/>
      <c r="AAI107" s="376"/>
      <c r="AAJ107" s="376"/>
      <c r="AAK107" s="376"/>
      <c r="AAL107" s="376"/>
      <c r="AAM107" s="376"/>
      <c r="AAN107" s="376"/>
      <c r="AAO107" s="376"/>
      <c r="AAP107" s="376"/>
      <c r="AAQ107" s="376"/>
      <c r="AAR107" s="376"/>
      <c r="AAS107" s="376"/>
      <c r="AAT107" s="376"/>
      <c r="AAU107" s="376"/>
      <c r="AAV107" s="376"/>
      <c r="AAW107" s="376"/>
      <c r="AAX107" s="376"/>
      <c r="AAY107" s="376"/>
      <c r="AAZ107" s="376"/>
      <c r="ABA107" s="376"/>
      <c r="ABB107" s="376"/>
      <c r="ABC107" s="376"/>
      <c r="ABD107" s="376"/>
      <c r="ABE107" s="376"/>
      <c r="ABF107" s="376"/>
      <c r="ABG107" s="376"/>
      <c r="ABH107" s="376"/>
      <c r="ABI107" s="376"/>
      <c r="ABJ107" s="376"/>
      <c r="ABK107" s="376"/>
      <c r="ABL107" s="376"/>
      <c r="ABM107" s="376"/>
      <c r="ABN107" s="376"/>
      <c r="ABO107" s="376"/>
      <c r="ABP107" s="376"/>
      <c r="ABQ107" s="376"/>
      <c r="ABR107" s="376"/>
      <c r="ABS107" s="376"/>
      <c r="ABT107" s="376"/>
      <c r="ABU107" s="376"/>
      <c r="ABV107" s="376"/>
      <c r="ABW107" s="376"/>
      <c r="ABX107" s="376"/>
      <c r="ABY107" s="376"/>
      <c r="ABZ107" s="376"/>
      <c r="ACA107" s="376"/>
      <c r="ACB107" s="376"/>
      <c r="ACC107" s="376"/>
      <c r="ACD107" s="376"/>
      <c r="ACE107" s="376"/>
      <c r="ACF107" s="376"/>
      <c r="ACG107" s="376"/>
      <c r="ACH107" s="376"/>
      <c r="ACI107" s="376"/>
      <c r="ACJ107" s="376"/>
      <c r="ACK107" s="376"/>
      <c r="ACL107" s="376"/>
      <c r="ACM107" s="376"/>
      <c r="ACN107" s="376"/>
      <c r="ACO107" s="376"/>
      <c r="ACP107" s="376"/>
      <c r="ACQ107" s="376"/>
      <c r="ACR107" s="376"/>
      <c r="ACS107" s="376"/>
      <c r="ACT107" s="376"/>
      <c r="ACU107" s="376"/>
      <c r="ACV107" s="376"/>
      <c r="ACW107" s="376"/>
      <c r="ACX107" s="376"/>
      <c r="ACY107" s="376"/>
      <c r="ACZ107" s="376"/>
      <c r="ADA107" s="376"/>
      <c r="ADB107" s="376"/>
      <c r="ADC107" s="376"/>
      <c r="ADD107" s="376"/>
      <c r="ADE107" s="376"/>
      <c r="ADF107" s="376"/>
      <c r="ADG107" s="376"/>
      <c r="ADH107" s="376"/>
      <c r="ADI107" s="376"/>
      <c r="ADJ107" s="376"/>
      <c r="ADK107" s="376"/>
      <c r="ADL107" s="376"/>
      <c r="ADM107" s="376"/>
      <c r="ADN107" s="376"/>
      <c r="ADO107" s="376"/>
      <c r="ADP107" s="376"/>
      <c r="ADQ107" s="376"/>
      <c r="ADR107" s="376"/>
      <c r="ADS107" s="376"/>
      <c r="ADT107" s="376"/>
      <c r="ADU107" s="376"/>
      <c r="ADV107" s="376"/>
      <c r="ADW107" s="376"/>
      <c r="ADX107" s="376"/>
      <c r="ADY107" s="376"/>
      <c r="ADZ107" s="376"/>
      <c r="AEA107" s="376"/>
      <c r="AEB107" s="376"/>
      <c r="AEC107" s="376"/>
      <c r="AED107" s="376"/>
      <c r="AEE107" s="376"/>
      <c r="AEF107" s="376"/>
      <c r="AEG107" s="376"/>
      <c r="AEH107" s="376"/>
      <c r="AEI107" s="376"/>
      <c r="AEJ107" s="376"/>
      <c r="AEK107" s="376"/>
      <c r="AEL107" s="376"/>
      <c r="AEM107" s="376"/>
      <c r="AEN107" s="376"/>
      <c r="AEO107" s="376"/>
      <c r="AEP107" s="376"/>
      <c r="AEQ107" s="376"/>
      <c r="AER107" s="376"/>
      <c r="AES107" s="376"/>
      <c r="AET107" s="376"/>
      <c r="AEU107" s="376"/>
      <c r="AEV107" s="376"/>
      <c r="AEW107" s="376"/>
      <c r="AEX107" s="376"/>
      <c r="AEY107" s="376"/>
      <c r="AEZ107" s="376"/>
      <c r="AFA107" s="376"/>
      <c r="AFB107" s="376"/>
      <c r="AFC107" s="376"/>
      <c r="AFD107" s="376"/>
      <c r="AFE107" s="376"/>
      <c r="AFF107" s="376"/>
      <c r="AFG107" s="376"/>
      <c r="AFH107" s="376"/>
      <c r="AFI107" s="376"/>
      <c r="AFJ107" s="376"/>
      <c r="AFK107" s="376"/>
      <c r="AFL107" s="376"/>
      <c r="AFM107" s="376"/>
      <c r="AFN107" s="376"/>
      <c r="AFO107" s="376"/>
      <c r="AFP107" s="376"/>
      <c r="AFQ107" s="376"/>
      <c r="AFR107" s="376"/>
      <c r="AFS107" s="376"/>
      <c r="AFT107" s="376"/>
      <c r="AFU107" s="376"/>
      <c r="AFV107" s="376"/>
      <c r="AFW107" s="376"/>
      <c r="AFX107" s="376"/>
      <c r="AFY107" s="376"/>
      <c r="AFZ107" s="376"/>
      <c r="AGA107" s="376"/>
      <c r="AGB107" s="376"/>
      <c r="AGC107" s="376"/>
      <c r="AGD107" s="376"/>
      <c r="AGE107" s="376"/>
      <c r="AGF107" s="376"/>
      <c r="AGG107" s="376"/>
      <c r="AGH107" s="376"/>
      <c r="AGI107" s="376"/>
      <c r="AGJ107" s="376"/>
      <c r="AGK107" s="376"/>
      <c r="AGL107" s="376"/>
      <c r="AGM107" s="376"/>
      <c r="AGN107" s="376"/>
      <c r="AGO107" s="376"/>
      <c r="AGP107" s="376"/>
      <c r="AGQ107" s="376"/>
      <c r="AGR107" s="376"/>
      <c r="AGS107" s="376"/>
      <c r="AGT107" s="376"/>
      <c r="AGU107" s="376"/>
      <c r="AGV107" s="376"/>
      <c r="AGW107" s="376"/>
      <c r="AGX107" s="376"/>
      <c r="AGY107" s="376"/>
      <c r="AGZ107" s="376"/>
      <c r="AHA107" s="376"/>
      <c r="AHB107" s="376"/>
      <c r="AHC107" s="376"/>
      <c r="AHD107" s="376"/>
      <c r="AHE107" s="376"/>
      <c r="AHF107" s="376"/>
      <c r="AHG107" s="376"/>
      <c r="AHH107" s="376"/>
      <c r="AHI107" s="376"/>
      <c r="AHJ107" s="376"/>
      <c r="AHK107" s="376"/>
      <c r="AHL107" s="376"/>
      <c r="AHM107" s="376"/>
      <c r="AHN107" s="376"/>
      <c r="AHO107" s="376"/>
      <c r="AHP107" s="376"/>
      <c r="AHQ107" s="376"/>
      <c r="AHR107" s="376"/>
      <c r="AHS107" s="376"/>
      <c r="AHT107" s="376"/>
      <c r="AHU107" s="376"/>
      <c r="AHV107" s="376"/>
      <c r="AHW107" s="376"/>
      <c r="AHX107" s="376"/>
      <c r="AHY107" s="376"/>
      <c r="AHZ107" s="376"/>
      <c r="AIA107" s="376"/>
      <c r="AIB107" s="376"/>
      <c r="AIC107" s="376"/>
      <c r="AID107" s="376"/>
      <c r="AIE107" s="376"/>
      <c r="AIF107" s="376"/>
      <c r="AIG107" s="376"/>
      <c r="AIH107" s="376"/>
      <c r="AII107" s="376"/>
      <c r="AIJ107" s="376"/>
      <c r="AIK107" s="376"/>
      <c r="AIL107" s="376"/>
      <c r="AIM107" s="376"/>
      <c r="AIN107" s="376"/>
      <c r="AIO107" s="376"/>
      <c r="AIP107" s="376"/>
      <c r="AIQ107" s="376"/>
      <c r="AIR107" s="376"/>
      <c r="AIS107" s="376"/>
      <c r="AIT107" s="376"/>
      <c r="AIU107" s="376"/>
      <c r="AIV107" s="376"/>
      <c r="AIW107" s="376"/>
      <c r="AIX107" s="376"/>
      <c r="AIY107" s="376"/>
      <c r="AIZ107" s="376"/>
      <c r="AJA107" s="376"/>
      <c r="AJB107" s="376"/>
      <c r="AJC107" s="376"/>
      <c r="AJD107" s="376"/>
      <c r="AJE107" s="376"/>
      <c r="AJF107" s="376"/>
      <c r="AJG107" s="376"/>
      <c r="AJH107" s="376"/>
      <c r="AJI107" s="376"/>
      <c r="AJJ107" s="376"/>
      <c r="AJK107" s="376"/>
      <c r="AJL107" s="376"/>
      <c r="AJM107" s="376"/>
      <c r="AJN107" s="376"/>
      <c r="AJO107" s="376"/>
      <c r="AJP107" s="376"/>
      <c r="AJQ107" s="376"/>
      <c r="AJR107" s="376"/>
      <c r="AJS107" s="376"/>
      <c r="AJT107" s="376"/>
      <c r="AJU107" s="376"/>
      <c r="AJV107" s="376"/>
      <c r="AJW107" s="376"/>
      <c r="AJX107" s="376"/>
      <c r="AJY107" s="376"/>
      <c r="AJZ107" s="376"/>
      <c r="AKA107" s="376"/>
      <c r="AKB107" s="376"/>
      <c r="AKC107" s="376"/>
      <c r="AKD107" s="376"/>
      <c r="AKE107" s="376"/>
      <c r="AKF107" s="376"/>
      <c r="AKG107" s="376"/>
      <c r="AKH107" s="376"/>
      <c r="AKI107" s="376"/>
      <c r="AKJ107" s="376"/>
      <c r="AKK107" s="376"/>
      <c r="AKL107" s="376"/>
      <c r="AKM107" s="376"/>
      <c r="AKN107" s="376"/>
      <c r="AKO107" s="376"/>
      <c r="AKP107" s="376"/>
      <c r="AKQ107" s="376"/>
      <c r="AKR107" s="376"/>
      <c r="AKS107" s="376"/>
      <c r="AKT107" s="376"/>
      <c r="AKU107" s="376"/>
      <c r="AKV107" s="376"/>
      <c r="AKW107" s="376"/>
      <c r="AKX107" s="376"/>
      <c r="AKY107" s="376"/>
      <c r="AKZ107" s="376"/>
      <c r="ALA107" s="376"/>
      <c r="ALB107" s="376"/>
      <c r="ALC107" s="376"/>
      <c r="ALD107" s="376"/>
      <c r="ALE107" s="376"/>
      <c r="ALF107" s="376"/>
      <c r="ALG107" s="376"/>
      <c r="ALH107" s="376"/>
      <c r="ALI107" s="376"/>
      <c r="ALJ107" s="376"/>
      <c r="ALK107" s="376"/>
      <c r="ALL107" s="376"/>
      <c r="ALM107" s="376"/>
      <c r="ALN107" s="376"/>
      <c r="ALO107" s="376"/>
      <c r="ALP107" s="376"/>
      <c r="ALQ107" s="376"/>
      <c r="ALR107" s="376"/>
      <c r="ALS107" s="376"/>
      <c r="ALT107" s="376"/>
      <c r="ALU107" s="376"/>
      <c r="ALV107" s="376"/>
      <c r="ALW107" s="376"/>
      <c r="ALX107" s="376"/>
      <c r="ALY107" s="376"/>
      <c r="ALZ107" s="376"/>
      <c r="AMA107" s="376"/>
      <c r="AMB107" s="376"/>
      <c r="AMC107" s="376"/>
      <c r="AMD107" s="376"/>
      <c r="AME107" s="376"/>
      <c r="AMF107" s="376"/>
      <c r="AMG107" s="376"/>
      <c r="AMH107" s="376"/>
      <c r="AMI107" s="376"/>
      <c r="AMJ107" s="376"/>
      <c r="AMK107" s="376"/>
      <c r="AML107" s="376"/>
      <c r="AMM107" s="376"/>
      <c r="AMN107" s="376"/>
      <c r="AMO107" s="376"/>
      <c r="AMP107" s="376"/>
      <c r="AMQ107" s="376"/>
      <c r="AMR107" s="376"/>
      <c r="AMS107" s="376"/>
      <c r="AMT107" s="376"/>
      <c r="AMU107" s="376"/>
      <c r="AMV107" s="376"/>
      <c r="AMW107" s="376"/>
      <c r="AMX107" s="376"/>
      <c r="AMY107" s="376"/>
      <c r="AMZ107" s="376"/>
      <c r="ANA107" s="376"/>
      <c r="ANB107" s="376"/>
      <c r="ANC107" s="376"/>
      <c r="AND107" s="376"/>
      <c r="ANE107" s="376"/>
      <c r="ANF107" s="376"/>
      <c r="ANG107" s="376"/>
      <c r="ANH107" s="376"/>
      <c r="ANI107" s="376"/>
      <c r="ANJ107" s="376"/>
      <c r="ANK107" s="376"/>
      <c r="ANL107" s="376"/>
      <c r="ANM107" s="376"/>
      <c r="ANN107" s="376"/>
      <c r="ANO107" s="376"/>
      <c r="ANP107" s="376"/>
      <c r="ANQ107" s="376"/>
      <c r="ANR107" s="376"/>
      <c r="ANS107" s="376"/>
      <c r="ANT107" s="376"/>
      <c r="ANU107" s="376"/>
      <c r="ANV107" s="376"/>
      <c r="ANW107" s="376"/>
      <c r="ANX107" s="376"/>
      <c r="ANY107" s="376"/>
      <c r="ANZ107" s="376"/>
      <c r="AOA107" s="376"/>
      <c r="AOB107" s="376"/>
      <c r="AOC107" s="376"/>
      <c r="AOD107" s="376"/>
      <c r="AOE107" s="376"/>
      <c r="AOF107" s="376"/>
      <c r="AOG107" s="376"/>
      <c r="AOH107" s="376"/>
      <c r="AOI107" s="376"/>
      <c r="AOJ107" s="376"/>
      <c r="AOK107" s="376"/>
      <c r="AOL107" s="376"/>
      <c r="AOM107" s="376"/>
      <c r="AON107" s="376"/>
      <c r="AOO107" s="376"/>
      <c r="AOP107" s="376"/>
      <c r="AOQ107" s="376"/>
      <c r="AOR107" s="376"/>
      <c r="AOS107" s="376"/>
      <c r="AOT107" s="376"/>
      <c r="AOU107" s="376"/>
      <c r="AOV107" s="376"/>
      <c r="AOW107" s="376"/>
      <c r="AOX107" s="376"/>
      <c r="AOY107" s="376"/>
      <c r="AOZ107" s="376"/>
      <c r="APA107" s="376"/>
      <c r="APB107" s="376"/>
      <c r="APC107" s="376"/>
      <c r="APD107" s="376"/>
      <c r="APE107" s="376"/>
      <c r="APF107" s="376"/>
      <c r="APG107" s="376"/>
      <c r="APH107" s="376"/>
      <c r="API107" s="376"/>
      <c r="APJ107" s="376"/>
      <c r="APK107" s="376"/>
      <c r="APL107" s="376"/>
      <c r="APM107" s="376"/>
      <c r="APN107" s="376"/>
      <c r="APO107" s="376"/>
      <c r="APP107" s="376"/>
      <c r="APQ107" s="376"/>
      <c r="APR107" s="376"/>
      <c r="APS107" s="376"/>
      <c r="APT107" s="376"/>
      <c r="APU107" s="376"/>
      <c r="APV107" s="376"/>
      <c r="APW107" s="376"/>
      <c r="APX107" s="376"/>
      <c r="APY107" s="376"/>
      <c r="APZ107" s="376"/>
      <c r="AQA107" s="376"/>
      <c r="AQB107" s="376"/>
      <c r="AQC107" s="376"/>
      <c r="AQD107" s="376"/>
      <c r="AQE107" s="376"/>
      <c r="AQF107" s="376"/>
      <c r="AQG107" s="376"/>
      <c r="AQH107" s="376"/>
      <c r="AQI107" s="376"/>
      <c r="AQJ107" s="376"/>
      <c r="AQK107" s="376"/>
      <c r="AQL107" s="376"/>
      <c r="AQM107" s="376"/>
      <c r="AQN107" s="376"/>
      <c r="AQO107" s="376"/>
      <c r="AQP107" s="376"/>
      <c r="AQQ107" s="376"/>
      <c r="AQR107" s="376"/>
      <c r="AQS107" s="376"/>
      <c r="AQT107" s="376"/>
      <c r="AQU107" s="376"/>
      <c r="AQV107" s="376"/>
      <c r="AQW107" s="376"/>
      <c r="AQX107" s="376"/>
      <c r="AQY107" s="376"/>
      <c r="AQZ107" s="376"/>
      <c r="ARA107" s="376"/>
      <c r="ARB107" s="376"/>
      <c r="ARC107" s="376"/>
      <c r="ARD107" s="376"/>
      <c r="ARE107" s="376"/>
      <c r="ARF107" s="376"/>
      <c r="ARG107" s="376"/>
      <c r="ARH107" s="376"/>
      <c r="ARI107" s="376"/>
      <c r="ARJ107" s="376"/>
      <c r="ARK107" s="376"/>
      <c r="ARL107" s="376"/>
      <c r="ARM107" s="376"/>
      <c r="ARN107" s="376"/>
      <c r="ARO107" s="376"/>
      <c r="ARP107" s="376"/>
      <c r="ARQ107" s="376"/>
      <c r="ARR107" s="376"/>
      <c r="ARS107" s="376"/>
      <c r="ART107" s="376"/>
      <c r="ARU107" s="376"/>
      <c r="ARV107" s="376"/>
      <c r="ARW107" s="376"/>
      <c r="ARX107" s="376"/>
      <c r="ARY107" s="376"/>
      <c r="ARZ107" s="376"/>
      <c r="ASA107" s="376"/>
      <c r="ASB107" s="376"/>
      <c r="ASC107" s="376"/>
      <c r="ASD107" s="376"/>
      <c r="ASE107" s="376"/>
      <c r="ASF107" s="376"/>
      <c r="ASG107" s="376"/>
      <c r="ASH107" s="376"/>
      <c r="ASI107" s="376"/>
      <c r="ASJ107" s="376"/>
      <c r="ASK107" s="376"/>
      <c r="ASL107" s="376"/>
      <c r="ASM107" s="376"/>
      <c r="ASN107" s="376"/>
      <c r="ASO107" s="376"/>
      <c r="ASP107" s="376"/>
      <c r="ASQ107" s="376"/>
      <c r="ASR107" s="376"/>
      <c r="ASS107" s="376"/>
      <c r="AST107" s="376"/>
      <c r="ASU107" s="376"/>
      <c r="ASV107" s="376"/>
      <c r="ASW107" s="376"/>
      <c r="ASX107" s="376"/>
      <c r="ASY107" s="376"/>
      <c r="ASZ107" s="376"/>
      <c r="ATA107" s="376"/>
      <c r="ATB107" s="376"/>
      <c r="ATC107" s="376"/>
      <c r="ATD107" s="376"/>
      <c r="ATE107" s="376"/>
      <c r="ATF107" s="376"/>
      <c r="ATG107" s="376"/>
      <c r="ATH107" s="376"/>
      <c r="ATI107" s="376"/>
      <c r="ATJ107" s="376"/>
      <c r="ATK107" s="376"/>
      <c r="ATL107" s="376"/>
      <c r="ATM107" s="376"/>
      <c r="ATN107" s="376"/>
      <c r="ATO107" s="376"/>
      <c r="ATP107" s="376"/>
      <c r="ATQ107" s="376"/>
      <c r="ATR107" s="376"/>
      <c r="ATS107" s="376"/>
      <c r="ATT107" s="376"/>
      <c r="ATU107" s="376"/>
      <c r="ATV107" s="376"/>
      <c r="ATW107" s="376"/>
      <c r="ATX107" s="376"/>
      <c r="ATY107" s="376"/>
      <c r="ATZ107" s="376"/>
      <c r="AUA107" s="376"/>
      <c r="AUB107" s="376"/>
      <c r="AUC107" s="376"/>
      <c r="AUD107" s="376"/>
      <c r="AUE107" s="376"/>
      <c r="AUF107" s="376"/>
      <c r="AUG107" s="376"/>
      <c r="AUH107" s="376"/>
      <c r="AUI107" s="376"/>
      <c r="AUJ107" s="376"/>
      <c r="AUK107" s="376"/>
      <c r="AUL107" s="376"/>
      <c r="AUM107" s="376"/>
      <c r="AUN107" s="376"/>
      <c r="AUO107" s="376"/>
      <c r="AUP107" s="376"/>
      <c r="AUQ107" s="376"/>
      <c r="AUR107" s="376"/>
      <c r="AUS107" s="376"/>
      <c r="AUT107" s="376"/>
      <c r="AUU107" s="376"/>
      <c r="AUV107" s="376"/>
      <c r="AUW107" s="376"/>
      <c r="AUX107" s="376"/>
      <c r="AUY107" s="376"/>
      <c r="AUZ107" s="376"/>
      <c r="AVA107" s="376"/>
      <c r="AVB107" s="376"/>
      <c r="AVC107" s="376"/>
      <c r="AVD107" s="376"/>
      <c r="AVE107" s="376"/>
      <c r="AVF107" s="376"/>
      <c r="AVG107" s="376"/>
      <c r="AVH107" s="376"/>
      <c r="AVI107" s="376"/>
      <c r="AVJ107" s="376"/>
      <c r="AVK107" s="376"/>
      <c r="AVL107" s="376"/>
      <c r="AVM107" s="376"/>
      <c r="AVN107" s="376"/>
      <c r="AVO107" s="376"/>
      <c r="AVP107" s="376"/>
      <c r="AVQ107" s="376"/>
      <c r="AVR107" s="376"/>
      <c r="AVS107" s="376"/>
      <c r="AVT107" s="376"/>
      <c r="AVU107" s="376"/>
      <c r="AVV107" s="376"/>
      <c r="AVW107" s="376"/>
      <c r="AVX107" s="376"/>
      <c r="AVY107" s="376"/>
      <c r="AVZ107" s="376"/>
      <c r="AWA107" s="376"/>
      <c r="AWB107" s="376"/>
      <c r="AWC107" s="376"/>
      <c r="AWD107" s="376"/>
      <c r="AWE107" s="376"/>
      <c r="AWF107" s="376"/>
      <c r="AWG107" s="376"/>
      <c r="AWH107" s="376"/>
      <c r="AWI107" s="376"/>
      <c r="AWJ107" s="376"/>
      <c r="AWK107" s="376"/>
      <c r="AWL107" s="376"/>
      <c r="AWM107" s="376"/>
      <c r="AWN107" s="376"/>
      <c r="AWO107" s="376"/>
      <c r="AWP107" s="376"/>
      <c r="AWQ107" s="376"/>
      <c r="AWR107" s="376"/>
      <c r="AWS107" s="376"/>
      <c r="AWT107" s="376"/>
      <c r="AWU107" s="376"/>
      <c r="AWV107" s="376"/>
      <c r="AWW107" s="376"/>
      <c r="AWX107" s="376"/>
      <c r="AWY107" s="376"/>
      <c r="AWZ107" s="376"/>
      <c r="AXA107" s="376"/>
      <c r="AXB107" s="376"/>
      <c r="AXC107" s="376"/>
      <c r="AXD107" s="376"/>
      <c r="AXE107" s="376"/>
      <c r="AXF107" s="376"/>
      <c r="AXG107" s="376"/>
      <c r="AXH107" s="376"/>
      <c r="AXI107" s="376"/>
      <c r="AXJ107" s="376"/>
      <c r="AXK107" s="376"/>
      <c r="AXL107" s="376"/>
      <c r="AXM107" s="376"/>
      <c r="AXN107" s="376"/>
      <c r="AXO107" s="376"/>
      <c r="AXP107" s="376"/>
      <c r="AXQ107" s="376"/>
      <c r="AXR107" s="376"/>
      <c r="AXS107" s="376"/>
      <c r="AXT107" s="376"/>
      <c r="AXU107" s="376"/>
      <c r="AXV107" s="376"/>
      <c r="AXW107" s="376"/>
      <c r="AXX107" s="376"/>
      <c r="AXY107" s="376"/>
      <c r="AXZ107" s="376"/>
      <c r="AYA107" s="376"/>
      <c r="AYB107" s="376"/>
      <c r="AYC107" s="376"/>
      <c r="AYD107" s="376"/>
      <c r="AYE107" s="376"/>
      <c r="AYF107" s="376"/>
      <c r="AYG107" s="376"/>
      <c r="AYH107" s="376"/>
      <c r="AYI107" s="376"/>
      <c r="AYJ107" s="376"/>
      <c r="AYK107" s="376"/>
      <c r="AYL107" s="376"/>
      <c r="AYM107" s="376"/>
      <c r="AYN107" s="376"/>
      <c r="AYO107" s="376"/>
      <c r="AYP107" s="376"/>
      <c r="AYQ107" s="376"/>
      <c r="AYR107" s="376"/>
      <c r="AYS107" s="376"/>
      <c r="AYT107" s="376"/>
      <c r="AYU107" s="376"/>
      <c r="AYV107" s="376"/>
      <c r="AYW107" s="376"/>
      <c r="AYX107" s="376"/>
      <c r="AYY107" s="376"/>
      <c r="AYZ107" s="376"/>
      <c r="AZA107" s="376"/>
      <c r="AZB107" s="376"/>
      <c r="AZC107" s="376"/>
      <c r="AZD107" s="376"/>
      <c r="AZE107" s="376"/>
      <c r="AZF107" s="376"/>
      <c r="AZG107" s="376"/>
      <c r="AZH107" s="376"/>
      <c r="AZI107" s="376"/>
      <c r="AZJ107" s="376"/>
      <c r="AZK107" s="376"/>
      <c r="AZL107" s="376"/>
      <c r="AZM107" s="376"/>
      <c r="AZN107" s="376"/>
      <c r="AZO107" s="376"/>
      <c r="AZP107" s="376"/>
      <c r="AZQ107" s="376"/>
      <c r="AZR107" s="376"/>
      <c r="AZS107" s="376"/>
      <c r="AZT107" s="376"/>
      <c r="AZU107" s="376"/>
      <c r="AZV107" s="376"/>
      <c r="AZW107" s="376"/>
      <c r="AZX107" s="376"/>
      <c r="AZY107" s="376"/>
      <c r="AZZ107" s="376"/>
      <c r="BAA107" s="376"/>
      <c r="BAB107" s="376"/>
      <c r="BAC107" s="376"/>
      <c r="BAD107" s="376"/>
      <c r="BAE107" s="376"/>
      <c r="BAF107" s="376"/>
      <c r="BAG107" s="376"/>
      <c r="BAH107" s="376"/>
      <c r="BAI107" s="376"/>
      <c r="BAJ107" s="376"/>
      <c r="BAK107" s="376"/>
      <c r="BAL107" s="376"/>
      <c r="BAM107" s="376"/>
      <c r="BAN107" s="376"/>
      <c r="BAO107" s="376"/>
      <c r="BAP107" s="376"/>
      <c r="BAQ107" s="376"/>
      <c r="BAR107" s="376"/>
      <c r="BAS107" s="376"/>
      <c r="BAT107" s="376"/>
      <c r="BAU107" s="376"/>
      <c r="BAV107" s="376"/>
      <c r="BAW107" s="376"/>
      <c r="BAX107" s="376"/>
      <c r="BAY107" s="376"/>
      <c r="BAZ107" s="376"/>
      <c r="BBA107" s="376"/>
      <c r="BBB107" s="376"/>
      <c r="BBC107" s="376"/>
      <c r="BBD107" s="376"/>
      <c r="BBE107" s="376"/>
      <c r="BBF107" s="376"/>
      <c r="BBG107" s="376"/>
      <c r="BBH107" s="376"/>
      <c r="BBI107" s="376"/>
      <c r="BBJ107" s="376"/>
      <c r="BBK107" s="376"/>
      <c r="BBL107" s="376"/>
      <c r="BBM107" s="376"/>
      <c r="BBN107" s="376"/>
      <c r="BBO107" s="376"/>
      <c r="BBP107" s="376"/>
      <c r="BBQ107" s="376"/>
      <c r="BBR107" s="376"/>
      <c r="BBS107" s="376"/>
      <c r="BBT107" s="376"/>
      <c r="BBU107" s="376"/>
      <c r="BBV107" s="376"/>
      <c r="BBW107" s="376"/>
      <c r="BBX107" s="376"/>
      <c r="BBY107" s="376"/>
      <c r="BBZ107" s="376"/>
      <c r="BCA107" s="376"/>
      <c r="BCB107" s="376"/>
      <c r="BCC107" s="376"/>
      <c r="BCD107" s="376"/>
      <c r="BCE107" s="376"/>
      <c r="BCF107" s="376"/>
      <c r="BCG107" s="376"/>
      <c r="BCH107" s="376"/>
      <c r="BCI107" s="376"/>
      <c r="BCJ107" s="376"/>
      <c r="BCK107" s="376"/>
      <c r="BCL107" s="376"/>
      <c r="BCM107" s="376"/>
      <c r="BCN107" s="376"/>
      <c r="BCO107" s="376"/>
      <c r="BCP107" s="376"/>
      <c r="BCQ107" s="376"/>
      <c r="BCR107" s="376"/>
      <c r="BCS107" s="376"/>
      <c r="BCT107" s="376"/>
      <c r="BCU107" s="376"/>
      <c r="BCV107" s="376"/>
      <c r="BCW107" s="376"/>
      <c r="BCX107" s="376"/>
      <c r="BCY107" s="376"/>
      <c r="BCZ107" s="376"/>
      <c r="BDA107" s="376"/>
      <c r="BDB107" s="376"/>
      <c r="BDC107" s="376"/>
      <c r="BDD107" s="376"/>
      <c r="BDE107" s="376"/>
      <c r="BDF107" s="376"/>
      <c r="BDG107" s="376"/>
      <c r="BDH107" s="376"/>
      <c r="BDI107" s="376"/>
      <c r="BDJ107" s="376"/>
      <c r="BDK107" s="376"/>
      <c r="BDL107" s="376"/>
      <c r="BDM107" s="376"/>
      <c r="BDN107" s="376"/>
      <c r="BDO107" s="376"/>
      <c r="BDP107" s="376"/>
      <c r="BDQ107" s="376"/>
      <c r="BDR107" s="376"/>
      <c r="BDS107" s="376"/>
      <c r="BDT107" s="376"/>
      <c r="BDU107" s="376"/>
      <c r="BDV107" s="376"/>
      <c r="BDW107" s="376"/>
      <c r="BDX107" s="376"/>
      <c r="BDY107" s="376"/>
      <c r="BDZ107" s="376"/>
      <c r="BEA107" s="376"/>
      <c r="BEB107" s="376"/>
      <c r="BEC107" s="376"/>
      <c r="BED107" s="376"/>
      <c r="BEE107" s="376"/>
      <c r="BEF107" s="376"/>
      <c r="BEG107" s="376"/>
      <c r="BEH107" s="376"/>
      <c r="BEI107" s="376"/>
      <c r="BEJ107" s="376"/>
      <c r="BEK107" s="376"/>
      <c r="BEL107" s="376"/>
      <c r="BEM107" s="376"/>
      <c r="BEN107" s="376"/>
      <c r="BEO107" s="376"/>
      <c r="BEP107" s="376"/>
      <c r="BEQ107" s="376"/>
      <c r="BER107" s="376"/>
      <c r="BES107" s="376"/>
      <c r="BET107" s="376"/>
      <c r="BEU107" s="376"/>
      <c r="BEV107" s="376"/>
      <c r="BEW107" s="376"/>
      <c r="BEX107" s="376"/>
      <c r="BEY107" s="376"/>
      <c r="BEZ107" s="376"/>
      <c r="BFA107" s="376"/>
      <c r="BFB107" s="376"/>
      <c r="BFC107" s="376"/>
      <c r="BFD107" s="376"/>
      <c r="BFE107" s="376"/>
      <c r="BFF107" s="376"/>
      <c r="BFG107" s="376"/>
      <c r="BFH107" s="376"/>
      <c r="BFI107" s="376"/>
      <c r="BFJ107" s="376"/>
      <c r="BFK107" s="376"/>
      <c r="BFL107" s="376"/>
      <c r="BFM107" s="376"/>
      <c r="BFN107" s="376"/>
      <c r="BFO107" s="376"/>
      <c r="BFP107" s="376"/>
      <c r="BFQ107" s="376"/>
      <c r="BFR107" s="376"/>
      <c r="BFS107" s="376"/>
      <c r="BFT107" s="376"/>
      <c r="BFU107" s="376"/>
      <c r="BFV107" s="376"/>
      <c r="BFW107" s="376"/>
      <c r="BFX107" s="376"/>
      <c r="BFY107" s="376"/>
      <c r="BFZ107" s="376"/>
      <c r="BGA107" s="376"/>
      <c r="BGB107" s="376"/>
      <c r="BGC107" s="376"/>
      <c r="BGD107" s="376"/>
      <c r="BGE107" s="376"/>
      <c r="BGF107" s="376"/>
      <c r="BGG107" s="376"/>
      <c r="BGH107" s="376"/>
      <c r="BGI107" s="376"/>
      <c r="BGJ107" s="376"/>
      <c r="BGK107" s="376"/>
      <c r="BGL107" s="376"/>
      <c r="BGM107" s="376"/>
      <c r="BGN107" s="376"/>
      <c r="BGO107" s="376"/>
      <c r="BGP107" s="376"/>
      <c r="BGQ107" s="376"/>
      <c r="BGR107" s="376"/>
      <c r="BGS107" s="376"/>
      <c r="BGT107" s="376"/>
      <c r="BGU107" s="376"/>
      <c r="BGV107" s="376"/>
      <c r="BGW107" s="376"/>
      <c r="BGX107" s="376"/>
      <c r="BGY107" s="376"/>
      <c r="BGZ107" s="376"/>
      <c r="BHA107" s="376"/>
      <c r="BHB107" s="376"/>
      <c r="BHC107" s="376"/>
      <c r="BHD107" s="376"/>
      <c r="BHE107" s="376"/>
      <c r="BHF107" s="376"/>
      <c r="BHG107" s="376"/>
      <c r="BHH107" s="376"/>
      <c r="BHI107" s="376"/>
      <c r="BHJ107" s="376"/>
      <c r="BHK107" s="376"/>
      <c r="BHL107" s="376"/>
      <c r="BHM107" s="376"/>
      <c r="BHN107" s="376"/>
      <c r="BHO107" s="376"/>
      <c r="BHP107" s="376"/>
      <c r="BHQ107" s="376"/>
      <c r="BHR107" s="376"/>
      <c r="BHS107" s="376"/>
      <c r="BHT107" s="376"/>
      <c r="BHU107" s="376"/>
      <c r="BHV107" s="376"/>
      <c r="BHW107" s="376"/>
      <c r="BHX107" s="376"/>
      <c r="BHY107" s="376"/>
      <c r="BHZ107" s="376"/>
      <c r="BIA107" s="376"/>
      <c r="BIB107" s="376"/>
      <c r="BIC107" s="376"/>
      <c r="BID107" s="376"/>
      <c r="BIE107" s="376"/>
      <c r="BIF107" s="376"/>
      <c r="BIG107" s="376"/>
      <c r="BIH107" s="376"/>
      <c r="BII107" s="376"/>
      <c r="BIJ107" s="376"/>
      <c r="BIK107" s="376"/>
      <c r="BIL107" s="376"/>
      <c r="BIM107" s="376"/>
      <c r="BIN107" s="376"/>
      <c r="BIO107" s="376"/>
      <c r="BIP107" s="376"/>
      <c r="BIQ107" s="376"/>
      <c r="BIR107" s="376"/>
      <c r="BIS107" s="376"/>
      <c r="BIT107" s="376"/>
      <c r="BIU107" s="376"/>
      <c r="BIV107" s="376"/>
      <c r="BIW107" s="376"/>
      <c r="BIX107" s="376"/>
      <c r="BIY107" s="376"/>
      <c r="BIZ107" s="376"/>
      <c r="BJA107" s="376"/>
      <c r="BJB107" s="376"/>
      <c r="BJC107" s="376"/>
      <c r="BJD107" s="376"/>
      <c r="BJE107" s="376"/>
      <c r="BJF107" s="376"/>
      <c r="BJG107" s="376"/>
      <c r="BJH107" s="376"/>
      <c r="BJI107" s="376"/>
      <c r="BJJ107" s="376"/>
      <c r="BJK107" s="376"/>
      <c r="BJL107" s="376"/>
      <c r="BJM107" s="376"/>
      <c r="BJN107" s="376"/>
      <c r="BJO107" s="376"/>
      <c r="BJP107" s="376"/>
      <c r="BJQ107" s="376"/>
      <c r="BJR107" s="376"/>
      <c r="BJS107" s="376"/>
      <c r="BJT107" s="376"/>
      <c r="BJU107" s="376"/>
      <c r="BJV107" s="376"/>
      <c r="BJW107" s="376"/>
      <c r="BJX107" s="376"/>
      <c r="BJY107" s="376"/>
      <c r="BJZ107" s="376"/>
      <c r="BKA107" s="376"/>
      <c r="BKB107" s="376"/>
      <c r="BKC107" s="376"/>
      <c r="BKD107" s="376"/>
      <c r="BKE107" s="376"/>
      <c r="BKF107" s="376"/>
      <c r="BKG107" s="376"/>
      <c r="BKH107" s="376"/>
      <c r="BKI107" s="376"/>
      <c r="BKJ107" s="376"/>
      <c r="BKK107" s="376"/>
      <c r="BKL107" s="376"/>
      <c r="BKM107" s="376"/>
      <c r="BKN107" s="376"/>
      <c r="BKO107" s="376"/>
      <c r="BKP107" s="376"/>
      <c r="BKQ107" s="376"/>
      <c r="BKR107" s="376"/>
      <c r="BKS107" s="376"/>
      <c r="BKT107" s="376"/>
      <c r="BKU107" s="376"/>
      <c r="BKV107" s="376"/>
      <c r="BKW107" s="376"/>
      <c r="BKX107" s="376"/>
      <c r="BKY107" s="376"/>
      <c r="BKZ107" s="376"/>
      <c r="BLA107" s="376"/>
      <c r="BLB107" s="376"/>
      <c r="BLC107" s="376"/>
      <c r="BLD107" s="376"/>
      <c r="BLE107" s="376"/>
      <c r="BLF107" s="376"/>
      <c r="BLG107" s="376"/>
      <c r="BLH107" s="376"/>
      <c r="BLI107" s="376"/>
      <c r="BLJ107" s="376"/>
      <c r="BLK107" s="376"/>
      <c r="BLL107" s="376"/>
      <c r="BLM107" s="376"/>
      <c r="BLN107" s="376"/>
      <c r="BLO107" s="376"/>
      <c r="BLP107" s="376"/>
      <c r="BLQ107" s="376"/>
      <c r="BLR107" s="376"/>
      <c r="BLS107" s="376"/>
      <c r="BLT107" s="376"/>
      <c r="BLU107" s="376"/>
      <c r="BLV107" s="376"/>
      <c r="BLW107" s="376"/>
      <c r="BLX107" s="376"/>
      <c r="BLY107" s="376"/>
      <c r="BLZ107" s="376"/>
      <c r="BMA107" s="376"/>
      <c r="BMB107" s="376"/>
      <c r="BMC107" s="376"/>
      <c r="BMD107" s="376"/>
      <c r="BME107" s="376"/>
      <c r="BMF107" s="376"/>
      <c r="BMG107" s="376"/>
      <c r="BMH107" s="376"/>
      <c r="BMI107" s="376"/>
      <c r="BMJ107" s="376"/>
      <c r="BMK107" s="376"/>
      <c r="BML107" s="376"/>
      <c r="BMM107" s="376"/>
      <c r="BMN107" s="376"/>
      <c r="BMO107" s="376"/>
      <c r="BMP107" s="376"/>
      <c r="BMQ107" s="376"/>
      <c r="BMR107" s="376"/>
      <c r="BMS107" s="376"/>
      <c r="BMT107" s="376"/>
      <c r="BMU107" s="376"/>
      <c r="BMV107" s="376"/>
      <c r="BMW107" s="376"/>
      <c r="BMX107" s="376"/>
      <c r="BMY107" s="376"/>
      <c r="BMZ107" s="376"/>
      <c r="BNA107" s="376"/>
      <c r="BNB107" s="376"/>
      <c r="BNC107" s="376"/>
      <c r="BND107" s="376"/>
      <c r="BNE107" s="376"/>
      <c r="BNF107" s="376"/>
      <c r="BNG107" s="376"/>
      <c r="BNH107" s="376"/>
      <c r="BNI107" s="376"/>
      <c r="BNJ107" s="376"/>
      <c r="BNK107" s="376"/>
      <c r="BNL107" s="376"/>
      <c r="BNM107" s="376"/>
      <c r="BNN107" s="376"/>
      <c r="BNO107" s="376"/>
      <c r="BNP107" s="376"/>
      <c r="BNQ107" s="376"/>
      <c r="BNR107" s="376"/>
      <c r="BNS107" s="376"/>
      <c r="BNT107" s="376"/>
      <c r="BNU107" s="376"/>
      <c r="BNV107" s="376"/>
      <c r="BNW107" s="376"/>
      <c r="BNX107" s="376"/>
      <c r="BNY107" s="376"/>
      <c r="BNZ107" s="376"/>
      <c r="BOA107" s="376"/>
      <c r="BOB107" s="376"/>
      <c r="BOC107" s="376"/>
      <c r="BOD107" s="376"/>
      <c r="BOE107" s="376"/>
      <c r="BOF107" s="376"/>
      <c r="BOG107" s="376"/>
      <c r="BOH107" s="376"/>
      <c r="BOI107" s="376"/>
      <c r="BOJ107" s="376"/>
      <c r="BOK107" s="376"/>
      <c r="BOL107" s="376"/>
      <c r="BOM107" s="376"/>
      <c r="BON107" s="376"/>
      <c r="BOO107" s="376"/>
      <c r="BOP107" s="376"/>
      <c r="BOQ107" s="376"/>
      <c r="BOR107" s="376"/>
      <c r="BOS107" s="376"/>
      <c r="BOT107" s="376"/>
      <c r="BOU107" s="376"/>
      <c r="BOV107" s="376"/>
      <c r="BOW107" s="376"/>
      <c r="BOX107" s="376"/>
      <c r="BOY107" s="376"/>
      <c r="BOZ107" s="376"/>
      <c r="BPA107" s="376"/>
      <c r="BPB107" s="376"/>
      <c r="BPC107" s="376"/>
      <c r="BPD107" s="376"/>
      <c r="BPE107" s="376"/>
      <c r="BPF107" s="376"/>
      <c r="BPG107" s="376"/>
      <c r="BPH107" s="376"/>
      <c r="BPI107" s="376"/>
      <c r="BPJ107" s="376"/>
      <c r="BPK107" s="376"/>
      <c r="BPL107" s="376"/>
      <c r="BPM107" s="376"/>
      <c r="BPN107" s="376"/>
      <c r="BPO107" s="376"/>
      <c r="BPP107" s="376"/>
      <c r="BPQ107" s="376"/>
      <c r="BPR107" s="376"/>
      <c r="BPS107" s="376"/>
      <c r="BPT107" s="376"/>
      <c r="BPU107" s="376"/>
      <c r="BPV107" s="376"/>
      <c r="BPW107" s="376"/>
      <c r="BPX107" s="376"/>
      <c r="BPY107" s="376"/>
      <c r="BPZ107" s="376"/>
      <c r="BQA107" s="376"/>
      <c r="BQB107" s="376"/>
      <c r="BQC107" s="376"/>
      <c r="BQD107" s="376"/>
      <c r="BQE107" s="376"/>
      <c r="BQF107" s="376"/>
      <c r="BQG107" s="376"/>
      <c r="BQH107" s="376"/>
      <c r="BQI107" s="376"/>
      <c r="BQJ107" s="376"/>
      <c r="BQK107" s="376"/>
      <c r="BQL107" s="376"/>
      <c r="BQM107" s="376"/>
      <c r="BQN107" s="376"/>
      <c r="BQO107" s="376"/>
      <c r="BQP107" s="376"/>
      <c r="BQQ107" s="376"/>
      <c r="BQR107" s="376"/>
      <c r="BQS107" s="376"/>
      <c r="BQT107" s="376"/>
      <c r="BQU107" s="376"/>
      <c r="BQV107" s="376"/>
      <c r="BQW107" s="376"/>
      <c r="BQX107" s="376"/>
      <c r="BQY107" s="376"/>
      <c r="BQZ107" s="376"/>
      <c r="BRA107" s="376"/>
      <c r="BRB107" s="376"/>
      <c r="BRC107" s="376"/>
      <c r="BRD107" s="376"/>
      <c r="BRE107" s="376"/>
      <c r="BRF107" s="376"/>
      <c r="BRG107" s="376"/>
      <c r="BRH107" s="376"/>
      <c r="BRI107" s="376"/>
      <c r="BRJ107" s="376"/>
      <c r="BRK107" s="376"/>
      <c r="BRL107" s="376"/>
      <c r="BRM107" s="376"/>
      <c r="BRN107" s="376"/>
      <c r="BRO107" s="376"/>
      <c r="BRP107" s="376"/>
      <c r="BRQ107" s="376"/>
      <c r="BRR107" s="376"/>
      <c r="BRS107" s="376"/>
      <c r="BRT107" s="376"/>
      <c r="BRU107" s="376"/>
      <c r="BRV107" s="376"/>
      <c r="BRW107" s="376"/>
      <c r="BRX107" s="376"/>
      <c r="BRY107" s="376"/>
      <c r="BRZ107" s="376"/>
      <c r="BSA107" s="376"/>
      <c r="BSB107" s="376"/>
      <c r="BSC107" s="376"/>
      <c r="BSD107" s="376"/>
      <c r="BSE107" s="376"/>
      <c r="BSF107" s="376"/>
      <c r="BSG107" s="376"/>
      <c r="BSH107" s="376"/>
      <c r="BSI107" s="376"/>
      <c r="BSJ107" s="376"/>
      <c r="BSK107" s="376"/>
      <c r="BSL107" s="376"/>
      <c r="BSM107" s="376"/>
      <c r="BSN107" s="376"/>
      <c r="BSO107" s="376"/>
      <c r="BSP107" s="376"/>
      <c r="BSQ107" s="376"/>
      <c r="BSR107" s="376"/>
      <c r="BSS107" s="376"/>
      <c r="BST107" s="376"/>
      <c r="BSU107" s="376"/>
      <c r="BSV107" s="376"/>
      <c r="BSW107" s="376"/>
      <c r="BSX107" s="376"/>
      <c r="BSY107" s="376"/>
      <c r="BSZ107" s="376"/>
      <c r="BTA107" s="376"/>
      <c r="BTB107" s="376"/>
      <c r="BTC107" s="376"/>
      <c r="BTD107" s="376"/>
      <c r="BTE107" s="376"/>
      <c r="BTF107" s="376"/>
      <c r="BTG107" s="376"/>
      <c r="BTH107" s="376"/>
      <c r="BTI107" s="376"/>
      <c r="BTJ107" s="376"/>
      <c r="BTK107" s="376"/>
      <c r="BTL107" s="376"/>
      <c r="BTM107" s="376"/>
      <c r="BTN107" s="376"/>
      <c r="BTO107" s="376"/>
      <c r="BTP107" s="376"/>
      <c r="BTQ107" s="376"/>
      <c r="BTR107" s="376"/>
      <c r="BTS107" s="376"/>
      <c r="BTT107" s="376"/>
      <c r="BTU107" s="376"/>
      <c r="BTV107" s="376"/>
      <c r="BTW107" s="376"/>
      <c r="BTX107" s="376"/>
      <c r="BTY107" s="376"/>
      <c r="BTZ107" s="376"/>
      <c r="BUA107" s="376"/>
      <c r="BUB107" s="376"/>
      <c r="BUC107" s="376"/>
      <c r="BUD107" s="376"/>
      <c r="BUE107" s="376"/>
      <c r="BUF107" s="376"/>
      <c r="BUG107" s="376"/>
      <c r="BUH107" s="376"/>
      <c r="BUI107" s="376"/>
      <c r="BUJ107" s="376"/>
      <c r="BUK107" s="376"/>
      <c r="BUL107" s="376"/>
      <c r="BUM107" s="376"/>
      <c r="BUN107" s="376"/>
      <c r="BUO107" s="376"/>
      <c r="BUP107" s="376"/>
      <c r="BUQ107" s="376"/>
      <c r="BUR107" s="376"/>
      <c r="BUS107" s="376"/>
      <c r="BUT107" s="376"/>
      <c r="BUU107" s="376"/>
      <c r="BUV107" s="376"/>
      <c r="BUW107" s="376"/>
      <c r="BUX107" s="376"/>
      <c r="BUY107" s="376"/>
      <c r="BUZ107" s="376"/>
      <c r="BVA107" s="376"/>
      <c r="BVB107" s="376"/>
      <c r="BVC107" s="376"/>
      <c r="BVD107" s="376"/>
      <c r="BVE107" s="376"/>
      <c r="BVF107" s="376"/>
      <c r="BVG107" s="376"/>
      <c r="BVH107" s="376"/>
      <c r="BVI107" s="376"/>
      <c r="BVJ107" s="376"/>
      <c r="BVK107" s="376"/>
      <c r="BVL107" s="376"/>
      <c r="BVM107" s="376"/>
      <c r="BVN107" s="376"/>
      <c r="BVO107" s="376"/>
      <c r="BVP107" s="376"/>
      <c r="BVQ107" s="376"/>
      <c r="BVR107" s="376"/>
      <c r="BVS107" s="376"/>
      <c r="BVT107" s="376"/>
      <c r="BVU107" s="376"/>
      <c r="BVV107" s="376"/>
      <c r="BVW107" s="376"/>
      <c r="BVX107" s="376"/>
      <c r="BVY107" s="376"/>
      <c r="BVZ107" s="376"/>
      <c r="BWA107" s="376"/>
      <c r="BWB107" s="376"/>
      <c r="BWC107" s="376"/>
      <c r="BWD107" s="376"/>
      <c r="BWE107" s="376"/>
      <c r="BWF107" s="376"/>
      <c r="BWG107" s="376"/>
      <c r="BWH107" s="376"/>
      <c r="BWI107" s="376"/>
      <c r="BWJ107" s="376"/>
      <c r="BWK107" s="376"/>
      <c r="BWL107" s="376"/>
      <c r="BWM107" s="376"/>
      <c r="BWN107" s="376"/>
      <c r="BWO107" s="376"/>
      <c r="BWP107" s="376"/>
      <c r="BWQ107" s="376"/>
      <c r="BWR107" s="376"/>
      <c r="BWS107" s="376"/>
      <c r="BWT107" s="376"/>
      <c r="BWU107" s="376"/>
      <c r="BWV107" s="376"/>
      <c r="BWW107" s="376"/>
      <c r="BWX107" s="376"/>
      <c r="BWY107" s="376"/>
      <c r="BWZ107" s="376"/>
      <c r="BXA107" s="376"/>
      <c r="BXB107" s="376"/>
      <c r="BXC107" s="376"/>
      <c r="BXD107" s="376"/>
      <c r="BXE107" s="376"/>
      <c r="BXF107" s="376"/>
      <c r="BXG107" s="376"/>
      <c r="BXH107" s="376"/>
      <c r="BXI107" s="376"/>
      <c r="BXJ107" s="376"/>
      <c r="BXK107" s="376"/>
      <c r="BXL107" s="376"/>
      <c r="BXM107" s="376"/>
      <c r="BXN107" s="376"/>
      <c r="BXO107" s="376"/>
      <c r="BXP107" s="376"/>
      <c r="BXQ107" s="376"/>
      <c r="BXR107" s="376"/>
      <c r="BXS107" s="376"/>
      <c r="BXT107" s="376"/>
      <c r="BXU107" s="376"/>
      <c r="BXV107" s="376"/>
      <c r="BXW107" s="376"/>
      <c r="BXX107" s="376"/>
      <c r="BXY107" s="376"/>
      <c r="BXZ107" s="376"/>
      <c r="BYA107" s="376"/>
      <c r="BYB107" s="376"/>
      <c r="BYC107" s="376"/>
      <c r="BYD107" s="376"/>
      <c r="BYE107" s="376"/>
      <c r="BYF107" s="376"/>
      <c r="BYG107" s="376"/>
      <c r="BYH107" s="376"/>
      <c r="BYI107" s="376"/>
      <c r="BYJ107" s="376"/>
      <c r="BYK107" s="376"/>
      <c r="BYL107" s="376"/>
      <c r="BYM107" s="376"/>
      <c r="BYN107" s="376"/>
      <c r="BYO107" s="376"/>
      <c r="BYP107" s="376"/>
      <c r="BYQ107" s="376"/>
      <c r="BYR107" s="376"/>
      <c r="BYS107" s="376"/>
      <c r="BYT107" s="376"/>
      <c r="BYU107" s="376"/>
      <c r="BYV107" s="376"/>
      <c r="BYW107" s="376"/>
      <c r="BYX107" s="376"/>
      <c r="BYY107" s="376"/>
      <c r="BYZ107" s="376"/>
      <c r="BZA107" s="376"/>
      <c r="BZB107" s="376"/>
      <c r="BZC107" s="376"/>
      <c r="BZD107" s="376"/>
      <c r="BZE107" s="376"/>
      <c r="BZF107" s="376"/>
      <c r="BZG107" s="376"/>
      <c r="BZH107" s="376"/>
      <c r="BZI107" s="376"/>
      <c r="BZJ107" s="376"/>
      <c r="BZK107" s="376"/>
      <c r="BZL107" s="376"/>
      <c r="BZM107" s="376"/>
      <c r="BZN107" s="376"/>
      <c r="BZO107" s="376"/>
      <c r="BZP107" s="376"/>
      <c r="BZQ107" s="376"/>
      <c r="BZR107" s="376"/>
      <c r="BZS107" s="376"/>
      <c r="BZT107" s="376"/>
      <c r="BZU107" s="376"/>
      <c r="BZV107" s="376"/>
      <c r="BZW107" s="376"/>
      <c r="BZX107" s="376"/>
      <c r="BZY107" s="376"/>
      <c r="BZZ107" s="376"/>
      <c r="CAA107" s="376"/>
      <c r="CAB107" s="376"/>
      <c r="CAC107" s="376"/>
      <c r="CAD107" s="376"/>
      <c r="CAE107" s="376"/>
      <c r="CAF107" s="376"/>
      <c r="CAG107" s="376"/>
      <c r="CAH107" s="376"/>
      <c r="CAI107" s="376"/>
      <c r="CAJ107" s="376"/>
      <c r="CAK107" s="376"/>
      <c r="CAL107" s="376"/>
      <c r="CAM107" s="376"/>
      <c r="CAN107" s="376"/>
      <c r="CAO107" s="376"/>
      <c r="CAP107" s="376"/>
      <c r="CAQ107" s="376"/>
      <c r="CAR107" s="376"/>
      <c r="CAS107" s="376"/>
      <c r="CAT107" s="376"/>
      <c r="CAU107" s="376"/>
      <c r="CAV107" s="376"/>
      <c r="CAW107" s="376"/>
      <c r="CAX107" s="376"/>
      <c r="CAY107" s="376"/>
      <c r="CAZ107" s="376"/>
      <c r="CBA107" s="376"/>
      <c r="CBB107" s="376"/>
      <c r="CBC107" s="376"/>
      <c r="CBD107" s="376"/>
      <c r="CBE107" s="376"/>
      <c r="CBF107" s="376"/>
      <c r="CBG107" s="376"/>
      <c r="CBH107" s="376"/>
      <c r="CBI107" s="376"/>
      <c r="CBJ107" s="376"/>
      <c r="CBK107" s="376"/>
      <c r="CBL107" s="376"/>
      <c r="CBM107" s="376"/>
      <c r="CBN107" s="376"/>
      <c r="CBO107" s="376"/>
      <c r="CBP107" s="376"/>
      <c r="CBQ107" s="376"/>
      <c r="CBR107" s="376"/>
      <c r="CBS107" s="376"/>
      <c r="CBT107" s="376"/>
      <c r="CBU107" s="376"/>
      <c r="CBV107" s="376"/>
      <c r="CBW107" s="376"/>
      <c r="CBX107" s="376"/>
      <c r="CBY107" s="376"/>
      <c r="CBZ107" s="376"/>
      <c r="CCA107" s="376"/>
      <c r="CCB107" s="376"/>
      <c r="CCC107" s="376"/>
      <c r="CCD107" s="376"/>
      <c r="CCE107" s="376"/>
      <c r="CCF107" s="376"/>
      <c r="CCG107" s="376"/>
      <c r="CCH107" s="376"/>
      <c r="CCI107" s="376"/>
      <c r="CCJ107" s="376"/>
      <c r="CCK107" s="376"/>
      <c r="CCL107" s="376"/>
      <c r="CCM107" s="376"/>
      <c r="CCN107" s="376"/>
      <c r="CCO107" s="376"/>
      <c r="CCP107" s="376"/>
      <c r="CCQ107" s="376"/>
      <c r="CCR107" s="376"/>
      <c r="CCS107" s="376"/>
      <c r="CCT107" s="376"/>
      <c r="CCU107" s="376"/>
      <c r="CCV107" s="376"/>
      <c r="CCW107" s="376"/>
      <c r="CCX107" s="376"/>
      <c r="CCY107" s="376"/>
      <c r="CCZ107" s="376"/>
      <c r="CDA107" s="376"/>
      <c r="CDB107" s="376"/>
      <c r="CDC107" s="376"/>
      <c r="CDD107" s="376"/>
      <c r="CDE107" s="376"/>
      <c r="CDF107" s="376"/>
      <c r="CDG107" s="376"/>
      <c r="CDH107" s="376"/>
      <c r="CDI107" s="376"/>
      <c r="CDJ107" s="376"/>
      <c r="CDK107" s="376"/>
      <c r="CDL107" s="376"/>
      <c r="CDM107" s="376"/>
      <c r="CDN107" s="376"/>
      <c r="CDO107" s="376"/>
      <c r="CDP107" s="376"/>
      <c r="CDQ107" s="376"/>
      <c r="CDR107" s="376"/>
      <c r="CDS107" s="376"/>
      <c r="CDT107" s="376"/>
      <c r="CDU107" s="376"/>
      <c r="CDV107" s="376"/>
      <c r="CDW107" s="376"/>
      <c r="CDX107" s="376"/>
      <c r="CDY107" s="376"/>
      <c r="CDZ107" s="376"/>
      <c r="CEA107" s="376"/>
      <c r="CEB107" s="376"/>
      <c r="CEC107" s="376"/>
      <c r="CED107" s="376"/>
      <c r="CEE107" s="376"/>
      <c r="CEF107" s="376"/>
      <c r="CEG107" s="376"/>
      <c r="CEH107" s="376"/>
      <c r="CEI107" s="376"/>
      <c r="CEJ107" s="376"/>
      <c r="CEK107" s="376"/>
      <c r="CEL107" s="376"/>
      <c r="CEM107" s="376"/>
      <c r="CEN107" s="376"/>
      <c r="CEO107" s="376"/>
      <c r="CEP107" s="376"/>
      <c r="CEQ107" s="376"/>
      <c r="CER107" s="376"/>
      <c r="CES107" s="376"/>
      <c r="CET107" s="376"/>
      <c r="CEU107" s="376"/>
      <c r="CEV107" s="376"/>
      <c r="CEW107" s="376"/>
      <c r="CEX107" s="376"/>
      <c r="CEY107" s="376"/>
      <c r="CEZ107" s="376"/>
      <c r="CFA107" s="376"/>
      <c r="CFB107" s="376"/>
      <c r="CFC107" s="376"/>
      <c r="CFD107" s="376"/>
      <c r="CFE107" s="376"/>
      <c r="CFF107" s="376"/>
      <c r="CFG107" s="376"/>
      <c r="CFH107" s="376"/>
      <c r="CFI107" s="376"/>
      <c r="CFJ107" s="376"/>
      <c r="CFK107" s="376"/>
      <c r="CFL107" s="376"/>
      <c r="CFM107" s="376"/>
      <c r="CFN107" s="376"/>
      <c r="CFO107" s="376"/>
      <c r="CFP107" s="376"/>
      <c r="CFQ107" s="376"/>
      <c r="CFR107" s="376"/>
      <c r="CFS107" s="376"/>
      <c r="CFT107" s="376"/>
      <c r="CFU107" s="376"/>
      <c r="CFV107" s="376"/>
      <c r="CFW107" s="376"/>
      <c r="CFX107" s="376"/>
      <c r="CFY107" s="376"/>
      <c r="CFZ107" s="376"/>
      <c r="CGA107" s="376"/>
      <c r="CGB107" s="376"/>
      <c r="CGC107" s="376"/>
      <c r="CGD107" s="376"/>
      <c r="CGE107" s="376"/>
      <c r="CGF107" s="376"/>
      <c r="CGG107" s="376"/>
      <c r="CGH107" s="376"/>
      <c r="CGI107" s="376"/>
      <c r="CGJ107" s="376"/>
      <c r="CGK107" s="376"/>
      <c r="CGL107" s="376"/>
      <c r="CGM107" s="376"/>
      <c r="CGN107" s="376"/>
      <c r="CGO107" s="376"/>
      <c r="CGP107" s="376"/>
      <c r="CGQ107" s="376"/>
      <c r="CGR107" s="376"/>
      <c r="CGS107" s="376"/>
      <c r="CGT107" s="376"/>
      <c r="CGU107" s="376"/>
      <c r="CGV107" s="376"/>
      <c r="CGW107" s="376"/>
      <c r="CGX107" s="376"/>
      <c r="CGY107" s="376"/>
      <c r="CGZ107" s="376"/>
      <c r="CHA107" s="376"/>
      <c r="CHB107" s="376"/>
      <c r="CHC107" s="376"/>
      <c r="CHD107" s="376"/>
      <c r="CHE107" s="376"/>
      <c r="CHF107" s="376"/>
      <c r="CHG107" s="376"/>
      <c r="CHH107" s="376"/>
      <c r="CHI107" s="376"/>
      <c r="CHJ107" s="376"/>
      <c r="CHK107" s="376"/>
      <c r="CHL107" s="376"/>
      <c r="CHM107" s="376"/>
      <c r="CHN107" s="376"/>
      <c r="CHO107" s="376"/>
      <c r="CHP107" s="376"/>
      <c r="CHQ107" s="376"/>
      <c r="CHR107" s="376"/>
      <c r="CHS107" s="376"/>
      <c r="CHT107" s="376"/>
      <c r="CHU107" s="376"/>
      <c r="CHV107" s="376"/>
      <c r="CHW107" s="376"/>
      <c r="CHX107" s="376"/>
      <c r="CHY107" s="376"/>
      <c r="CHZ107" s="376"/>
      <c r="CIA107" s="376"/>
      <c r="CIB107" s="376"/>
      <c r="CIC107" s="376"/>
      <c r="CID107" s="376"/>
      <c r="CIE107" s="376"/>
      <c r="CIF107" s="376"/>
      <c r="CIG107" s="376"/>
      <c r="CIH107" s="376"/>
      <c r="CII107" s="376"/>
      <c r="CIJ107" s="376"/>
      <c r="CIK107" s="376"/>
      <c r="CIL107" s="376"/>
      <c r="CIM107" s="376"/>
      <c r="CIN107" s="376"/>
      <c r="CIO107" s="376"/>
      <c r="CIP107" s="376"/>
      <c r="CIQ107" s="376"/>
      <c r="CIR107" s="376"/>
      <c r="CIS107" s="376"/>
      <c r="CIT107" s="376"/>
      <c r="CIU107" s="376"/>
      <c r="CIV107" s="376"/>
      <c r="CIW107" s="376"/>
      <c r="CIX107" s="376"/>
      <c r="CIY107" s="376"/>
      <c r="CIZ107" s="376"/>
      <c r="CJA107" s="376"/>
      <c r="CJB107" s="376"/>
      <c r="CJC107" s="376"/>
      <c r="CJD107" s="376"/>
      <c r="CJE107" s="376"/>
      <c r="CJF107" s="376"/>
      <c r="CJG107" s="376"/>
      <c r="CJH107" s="376"/>
      <c r="CJI107" s="376"/>
      <c r="CJJ107" s="376"/>
      <c r="CJK107" s="376"/>
      <c r="CJL107" s="376"/>
      <c r="CJM107" s="376"/>
      <c r="CJN107" s="376"/>
      <c r="CJO107" s="376"/>
      <c r="CJP107" s="376"/>
      <c r="CJQ107" s="376"/>
      <c r="CJR107" s="376"/>
      <c r="CJS107" s="376"/>
      <c r="CJT107" s="376"/>
      <c r="CJU107" s="376"/>
      <c r="CJV107" s="376"/>
      <c r="CJW107" s="376"/>
      <c r="CJX107" s="376"/>
      <c r="CJY107" s="376"/>
      <c r="CJZ107" s="376"/>
      <c r="CKA107" s="376"/>
      <c r="CKB107" s="376"/>
      <c r="CKC107" s="376"/>
      <c r="CKD107" s="376"/>
      <c r="CKE107" s="376"/>
      <c r="CKF107" s="376"/>
      <c r="CKG107" s="376"/>
      <c r="CKH107" s="376"/>
      <c r="CKI107" s="376"/>
      <c r="CKJ107" s="376"/>
      <c r="CKK107" s="376"/>
      <c r="CKL107" s="376"/>
      <c r="CKM107" s="376"/>
      <c r="CKN107" s="376"/>
      <c r="CKO107" s="376"/>
      <c r="CKP107" s="376"/>
      <c r="CKQ107" s="376"/>
      <c r="CKR107" s="376"/>
      <c r="CKS107" s="376"/>
      <c r="CKT107" s="376"/>
      <c r="CKU107" s="376"/>
      <c r="CKV107" s="376"/>
      <c r="CKW107" s="376"/>
      <c r="CKX107" s="376"/>
      <c r="CKY107" s="376"/>
      <c r="CKZ107" s="376"/>
      <c r="CLA107" s="376"/>
      <c r="CLB107" s="376"/>
      <c r="CLC107" s="376"/>
      <c r="CLD107" s="376"/>
      <c r="CLE107" s="376"/>
      <c r="CLF107" s="376"/>
      <c r="CLG107" s="376"/>
      <c r="CLH107" s="376"/>
      <c r="CLI107" s="376"/>
      <c r="CLJ107" s="376"/>
      <c r="CLK107" s="376"/>
      <c r="CLL107" s="376"/>
      <c r="CLM107" s="376"/>
      <c r="CLN107" s="376"/>
      <c r="CLO107" s="376"/>
      <c r="CLP107" s="376"/>
      <c r="CLQ107" s="376"/>
      <c r="CLR107" s="376"/>
      <c r="CLS107" s="376"/>
      <c r="CLT107" s="376"/>
      <c r="CLU107" s="376"/>
      <c r="CLV107" s="376"/>
      <c r="CLW107" s="376"/>
      <c r="CLX107" s="376"/>
      <c r="CLY107" s="376"/>
      <c r="CLZ107" s="376"/>
      <c r="CMA107" s="376"/>
      <c r="CMB107" s="376"/>
      <c r="CMC107" s="376"/>
      <c r="CMD107" s="376"/>
      <c r="CME107" s="376"/>
      <c r="CMF107" s="376"/>
      <c r="CMG107" s="376"/>
      <c r="CMH107" s="376"/>
      <c r="CMI107" s="376"/>
      <c r="CMJ107" s="376"/>
      <c r="CMK107" s="376"/>
      <c r="CML107" s="376"/>
      <c r="CMM107" s="376"/>
      <c r="CMN107" s="376"/>
      <c r="CMO107" s="376"/>
      <c r="CMP107" s="376"/>
      <c r="CMQ107" s="376"/>
      <c r="CMR107" s="376"/>
      <c r="CMS107" s="376"/>
      <c r="CMT107" s="376"/>
      <c r="CMU107" s="376"/>
      <c r="CMV107" s="376"/>
      <c r="CMW107" s="376"/>
      <c r="CMX107" s="376"/>
      <c r="CMY107" s="376"/>
      <c r="CMZ107" s="376"/>
      <c r="CNA107" s="376"/>
      <c r="CNB107" s="376"/>
      <c r="CNC107" s="376"/>
      <c r="CND107" s="376"/>
      <c r="CNE107" s="376"/>
      <c r="CNF107" s="376"/>
      <c r="CNG107" s="376"/>
      <c r="CNH107" s="376"/>
      <c r="CNI107" s="376"/>
      <c r="CNJ107" s="376"/>
      <c r="CNK107" s="376"/>
      <c r="CNL107" s="376"/>
      <c r="CNM107" s="376"/>
      <c r="CNN107" s="376"/>
      <c r="CNO107" s="376"/>
      <c r="CNP107" s="376"/>
      <c r="CNQ107" s="376"/>
      <c r="CNR107" s="376"/>
      <c r="CNS107" s="376"/>
      <c r="CNT107" s="376"/>
      <c r="CNU107" s="376"/>
      <c r="CNV107" s="376"/>
      <c r="CNW107" s="376"/>
      <c r="CNX107" s="376"/>
      <c r="CNY107" s="376"/>
      <c r="CNZ107" s="376"/>
      <c r="COA107" s="376"/>
      <c r="COB107" s="376"/>
      <c r="COC107" s="376"/>
      <c r="COD107" s="376"/>
      <c r="COE107" s="376"/>
      <c r="COF107" s="376"/>
      <c r="COG107" s="376"/>
      <c r="COH107" s="376"/>
      <c r="COI107" s="376"/>
      <c r="COJ107" s="376"/>
      <c r="COK107" s="376"/>
      <c r="COL107" s="376"/>
      <c r="COM107" s="376"/>
      <c r="CON107" s="376"/>
      <c r="COO107" s="376"/>
      <c r="COP107" s="376"/>
      <c r="COQ107" s="376"/>
      <c r="COR107" s="376"/>
      <c r="COS107" s="376"/>
      <c r="COT107" s="376"/>
      <c r="COU107" s="376"/>
      <c r="COV107" s="376"/>
      <c r="COW107" s="376"/>
      <c r="COX107" s="376"/>
      <c r="COY107" s="376"/>
      <c r="COZ107" s="376"/>
      <c r="CPA107" s="376"/>
      <c r="CPB107" s="376"/>
      <c r="CPC107" s="376"/>
      <c r="CPD107" s="376"/>
      <c r="CPE107" s="376"/>
      <c r="CPF107" s="376"/>
      <c r="CPG107" s="376"/>
      <c r="CPH107" s="376"/>
      <c r="CPI107" s="376"/>
      <c r="CPJ107" s="376"/>
      <c r="CPK107" s="376"/>
      <c r="CPL107" s="376"/>
      <c r="CPM107" s="376"/>
      <c r="CPN107" s="376"/>
      <c r="CPO107" s="376"/>
      <c r="CPP107" s="376"/>
      <c r="CPQ107" s="376"/>
      <c r="CPR107" s="376"/>
      <c r="CPS107" s="376"/>
      <c r="CPT107" s="376"/>
      <c r="CPU107" s="376"/>
      <c r="CPV107" s="376"/>
      <c r="CPW107" s="376"/>
      <c r="CPX107" s="376"/>
      <c r="CPY107" s="376"/>
      <c r="CPZ107" s="376"/>
      <c r="CQA107" s="376"/>
      <c r="CQB107" s="376"/>
      <c r="CQC107" s="376"/>
      <c r="CQD107" s="376"/>
      <c r="CQE107" s="376"/>
      <c r="CQF107" s="376"/>
      <c r="CQG107" s="376"/>
      <c r="CQH107" s="376"/>
      <c r="CQI107" s="376"/>
      <c r="CQJ107" s="376"/>
      <c r="CQK107" s="376"/>
      <c r="CQL107" s="376"/>
      <c r="CQM107" s="376"/>
      <c r="CQN107" s="376"/>
      <c r="CQO107" s="376"/>
      <c r="CQP107" s="376"/>
      <c r="CQQ107" s="376"/>
      <c r="CQR107" s="376"/>
      <c r="CQS107" s="376"/>
      <c r="CQT107" s="376"/>
      <c r="CQU107" s="376"/>
      <c r="CQV107" s="376"/>
      <c r="CQW107" s="376"/>
      <c r="CQX107" s="376"/>
      <c r="CQY107" s="376"/>
      <c r="CQZ107" s="376"/>
      <c r="CRA107" s="376"/>
      <c r="CRB107" s="376"/>
      <c r="CRC107" s="376"/>
      <c r="CRD107" s="376"/>
      <c r="CRE107" s="376"/>
      <c r="CRF107" s="376"/>
      <c r="CRG107" s="376"/>
      <c r="CRH107" s="376"/>
      <c r="CRI107" s="376"/>
      <c r="CRJ107" s="376"/>
      <c r="CRK107" s="376"/>
      <c r="CRL107" s="376"/>
      <c r="CRM107" s="376"/>
      <c r="CRN107" s="376"/>
      <c r="CRO107" s="376"/>
      <c r="CRP107" s="376"/>
      <c r="CRQ107" s="376"/>
      <c r="CRR107" s="376"/>
      <c r="CRS107" s="376"/>
      <c r="CRT107" s="376"/>
      <c r="CRU107" s="376"/>
      <c r="CRV107" s="376"/>
      <c r="CRW107" s="376"/>
      <c r="CRX107" s="376"/>
      <c r="CRY107" s="376"/>
      <c r="CRZ107" s="376"/>
      <c r="CSA107" s="376"/>
      <c r="CSB107" s="376"/>
      <c r="CSC107" s="376"/>
      <c r="CSD107" s="376"/>
      <c r="CSE107" s="376"/>
      <c r="CSF107" s="376"/>
      <c r="CSG107" s="376"/>
      <c r="CSH107" s="376"/>
      <c r="CSI107" s="376"/>
      <c r="CSJ107" s="376"/>
      <c r="CSK107" s="376"/>
      <c r="CSL107" s="376"/>
      <c r="CSM107" s="376"/>
      <c r="CSN107" s="376"/>
      <c r="CSO107" s="376"/>
      <c r="CSP107" s="376"/>
      <c r="CSQ107" s="376"/>
      <c r="CSR107" s="376"/>
      <c r="CSS107" s="376"/>
      <c r="CST107" s="376"/>
      <c r="CSU107" s="376"/>
      <c r="CSV107" s="376"/>
      <c r="CSW107" s="376"/>
      <c r="CSX107" s="376"/>
      <c r="CSY107" s="376"/>
      <c r="CSZ107" s="376"/>
      <c r="CTA107" s="376"/>
      <c r="CTB107" s="376"/>
      <c r="CTC107" s="376"/>
      <c r="CTD107" s="376"/>
      <c r="CTE107" s="376"/>
      <c r="CTF107" s="376"/>
      <c r="CTG107" s="376"/>
      <c r="CTH107" s="376"/>
      <c r="CTI107" s="376"/>
      <c r="CTJ107" s="376"/>
      <c r="CTK107" s="376"/>
      <c r="CTL107" s="376"/>
      <c r="CTM107" s="376"/>
      <c r="CTN107" s="376"/>
      <c r="CTO107" s="376"/>
      <c r="CTP107" s="376"/>
      <c r="CTQ107" s="376"/>
      <c r="CTR107" s="376"/>
      <c r="CTS107" s="376"/>
      <c r="CTT107" s="376"/>
      <c r="CTU107" s="376"/>
      <c r="CTV107" s="376"/>
      <c r="CTW107" s="376"/>
      <c r="CTX107" s="376"/>
      <c r="CTY107" s="376"/>
      <c r="CTZ107" s="376"/>
      <c r="CUA107" s="376"/>
      <c r="CUB107" s="376"/>
      <c r="CUC107" s="376"/>
      <c r="CUD107" s="376"/>
      <c r="CUE107" s="376"/>
      <c r="CUF107" s="376"/>
      <c r="CUG107" s="376"/>
      <c r="CUH107" s="376"/>
      <c r="CUI107" s="376"/>
      <c r="CUJ107" s="376"/>
      <c r="CUK107" s="376"/>
      <c r="CUL107" s="376"/>
      <c r="CUM107" s="376"/>
      <c r="CUN107" s="376"/>
      <c r="CUO107" s="376"/>
      <c r="CUP107" s="376"/>
      <c r="CUQ107" s="376"/>
      <c r="CUR107" s="376"/>
      <c r="CUS107" s="376"/>
      <c r="CUT107" s="376"/>
      <c r="CUU107" s="376"/>
      <c r="CUV107" s="376"/>
      <c r="CUW107" s="376"/>
      <c r="CUX107" s="376"/>
      <c r="CUY107" s="376"/>
      <c r="CUZ107" s="376"/>
      <c r="CVA107" s="376"/>
      <c r="CVB107" s="376"/>
      <c r="CVC107" s="376"/>
      <c r="CVD107" s="376"/>
      <c r="CVE107" s="376"/>
      <c r="CVF107" s="376"/>
      <c r="CVG107" s="376"/>
      <c r="CVH107" s="376"/>
      <c r="CVI107" s="376"/>
      <c r="CVJ107" s="376"/>
      <c r="CVK107" s="376"/>
      <c r="CVL107" s="376"/>
      <c r="CVM107" s="376"/>
      <c r="CVN107" s="376"/>
      <c r="CVO107" s="376"/>
      <c r="CVP107" s="376"/>
      <c r="CVQ107" s="376"/>
      <c r="CVR107" s="376"/>
      <c r="CVS107" s="376"/>
      <c r="CVT107" s="376"/>
      <c r="CVU107" s="376"/>
      <c r="CVV107" s="376"/>
      <c r="CVW107" s="376"/>
      <c r="CVX107" s="376"/>
      <c r="CVY107" s="376"/>
      <c r="CVZ107" s="376"/>
      <c r="CWA107" s="376"/>
      <c r="CWB107" s="376"/>
      <c r="CWC107" s="376"/>
      <c r="CWD107" s="376"/>
      <c r="CWE107" s="376"/>
      <c r="CWF107" s="376"/>
      <c r="CWG107" s="376"/>
      <c r="CWH107" s="376"/>
      <c r="CWI107" s="376"/>
      <c r="CWJ107" s="376"/>
      <c r="CWK107" s="376"/>
      <c r="CWL107" s="376"/>
      <c r="CWM107" s="376"/>
      <c r="CWN107" s="376"/>
      <c r="CWO107" s="376"/>
      <c r="CWP107" s="376"/>
      <c r="CWQ107" s="376"/>
      <c r="CWR107" s="376"/>
      <c r="CWS107" s="376"/>
      <c r="CWT107" s="376"/>
      <c r="CWU107" s="376"/>
      <c r="CWV107" s="376"/>
      <c r="CWW107" s="376"/>
      <c r="CWX107" s="376"/>
      <c r="CWY107" s="376"/>
      <c r="CWZ107" s="376"/>
      <c r="CXA107" s="376"/>
      <c r="CXB107" s="376"/>
      <c r="CXC107" s="376"/>
      <c r="CXD107" s="376"/>
      <c r="CXE107" s="376"/>
      <c r="CXF107" s="376"/>
      <c r="CXG107" s="376"/>
      <c r="CXH107" s="376"/>
      <c r="CXI107" s="376"/>
      <c r="CXJ107" s="376"/>
      <c r="CXK107" s="376"/>
      <c r="CXL107" s="376"/>
      <c r="CXM107" s="376"/>
      <c r="CXN107" s="376"/>
      <c r="CXO107" s="376"/>
      <c r="CXP107" s="376"/>
      <c r="CXQ107" s="376"/>
      <c r="CXR107" s="376"/>
      <c r="CXS107" s="376"/>
      <c r="CXT107" s="376"/>
      <c r="CXU107" s="376"/>
      <c r="CXV107" s="376"/>
      <c r="CXW107" s="376"/>
      <c r="CXX107" s="376"/>
      <c r="CXY107" s="376"/>
      <c r="CXZ107" s="376"/>
      <c r="CYA107" s="376"/>
      <c r="CYB107" s="376"/>
      <c r="CYC107" s="376"/>
      <c r="CYD107" s="376"/>
      <c r="CYE107" s="376"/>
      <c r="CYF107" s="376"/>
      <c r="CYG107" s="376"/>
      <c r="CYH107" s="376"/>
      <c r="CYI107" s="376"/>
      <c r="CYJ107" s="376"/>
      <c r="CYK107" s="376"/>
      <c r="CYL107" s="376"/>
      <c r="CYM107" s="376"/>
      <c r="CYN107" s="376"/>
      <c r="CYO107" s="376"/>
      <c r="CYP107" s="376"/>
      <c r="CYQ107" s="376"/>
      <c r="CYR107" s="376"/>
      <c r="CYS107" s="376"/>
      <c r="CYT107" s="376"/>
      <c r="CYU107" s="376"/>
      <c r="CYV107" s="376"/>
      <c r="CYW107" s="376"/>
      <c r="CYX107" s="376"/>
      <c r="CYY107" s="376"/>
      <c r="CYZ107" s="376"/>
      <c r="CZA107" s="376"/>
      <c r="CZB107" s="376"/>
      <c r="CZC107" s="376"/>
      <c r="CZD107" s="376"/>
      <c r="CZE107" s="376"/>
      <c r="CZF107" s="376"/>
      <c r="CZG107" s="376"/>
      <c r="CZH107" s="376"/>
      <c r="CZI107" s="376"/>
      <c r="CZJ107" s="376"/>
      <c r="CZK107" s="376"/>
      <c r="CZL107" s="376"/>
      <c r="CZM107" s="376"/>
      <c r="CZN107" s="376"/>
      <c r="CZO107" s="376"/>
      <c r="CZP107" s="376"/>
      <c r="CZQ107" s="376"/>
      <c r="CZR107" s="376"/>
      <c r="CZS107" s="376"/>
      <c r="CZT107" s="376"/>
      <c r="CZU107" s="376"/>
      <c r="CZV107" s="376"/>
      <c r="CZW107" s="376"/>
      <c r="CZX107" s="376"/>
      <c r="CZY107" s="376"/>
      <c r="CZZ107" s="376"/>
      <c r="DAA107" s="376"/>
      <c r="DAB107" s="376"/>
      <c r="DAC107" s="376"/>
      <c r="DAD107" s="376"/>
      <c r="DAE107" s="376"/>
      <c r="DAF107" s="376"/>
      <c r="DAG107" s="376"/>
      <c r="DAH107" s="376"/>
      <c r="DAI107" s="376"/>
      <c r="DAJ107" s="376"/>
      <c r="DAK107" s="376"/>
      <c r="DAL107" s="376"/>
      <c r="DAM107" s="376"/>
      <c r="DAN107" s="376"/>
      <c r="DAO107" s="376"/>
      <c r="DAP107" s="376"/>
      <c r="DAQ107" s="376"/>
      <c r="DAR107" s="376"/>
      <c r="DAS107" s="376"/>
      <c r="DAT107" s="376"/>
      <c r="DAU107" s="376"/>
      <c r="DAV107" s="376"/>
      <c r="DAW107" s="376"/>
      <c r="DAX107" s="376"/>
      <c r="DAY107" s="376"/>
      <c r="DAZ107" s="376"/>
      <c r="DBA107" s="376"/>
      <c r="DBB107" s="376"/>
      <c r="DBC107" s="376"/>
      <c r="DBD107" s="376"/>
      <c r="DBE107" s="376"/>
      <c r="DBF107" s="376"/>
      <c r="DBG107" s="376"/>
      <c r="DBH107" s="376"/>
      <c r="DBI107" s="376"/>
      <c r="DBJ107" s="376"/>
      <c r="DBK107" s="376"/>
      <c r="DBL107" s="376"/>
      <c r="DBM107" s="376"/>
      <c r="DBN107" s="376"/>
      <c r="DBO107" s="376"/>
      <c r="DBP107" s="376"/>
      <c r="DBQ107" s="376"/>
      <c r="DBR107" s="376"/>
      <c r="DBS107" s="376"/>
      <c r="DBT107" s="376"/>
      <c r="DBU107" s="376"/>
      <c r="DBV107" s="376"/>
      <c r="DBW107" s="376"/>
      <c r="DBX107" s="376"/>
      <c r="DBY107" s="376"/>
      <c r="DBZ107" s="376"/>
      <c r="DCA107" s="376"/>
      <c r="DCB107" s="376"/>
      <c r="DCC107" s="376"/>
      <c r="DCD107" s="376"/>
      <c r="DCE107" s="376"/>
      <c r="DCF107" s="376"/>
      <c r="DCG107" s="376"/>
      <c r="DCH107" s="376"/>
      <c r="DCI107" s="376"/>
      <c r="DCJ107" s="376"/>
      <c r="DCK107" s="376"/>
      <c r="DCL107" s="376"/>
      <c r="DCM107" s="376"/>
      <c r="DCN107" s="376"/>
      <c r="DCO107" s="376"/>
      <c r="DCP107" s="376"/>
      <c r="DCQ107" s="376"/>
      <c r="DCR107" s="376"/>
      <c r="DCS107" s="376"/>
      <c r="DCT107" s="376"/>
      <c r="DCU107" s="376"/>
      <c r="DCV107" s="376"/>
      <c r="DCW107" s="376"/>
      <c r="DCX107" s="376"/>
      <c r="DCY107" s="376"/>
      <c r="DCZ107" s="376"/>
      <c r="DDA107" s="376"/>
      <c r="DDB107" s="376"/>
      <c r="DDC107" s="376"/>
      <c r="DDD107" s="376"/>
      <c r="DDE107" s="376"/>
      <c r="DDF107" s="376"/>
      <c r="DDG107" s="376"/>
      <c r="DDH107" s="376"/>
      <c r="DDI107" s="376"/>
      <c r="DDJ107" s="376"/>
      <c r="DDK107" s="376"/>
      <c r="DDL107" s="376"/>
      <c r="DDM107" s="376"/>
      <c r="DDN107" s="376"/>
      <c r="DDO107" s="376"/>
      <c r="DDP107" s="376"/>
      <c r="DDQ107" s="376"/>
      <c r="DDR107" s="376"/>
      <c r="DDS107" s="376"/>
      <c r="DDT107" s="376"/>
      <c r="DDU107" s="376"/>
      <c r="DDV107" s="376"/>
      <c r="DDW107" s="376"/>
      <c r="DDX107" s="376"/>
      <c r="DDY107" s="376"/>
      <c r="DDZ107" s="376"/>
      <c r="DEA107" s="376"/>
      <c r="DEB107" s="376"/>
      <c r="DEC107" s="376"/>
      <c r="DED107" s="376"/>
      <c r="DEE107" s="376"/>
      <c r="DEF107" s="376"/>
      <c r="DEG107" s="376"/>
      <c r="DEH107" s="376"/>
      <c r="DEI107" s="376"/>
      <c r="DEJ107" s="376"/>
      <c r="DEK107" s="376"/>
      <c r="DEL107" s="376"/>
      <c r="DEM107" s="376"/>
      <c r="DEN107" s="376"/>
      <c r="DEO107" s="376"/>
      <c r="DEP107" s="376"/>
      <c r="DEQ107" s="376"/>
      <c r="DER107" s="376"/>
      <c r="DES107" s="376"/>
      <c r="DET107" s="376"/>
      <c r="DEU107" s="376"/>
      <c r="DEV107" s="376"/>
      <c r="DEW107" s="376"/>
      <c r="DEX107" s="376"/>
      <c r="DEY107" s="376"/>
      <c r="DEZ107" s="376"/>
      <c r="DFA107" s="376"/>
      <c r="DFB107" s="376"/>
      <c r="DFC107" s="376"/>
      <c r="DFD107" s="376"/>
      <c r="DFE107" s="376"/>
      <c r="DFF107" s="376"/>
      <c r="DFG107" s="376"/>
      <c r="DFH107" s="376"/>
      <c r="DFI107" s="376"/>
      <c r="DFJ107" s="376"/>
      <c r="DFK107" s="376"/>
      <c r="DFL107" s="376"/>
      <c r="DFM107" s="376"/>
      <c r="DFN107" s="376"/>
      <c r="DFO107" s="376"/>
      <c r="DFP107" s="376"/>
      <c r="DFQ107" s="376"/>
      <c r="DFR107" s="376"/>
      <c r="DFS107" s="376"/>
      <c r="DFT107" s="376"/>
      <c r="DFU107" s="376"/>
      <c r="DFV107" s="376"/>
      <c r="DFW107" s="376"/>
      <c r="DFX107" s="376"/>
      <c r="DFY107" s="376"/>
      <c r="DFZ107" s="376"/>
      <c r="DGA107" s="376"/>
      <c r="DGB107" s="376"/>
      <c r="DGC107" s="376"/>
      <c r="DGD107" s="376"/>
      <c r="DGE107" s="376"/>
      <c r="DGF107" s="376"/>
      <c r="DGG107" s="376"/>
      <c r="DGH107" s="376"/>
      <c r="DGI107" s="376"/>
      <c r="DGJ107" s="376"/>
      <c r="DGK107" s="376"/>
      <c r="DGL107" s="376"/>
      <c r="DGM107" s="376"/>
      <c r="DGN107" s="376"/>
      <c r="DGO107" s="376"/>
      <c r="DGP107" s="376"/>
      <c r="DGQ107" s="376"/>
      <c r="DGR107" s="376"/>
      <c r="DGS107" s="376"/>
      <c r="DGT107" s="376"/>
      <c r="DGU107" s="376"/>
      <c r="DGV107" s="376"/>
      <c r="DGW107" s="376"/>
      <c r="DGX107" s="376"/>
      <c r="DGY107" s="376"/>
      <c r="DGZ107" s="376"/>
      <c r="DHA107" s="376"/>
      <c r="DHB107" s="376"/>
      <c r="DHC107" s="376"/>
      <c r="DHD107" s="376"/>
      <c r="DHE107" s="376"/>
      <c r="DHF107" s="376"/>
      <c r="DHG107" s="376"/>
      <c r="DHH107" s="376"/>
      <c r="DHI107" s="376"/>
      <c r="DHJ107" s="376"/>
      <c r="DHK107" s="376"/>
      <c r="DHL107" s="376"/>
      <c r="DHM107" s="376"/>
      <c r="DHN107" s="376"/>
      <c r="DHO107" s="376"/>
      <c r="DHP107" s="376"/>
      <c r="DHQ107" s="376"/>
      <c r="DHR107" s="376"/>
      <c r="DHS107" s="376"/>
      <c r="DHT107" s="376"/>
      <c r="DHU107" s="376"/>
      <c r="DHV107" s="376"/>
      <c r="DHW107" s="376"/>
      <c r="DHX107" s="376"/>
      <c r="DHY107" s="376"/>
      <c r="DHZ107" s="376"/>
      <c r="DIA107" s="376"/>
      <c r="DIB107" s="376"/>
      <c r="DIC107" s="376"/>
      <c r="DID107" s="376"/>
      <c r="DIE107" s="376"/>
      <c r="DIF107" s="376"/>
      <c r="DIG107" s="376"/>
      <c r="DIH107" s="376"/>
      <c r="DII107" s="376"/>
      <c r="DIJ107" s="376"/>
      <c r="DIK107" s="376"/>
      <c r="DIL107" s="376"/>
      <c r="DIM107" s="376"/>
      <c r="DIN107" s="376"/>
      <c r="DIO107" s="376"/>
      <c r="DIP107" s="376"/>
      <c r="DIQ107" s="376"/>
      <c r="DIR107" s="376"/>
      <c r="DIS107" s="376"/>
      <c r="DIT107" s="376"/>
      <c r="DIU107" s="376"/>
      <c r="DIV107" s="376"/>
      <c r="DIW107" s="376"/>
      <c r="DIX107" s="376"/>
      <c r="DIY107" s="376"/>
      <c r="DIZ107" s="376"/>
      <c r="DJA107" s="376"/>
      <c r="DJB107" s="376"/>
      <c r="DJC107" s="376"/>
      <c r="DJD107" s="376"/>
      <c r="DJE107" s="376"/>
      <c r="DJF107" s="376"/>
      <c r="DJG107" s="376"/>
      <c r="DJH107" s="376"/>
      <c r="DJI107" s="376"/>
      <c r="DJJ107" s="376"/>
      <c r="DJK107" s="376"/>
      <c r="DJL107" s="376"/>
      <c r="DJM107" s="376"/>
      <c r="DJN107" s="376"/>
      <c r="DJO107" s="376"/>
      <c r="DJP107" s="376"/>
      <c r="DJQ107" s="376"/>
      <c r="DJR107" s="376"/>
      <c r="DJS107" s="376"/>
      <c r="DJT107" s="376"/>
      <c r="DJU107" s="376"/>
      <c r="DJV107" s="376"/>
      <c r="DJW107" s="376"/>
      <c r="DJX107" s="376"/>
      <c r="DJY107" s="376"/>
      <c r="DJZ107" s="376"/>
      <c r="DKA107" s="376"/>
      <c r="DKB107" s="376"/>
      <c r="DKC107" s="376"/>
      <c r="DKD107" s="376"/>
      <c r="DKE107" s="376"/>
      <c r="DKF107" s="376"/>
      <c r="DKG107" s="376"/>
      <c r="DKH107" s="376"/>
      <c r="DKI107" s="376"/>
      <c r="DKJ107" s="376"/>
      <c r="DKK107" s="376"/>
      <c r="DKL107" s="376"/>
      <c r="DKM107" s="376"/>
      <c r="DKN107" s="376"/>
      <c r="DKO107" s="376"/>
      <c r="DKP107" s="376"/>
      <c r="DKQ107" s="376"/>
      <c r="DKR107" s="376"/>
      <c r="DKS107" s="376"/>
      <c r="DKT107" s="376"/>
      <c r="DKU107" s="376"/>
      <c r="DKV107" s="376"/>
      <c r="DKW107" s="376"/>
      <c r="DKX107" s="376"/>
      <c r="DKY107" s="376"/>
      <c r="DKZ107" s="376"/>
      <c r="DLA107" s="376"/>
      <c r="DLB107" s="376"/>
      <c r="DLC107" s="376"/>
      <c r="DLD107" s="376"/>
      <c r="DLE107" s="376"/>
      <c r="DLF107" s="376"/>
      <c r="DLG107" s="376"/>
      <c r="DLH107" s="376"/>
      <c r="DLI107" s="376"/>
      <c r="DLJ107" s="376"/>
      <c r="DLK107" s="376"/>
      <c r="DLL107" s="376"/>
      <c r="DLM107" s="376"/>
      <c r="DLN107" s="376"/>
      <c r="DLO107" s="376"/>
      <c r="DLP107" s="376"/>
      <c r="DLQ107" s="376"/>
      <c r="DLR107" s="376"/>
      <c r="DLS107" s="376"/>
      <c r="DLT107" s="376"/>
      <c r="DLU107" s="376"/>
      <c r="DLV107" s="376"/>
      <c r="DLW107" s="376"/>
      <c r="DLX107" s="376"/>
      <c r="DLY107" s="376"/>
      <c r="DLZ107" s="376"/>
      <c r="DMA107" s="376"/>
      <c r="DMB107" s="376"/>
      <c r="DMC107" s="376"/>
      <c r="DMD107" s="376"/>
      <c r="DME107" s="376"/>
      <c r="DMF107" s="376"/>
      <c r="DMG107" s="376"/>
      <c r="DMH107" s="376"/>
      <c r="DMI107" s="376"/>
      <c r="DMJ107" s="376"/>
      <c r="DMK107" s="376"/>
      <c r="DML107" s="376"/>
      <c r="DMM107" s="376"/>
      <c r="DMN107" s="376"/>
      <c r="DMO107" s="376"/>
      <c r="DMP107" s="376"/>
      <c r="DMQ107" s="376"/>
      <c r="DMR107" s="376"/>
      <c r="DMS107" s="376"/>
      <c r="DMT107" s="376"/>
      <c r="DMU107" s="376"/>
      <c r="DMV107" s="376"/>
      <c r="DMW107" s="376"/>
      <c r="DMX107" s="376"/>
      <c r="DMY107" s="376"/>
      <c r="DMZ107" s="376"/>
      <c r="DNA107" s="376"/>
      <c r="DNB107" s="376"/>
      <c r="DNC107" s="376"/>
      <c r="DND107" s="376"/>
      <c r="DNE107" s="376"/>
      <c r="DNF107" s="376"/>
      <c r="DNG107" s="376"/>
      <c r="DNH107" s="376"/>
      <c r="DNI107" s="376"/>
      <c r="DNJ107" s="376"/>
      <c r="DNK107" s="376"/>
      <c r="DNL107" s="376"/>
      <c r="DNM107" s="376"/>
      <c r="DNN107" s="376"/>
      <c r="DNO107" s="376"/>
      <c r="DNP107" s="376"/>
      <c r="DNQ107" s="376"/>
      <c r="DNR107" s="376"/>
      <c r="DNS107" s="376"/>
      <c r="DNT107" s="376"/>
      <c r="DNU107" s="376"/>
      <c r="DNV107" s="376"/>
      <c r="DNW107" s="376"/>
      <c r="DNX107" s="376"/>
      <c r="DNY107" s="376"/>
      <c r="DNZ107" s="376"/>
      <c r="DOA107" s="376"/>
      <c r="DOB107" s="376"/>
      <c r="DOC107" s="376"/>
      <c r="DOD107" s="376"/>
      <c r="DOE107" s="376"/>
      <c r="DOF107" s="376"/>
      <c r="DOG107" s="376"/>
      <c r="DOH107" s="376"/>
      <c r="DOI107" s="376"/>
      <c r="DOJ107" s="376"/>
      <c r="DOK107" s="376"/>
      <c r="DOL107" s="376"/>
      <c r="DOM107" s="376"/>
      <c r="DON107" s="376"/>
      <c r="DOO107" s="376"/>
      <c r="DOP107" s="376"/>
      <c r="DOQ107" s="376"/>
      <c r="DOR107" s="376"/>
      <c r="DOS107" s="376"/>
      <c r="DOT107" s="376"/>
      <c r="DOU107" s="376"/>
      <c r="DOV107" s="376"/>
      <c r="DOW107" s="376"/>
      <c r="DOX107" s="376"/>
      <c r="DOY107" s="376"/>
      <c r="DOZ107" s="376"/>
      <c r="DPA107" s="376"/>
      <c r="DPB107" s="376"/>
      <c r="DPC107" s="376"/>
      <c r="DPD107" s="376"/>
      <c r="DPE107" s="376"/>
      <c r="DPF107" s="376"/>
      <c r="DPG107" s="376"/>
      <c r="DPH107" s="376"/>
      <c r="DPI107" s="376"/>
      <c r="DPJ107" s="376"/>
      <c r="DPK107" s="376"/>
      <c r="DPL107" s="376"/>
      <c r="DPM107" s="376"/>
      <c r="DPN107" s="376"/>
      <c r="DPO107" s="376"/>
      <c r="DPP107" s="376"/>
      <c r="DPQ107" s="376"/>
      <c r="DPR107" s="376"/>
      <c r="DPS107" s="376"/>
      <c r="DPT107" s="376"/>
      <c r="DPU107" s="376"/>
      <c r="DPV107" s="376"/>
      <c r="DPW107" s="376"/>
      <c r="DPX107" s="376"/>
      <c r="DPY107" s="376"/>
      <c r="DPZ107" s="376"/>
      <c r="DQA107" s="376"/>
      <c r="DQB107" s="376"/>
      <c r="DQC107" s="376"/>
      <c r="DQD107" s="376"/>
      <c r="DQE107" s="376"/>
      <c r="DQF107" s="376"/>
      <c r="DQG107" s="376"/>
      <c r="DQH107" s="376"/>
      <c r="DQI107" s="376"/>
      <c r="DQJ107" s="376"/>
      <c r="DQK107" s="376"/>
      <c r="DQL107" s="376"/>
      <c r="DQM107" s="376"/>
      <c r="DQN107" s="376"/>
      <c r="DQO107" s="376"/>
      <c r="DQP107" s="376"/>
      <c r="DQQ107" s="376"/>
      <c r="DQR107" s="376"/>
      <c r="DQS107" s="376"/>
      <c r="DQT107" s="376"/>
      <c r="DQU107" s="376"/>
      <c r="DQV107" s="376"/>
      <c r="DQW107" s="376"/>
      <c r="DQX107" s="376"/>
      <c r="DQY107" s="376"/>
      <c r="DQZ107" s="376"/>
      <c r="DRA107" s="376"/>
      <c r="DRB107" s="376"/>
      <c r="DRC107" s="376"/>
      <c r="DRD107" s="376"/>
      <c r="DRE107" s="376"/>
      <c r="DRF107" s="376"/>
      <c r="DRG107" s="376"/>
      <c r="DRH107" s="376"/>
      <c r="DRI107" s="376"/>
      <c r="DRJ107" s="376"/>
      <c r="DRK107" s="376"/>
      <c r="DRL107" s="376"/>
      <c r="DRM107" s="376"/>
      <c r="DRN107" s="376"/>
      <c r="DRO107" s="376"/>
      <c r="DRP107" s="376"/>
      <c r="DRQ107" s="376"/>
      <c r="DRR107" s="376"/>
      <c r="DRS107" s="376"/>
      <c r="DRT107" s="376"/>
      <c r="DRU107" s="376"/>
      <c r="DRV107" s="376"/>
      <c r="DRW107" s="376"/>
      <c r="DRX107" s="376"/>
      <c r="DRY107" s="376"/>
      <c r="DRZ107" s="376"/>
      <c r="DSA107" s="376"/>
      <c r="DSB107" s="376"/>
      <c r="DSC107" s="376"/>
      <c r="DSD107" s="376"/>
      <c r="DSE107" s="376"/>
      <c r="DSF107" s="376"/>
      <c r="DSG107" s="376"/>
      <c r="DSH107" s="376"/>
      <c r="DSI107" s="376"/>
      <c r="DSJ107" s="376"/>
      <c r="DSK107" s="376"/>
      <c r="DSL107" s="376"/>
      <c r="DSM107" s="376"/>
      <c r="DSN107" s="376"/>
      <c r="DSO107" s="376"/>
      <c r="DSP107" s="376"/>
      <c r="DSQ107" s="376"/>
      <c r="DSR107" s="376"/>
      <c r="DSS107" s="376"/>
      <c r="DST107" s="376"/>
      <c r="DSU107" s="376"/>
      <c r="DSV107" s="376"/>
      <c r="DSW107" s="376"/>
      <c r="DSX107" s="376"/>
      <c r="DSY107" s="376"/>
      <c r="DSZ107" s="376"/>
      <c r="DTA107" s="376"/>
      <c r="DTB107" s="376"/>
      <c r="DTC107" s="376"/>
      <c r="DTD107" s="376"/>
      <c r="DTE107" s="376"/>
      <c r="DTF107" s="376"/>
      <c r="DTG107" s="376"/>
      <c r="DTH107" s="376"/>
      <c r="DTI107" s="376"/>
      <c r="DTJ107" s="376"/>
      <c r="DTK107" s="376"/>
      <c r="DTL107" s="376"/>
      <c r="DTM107" s="376"/>
      <c r="DTN107" s="376"/>
      <c r="DTO107" s="376"/>
      <c r="DTP107" s="376"/>
      <c r="DTQ107" s="376"/>
      <c r="DTR107" s="376"/>
      <c r="DTS107" s="376"/>
      <c r="DTT107" s="376"/>
      <c r="DTU107" s="376"/>
      <c r="DTV107" s="376"/>
      <c r="DTW107" s="376"/>
      <c r="DTX107" s="376"/>
      <c r="DTY107" s="376"/>
      <c r="DTZ107" s="376"/>
      <c r="DUA107" s="376"/>
      <c r="DUB107" s="376"/>
      <c r="DUC107" s="376"/>
      <c r="DUD107" s="376"/>
      <c r="DUE107" s="376"/>
      <c r="DUF107" s="376"/>
      <c r="DUG107" s="376"/>
      <c r="DUH107" s="376"/>
      <c r="DUI107" s="376"/>
      <c r="DUJ107" s="376"/>
      <c r="DUK107" s="376"/>
      <c r="DUL107" s="376"/>
      <c r="DUM107" s="376"/>
      <c r="DUN107" s="376"/>
      <c r="DUO107" s="376"/>
      <c r="DUP107" s="376"/>
      <c r="DUQ107" s="376"/>
      <c r="DUR107" s="376"/>
      <c r="DUS107" s="376"/>
      <c r="DUT107" s="376"/>
      <c r="DUU107" s="376"/>
      <c r="DUV107" s="376"/>
      <c r="DUW107" s="376"/>
      <c r="DUX107" s="376"/>
      <c r="DUY107" s="376"/>
      <c r="DUZ107" s="376"/>
      <c r="DVA107" s="376"/>
      <c r="DVB107" s="376"/>
      <c r="DVC107" s="376"/>
      <c r="DVD107" s="376"/>
      <c r="DVE107" s="376"/>
      <c r="DVF107" s="376"/>
      <c r="DVG107" s="376"/>
      <c r="DVH107" s="376"/>
      <c r="DVI107" s="376"/>
      <c r="DVJ107" s="376"/>
      <c r="DVK107" s="376"/>
      <c r="DVL107" s="376"/>
      <c r="DVM107" s="376"/>
      <c r="DVN107" s="376"/>
      <c r="DVO107" s="376"/>
      <c r="DVP107" s="376"/>
      <c r="DVQ107" s="376"/>
      <c r="DVR107" s="376"/>
      <c r="DVS107" s="376"/>
      <c r="DVT107" s="376"/>
      <c r="DVU107" s="376"/>
      <c r="DVV107" s="376"/>
      <c r="DVW107" s="376"/>
      <c r="DVX107" s="376"/>
      <c r="DVY107" s="376"/>
      <c r="DVZ107" s="376"/>
      <c r="DWA107" s="376"/>
      <c r="DWB107" s="376"/>
      <c r="DWC107" s="376"/>
      <c r="DWD107" s="376"/>
      <c r="DWE107" s="376"/>
      <c r="DWF107" s="376"/>
      <c r="DWG107" s="376"/>
      <c r="DWH107" s="376"/>
      <c r="DWI107" s="376"/>
      <c r="DWJ107" s="376"/>
      <c r="DWK107" s="376"/>
      <c r="DWL107" s="376"/>
      <c r="DWM107" s="376"/>
      <c r="DWN107" s="376"/>
      <c r="DWO107" s="376"/>
      <c r="DWP107" s="376"/>
      <c r="DWQ107" s="376"/>
      <c r="DWR107" s="376"/>
      <c r="DWS107" s="376"/>
      <c r="DWT107" s="376"/>
      <c r="DWU107" s="376"/>
      <c r="DWV107" s="376"/>
      <c r="DWW107" s="376"/>
      <c r="DWX107" s="376"/>
      <c r="DWY107" s="376"/>
      <c r="DWZ107" s="376"/>
      <c r="DXA107" s="376"/>
      <c r="DXB107" s="376"/>
      <c r="DXC107" s="376"/>
      <c r="DXD107" s="376"/>
      <c r="DXE107" s="376"/>
      <c r="DXF107" s="376"/>
      <c r="DXG107" s="376"/>
      <c r="DXH107" s="376"/>
      <c r="DXI107" s="376"/>
      <c r="DXJ107" s="376"/>
      <c r="DXK107" s="376"/>
      <c r="DXL107" s="376"/>
      <c r="DXM107" s="376"/>
      <c r="DXN107" s="376"/>
      <c r="DXO107" s="376"/>
      <c r="DXP107" s="376"/>
      <c r="DXQ107" s="376"/>
      <c r="DXR107" s="376"/>
      <c r="DXS107" s="376"/>
      <c r="DXT107" s="376"/>
      <c r="DXU107" s="376"/>
      <c r="DXV107" s="376"/>
      <c r="DXW107" s="376"/>
      <c r="DXX107" s="376"/>
      <c r="DXY107" s="376"/>
      <c r="DXZ107" s="376"/>
      <c r="DYA107" s="376"/>
      <c r="DYB107" s="376"/>
      <c r="DYC107" s="376"/>
      <c r="DYD107" s="376"/>
      <c r="DYE107" s="376"/>
      <c r="DYF107" s="376"/>
      <c r="DYG107" s="376"/>
      <c r="DYH107" s="376"/>
      <c r="DYI107" s="376"/>
      <c r="DYJ107" s="376"/>
      <c r="DYK107" s="376"/>
      <c r="DYL107" s="376"/>
      <c r="DYM107" s="376"/>
      <c r="DYN107" s="376"/>
      <c r="DYO107" s="376"/>
      <c r="DYP107" s="376"/>
      <c r="DYQ107" s="376"/>
      <c r="DYR107" s="376"/>
      <c r="DYS107" s="376"/>
      <c r="DYT107" s="376"/>
      <c r="DYU107" s="376"/>
      <c r="DYV107" s="376"/>
      <c r="DYW107" s="376"/>
      <c r="DYX107" s="376"/>
      <c r="DYY107" s="376"/>
      <c r="DYZ107" s="376"/>
      <c r="DZA107" s="376"/>
      <c r="DZB107" s="376"/>
      <c r="DZC107" s="376"/>
      <c r="DZD107" s="376"/>
      <c r="DZE107" s="376"/>
      <c r="DZF107" s="376"/>
      <c r="DZG107" s="376"/>
      <c r="DZH107" s="376"/>
      <c r="DZI107" s="376"/>
      <c r="DZJ107" s="376"/>
      <c r="DZK107" s="376"/>
      <c r="DZL107" s="376"/>
      <c r="DZM107" s="376"/>
      <c r="DZN107" s="376"/>
      <c r="DZO107" s="376"/>
      <c r="DZP107" s="376"/>
      <c r="DZQ107" s="376"/>
      <c r="DZR107" s="376"/>
      <c r="DZS107" s="376"/>
      <c r="DZT107" s="376"/>
      <c r="DZU107" s="376"/>
      <c r="DZV107" s="376"/>
      <c r="DZW107" s="376"/>
      <c r="DZX107" s="376"/>
      <c r="DZY107" s="376"/>
      <c r="DZZ107" s="376"/>
      <c r="EAA107" s="376"/>
      <c r="EAB107" s="376"/>
      <c r="EAC107" s="376"/>
      <c r="EAD107" s="376"/>
      <c r="EAE107" s="376"/>
      <c r="EAF107" s="376"/>
      <c r="EAG107" s="376"/>
      <c r="EAH107" s="376"/>
      <c r="EAI107" s="376"/>
      <c r="EAJ107" s="376"/>
      <c r="EAK107" s="376"/>
      <c r="EAL107" s="376"/>
      <c r="EAM107" s="376"/>
      <c r="EAN107" s="376"/>
      <c r="EAO107" s="376"/>
      <c r="EAP107" s="376"/>
      <c r="EAQ107" s="376"/>
      <c r="EAR107" s="376"/>
      <c r="EAS107" s="376"/>
      <c r="EAT107" s="376"/>
      <c r="EAU107" s="376"/>
      <c r="EAV107" s="376"/>
      <c r="EAW107" s="376"/>
      <c r="EAX107" s="376"/>
      <c r="EAY107" s="376"/>
      <c r="EAZ107" s="376"/>
      <c r="EBA107" s="376"/>
      <c r="EBB107" s="376"/>
      <c r="EBC107" s="376"/>
      <c r="EBD107" s="376"/>
      <c r="EBE107" s="376"/>
      <c r="EBF107" s="376"/>
      <c r="EBG107" s="376"/>
      <c r="EBH107" s="376"/>
      <c r="EBI107" s="376"/>
      <c r="EBJ107" s="376"/>
      <c r="EBK107" s="376"/>
      <c r="EBL107" s="376"/>
      <c r="EBM107" s="376"/>
      <c r="EBN107" s="376"/>
      <c r="EBO107" s="376"/>
      <c r="EBP107" s="376"/>
      <c r="EBQ107" s="376"/>
      <c r="EBR107" s="376"/>
      <c r="EBS107" s="376"/>
      <c r="EBT107" s="376"/>
      <c r="EBU107" s="376"/>
      <c r="EBV107" s="376"/>
      <c r="EBW107" s="376"/>
      <c r="EBX107" s="376"/>
      <c r="EBY107" s="376"/>
      <c r="EBZ107" s="376"/>
      <c r="ECA107" s="376"/>
      <c r="ECB107" s="376"/>
      <c r="ECC107" s="376"/>
      <c r="ECD107" s="376"/>
      <c r="ECE107" s="376"/>
      <c r="ECF107" s="376"/>
      <c r="ECG107" s="376"/>
      <c r="ECH107" s="376"/>
      <c r="ECI107" s="376"/>
      <c r="ECJ107" s="376"/>
      <c r="ECK107" s="376"/>
      <c r="ECL107" s="376"/>
      <c r="ECM107" s="376"/>
      <c r="ECN107" s="376"/>
      <c r="ECO107" s="376"/>
      <c r="ECP107" s="376"/>
      <c r="ECQ107" s="376"/>
      <c r="ECR107" s="376"/>
      <c r="ECS107" s="376"/>
      <c r="ECT107" s="376"/>
      <c r="ECU107" s="376"/>
      <c r="ECV107" s="376"/>
      <c r="ECW107" s="376"/>
      <c r="ECX107" s="376"/>
      <c r="ECY107" s="376"/>
      <c r="ECZ107" s="376"/>
      <c r="EDA107" s="376"/>
      <c r="EDB107" s="376"/>
      <c r="EDC107" s="376"/>
      <c r="EDD107" s="376"/>
      <c r="EDE107" s="376"/>
      <c r="EDF107" s="376"/>
      <c r="EDG107" s="376"/>
      <c r="EDH107" s="376"/>
      <c r="EDI107" s="376"/>
      <c r="EDJ107" s="376"/>
      <c r="EDK107" s="376"/>
      <c r="EDL107" s="376"/>
      <c r="EDM107" s="376"/>
      <c r="EDN107" s="376"/>
      <c r="EDO107" s="376"/>
      <c r="EDP107" s="376"/>
      <c r="EDQ107" s="376"/>
      <c r="EDR107" s="376"/>
      <c r="EDS107" s="376"/>
      <c r="EDT107" s="376"/>
      <c r="EDU107" s="376"/>
      <c r="EDV107" s="376"/>
      <c r="EDW107" s="376"/>
      <c r="EDX107" s="376"/>
      <c r="EDY107" s="376"/>
      <c r="EDZ107" s="376"/>
      <c r="EEA107" s="376"/>
      <c r="EEB107" s="376"/>
      <c r="EEC107" s="376"/>
      <c r="EED107" s="376"/>
      <c r="EEE107" s="376"/>
      <c r="EEF107" s="376"/>
      <c r="EEG107" s="376"/>
      <c r="EEH107" s="376"/>
      <c r="EEI107" s="376"/>
      <c r="EEJ107" s="376"/>
      <c r="EEK107" s="376"/>
      <c r="EEL107" s="376"/>
      <c r="EEM107" s="376"/>
      <c r="EEN107" s="376"/>
      <c r="EEO107" s="376"/>
      <c r="EEP107" s="376"/>
      <c r="EEQ107" s="376"/>
      <c r="EER107" s="376"/>
      <c r="EES107" s="376"/>
      <c r="EET107" s="376"/>
      <c r="EEU107" s="376"/>
      <c r="EEV107" s="376"/>
      <c r="EEW107" s="376"/>
      <c r="EEX107" s="376"/>
      <c r="EEY107" s="376"/>
      <c r="EEZ107" s="376"/>
      <c r="EFA107" s="376"/>
      <c r="EFB107" s="376"/>
      <c r="EFC107" s="376"/>
      <c r="EFD107" s="376"/>
      <c r="EFE107" s="376"/>
      <c r="EFF107" s="376"/>
      <c r="EFG107" s="376"/>
      <c r="EFH107" s="376"/>
      <c r="EFI107" s="376"/>
      <c r="EFJ107" s="376"/>
      <c r="EFK107" s="376"/>
      <c r="EFL107" s="376"/>
      <c r="EFM107" s="376"/>
      <c r="EFN107" s="376"/>
      <c r="EFO107" s="376"/>
      <c r="EFP107" s="376"/>
      <c r="EFQ107" s="376"/>
      <c r="EFR107" s="376"/>
      <c r="EFS107" s="376"/>
      <c r="EFT107" s="376"/>
      <c r="EFU107" s="376"/>
      <c r="EFV107" s="376"/>
      <c r="EFW107" s="376"/>
      <c r="EFX107" s="376"/>
      <c r="EFY107" s="376"/>
      <c r="EFZ107" s="376"/>
      <c r="EGA107" s="376"/>
      <c r="EGB107" s="376"/>
      <c r="EGC107" s="376"/>
      <c r="EGD107" s="376"/>
      <c r="EGE107" s="376"/>
      <c r="EGF107" s="376"/>
      <c r="EGG107" s="376"/>
      <c r="EGH107" s="376"/>
      <c r="EGI107" s="376"/>
      <c r="EGJ107" s="376"/>
      <c r="EGK107" s="376"/>
      <c r="EGL107" s="376"/>
      <c r="EGM107" s="376"/>
      <c r="EGN107" s="376"/>
      <c r="EGO107" s="376"/>
      <c r="EGP107" s="376"/>
      <c r="EGQ107" s="376"/>
      <c r="EGR107" s="376"/>
      <c r="EGS107" s="376"/>
      <c r="EGT107" s="376"/>
      <c r="EGU107" s="376"/>
      <c r="EGV107" s="376"/>
      <c r="EGW107" s="376"/>
      <c r="EGX107" s="376"/>
      <c r="EGY107" s="376"/>
      <c r="EGZ107" s="376"/>
      <c r="EHA107" s="376"/>
      <c r="EHB107" s="376"/>
      <c r="EHC107" s="376"/>
      <c r="EHD107" s="376"/>
      <c r="EHE107" s="376"/>
      <c r="EHF107" s="376"/>
      <c r="EHG107" s="376"/>
      <c r="EHH107" s="376"/>
      <c r="EHI107" s="376"/>
      <c r="EHJ107" s="376"/>
      <c r="EHK107" s="376"/>
      <c r="EHL107" s="376"/>
      <c r="EHM107" s="376"/>
      <c r="EHN107" s="376"/>
      <c r="EHO107" s="376"/>
      <c r="EHP107" s="376"/>
      <c r="EHQ107" s="376"/>
      <c r="EHR107" s="376"/>
      <c r="EHS107" s="376"/>
      <c r="EHT107" s="376"/>
      <c r="EHU107" s="376"/>
      <c r="EHV107" s="376"/>
      <c r="EHW107" s="376"/>
      <c r="EHX107" s="376"/>
      <c r="EHY107" s="376"/>
      <c r="EHZ107" s="376"/>
      <c r="EIA107" s="376"/>
      <c r="EIB107" s="376"/>
      <c r="EIC107" s="376"/>
      <c r="EID107" s="376"/>
      <c r="EIE107" s="376"/>
      <c r="EIF107" s="376"/>
      <c r="EIG107" s="376"/>
      <c r="EIH107" s="376"/>
      <c r="EII107" s="376"/>
      <c r="EIJ107" s="376"/>
      <c r="EIK107" s="376"/>
      <c r="EIL107" s="376"/>
      <c r="EIM107" s="376"/>
      <c r="EIN107" s="376"/>
      <c r="EIO107" s="376"/>
      <c r="EIP107" s="376"/>
      <c r="EIQ107" s="376"/>
      <c r="EIR107" s="376"/>
      <c r="EIS107" s="376"/>
      <c r="EIT107" s="376"/>
      <c r="EIU107" s="376"/>
      <c r="EIV107" s="376"/>
      <c r="EIW107" s="376"/>
      <c r="EIX107" s="376"/>
      <c r="EIY107" s="376"/>
      <c r="EIZ107" s="376"/>
      <c r="EJA107" s="376"/>
      <c r="EJB107" s="376"/>
      <c r="EJC107" s="376"/>
      <c r="EJD107" s="376"/>
      <c r="EJE107" s="376"/>
      <c r="EJF107" s="376"/>
      <c r="EJG107" s="376"/>
      <c r="EJH107" s="376"/>
      <c r="EJI107" s="376"/>
      <c r="EJJ107" s="376"/>
      <c r="EJK107" s="376"/>
      <c r="EJL107" s="376"/>
      <c r="EJM107" s="376"/>
      <c r="EJN107" s="376"/>
      <c r="EJO107" s="376"/>
      <c r="EJP107" s="376"/>
      <c r="EJQ107" s="376"/>
      <c r="EJR107" s="376"/>
      <c r="EJS107" s="376"/>
      <c r="EJT107" s="376"/>
      <c r="EJU107" s="376"/>
      <c r="EJV107" s="376"/>
      <c r="EJW107" s="376"/>
      <c r="EJX107" s="376"/>
      <c r="EJY107" s="376"/>
      <c r="EJZ107" s="376"/>
      <c r="EKA107" s="376"/>
      <c r="EKB107" s="376"/>
      <c r="EKC107" s="376"/>
      <c r="EKD107" s="376"/>
      <c r="EKE107" s="376"/>
      <c r="EKF107" s="376"/>
      <c r="EKG107" s="376"/>
      <c r="EKH107" s="376"/>
      <c r="EKI107" s="376"/>
      <c r="EKJ107" s="376"/>
      <c r="EKK107" s="376"/>
      <c r="EKL107" s="376"/>
      <c r="EKM107" s="376"/>
      <c r="EKN107" s="376"/>
      <c r="EKO107" s="376"/>
      <c r="EKP107" s="376"/>
      <c r="EKQ107" s="376"/>
      <c r="EKR107" s="376"/>
      <c r="EKS107" s="376"/>
      <c r="EKT107" s="376"/>
      <c r="EKU107" s="376"/>
      <c r="EKV107" s="376"/>
      <c r="EKW107" s="376"/>
      <c r="EKX107" s="376"/>
      <c r="EKY107" s="376"/>
      <c r="EKZ107" s="376"/>
      <c r="ELA107" s="376"/>
      <c r="ELB107" s="376"/>
      <c r="ELC107" s="376"/>
      <c r="ELD107" s="376"/>
      <c r="ELE107" s="376"/>
      <c r="ELF107" s="376"/>
      <c r="ELG107" s="376"/>
      <c r="ELH107" s="376"/>
      <c r="ELI107" s="376"/>
      <c r="ELJ107" s="376"/>
      <c r="ELK107" s="376"/>
      <c r="ELL107" s="376"/>
      <c r="ELM107" s="376"/>
      <c r="ELN107" s="376"/>
      <c r="ELO107" s="376"/>
      <c r="ELP107" s="376"/>
      <c r="ELQ107" s="376"/>
      <c r="ELR107" s="376"/>
      <c r="ELS107" s="376"/>
      <c r="ELT107" s="376"/>
      <c r="ELU107" s="376"/>
      <c r="ELV107" s="376"/>
      <c r="ELW107" s="376"/>
      <c r="ELX107" s="376"/>
      <c r="ELY107" s="376"/>
      <c r="ELZ107" s="376"/>
      <c r="EMA107" s="376"/>
      <c r="EMB107" s="376"/>
      <c r="EMC107" s="376"/>
      <c r="EMD107" s="376"/>
      <c r="EME107" s="376"/>
      <c r="EMF107" s="376"/>
      <c r="EMG107" s="376"/>
      <c r="EMH107" s="376"/>
      <c r="EMI107" s="376"/>
      <c r="EMJ107" s="376"/>
      <c r="EMK107" s="376"/>
      <c r="EML107" s="376"/>
      <c r="EMM107" s="376"/>
      <c r="EMN107" s="376"/>
      <c r="EMO107" s="376"/>
      <c r="EMP107" s="376"/>
      <c r="EMQ107" s="376"/>
      <c r="EMR107" s="376"/>
      <c r="EMS107" s="376"/>
      <c r="EMT107" s="376"/>
      <c r="EMU107" s="376"/>
      <c r="EMV107" s="376"/>
      <c r="EMW107" s="376"/>
      <c r="EMX107" s="376"/>
      <c r="EMY107" s="376"/>
      <c r="EMZ107" s="376"/>
      <c r="ENA107" s="376"/>
      <c r="ENB107" s="376"/>
      <c r="ENC107" s="376"/>
      <c r="END107" s="376"/>
      <c r="ENE107" s="376"/>
      <c r="ENF107" s="376"/>
      <c r="ENG107" s="376"/>
      <c r="ENH107" s="376"/>
      <c r="ENI107" s="376"/>
      <c r="ENJ107" s="376"/>
      <c r="ENK107" s="376"/>
      <c r="ENL107" s="376"/>
      <c r="ENM107" s="376"/>
      <c r="ENN107" s="376"/>
      <c r="ENO107" s="376"/>
      <c r="ENP107" s="376"/>
      <c r="ENQ107" s="376"/>
      <c r="ENR107" s="376"/>
      <c r="ENS107" s="376"/>
      <c r="ENT107" s="376"/>
      <c r="ENU107" s="376"/>
      <c r="ENV107" s="376"/>
      <c r="ENW107" s="376"/>
      <c r="ENX107" s="376"/>
      <c r="ENY107" s="376"/>
      <c r="ENZ107" s="376"/>
      <c r="EOA107" s="376"/>
      <c r="EOB107" s="376"/>
      <c r="EOC107" s="376"/>
      <c r="EOD107" s="376"/>
      <c r="EOE107" s="376"/>
      <c r="EOF107" s="376"/>
      <c r="EOG107" s="376"/>
      <c r="EOH107" s="376"/>
      <c r="EOI107" s="376"/>
      <c r="EOJ107" s="376"/>
      <c r="EOK107" s="376"/>
      <c r="EOL107" s="376"/>
      <c r="EOM107" s="376"/>
      <c r="EON107" s="376"/>
      <c r="EOO107" s="376"/>
      <c r="EOP107" s="376"/>
      <c r="EOQ107" s="376"/>
      <c r="EOR107" s="376"/>
      <c r="EOS107" s="376"/>
      <c r="EOT107" s="376"/>
      <c r="EOU107" s="376"/>
      <c r="EOV107" s="376"/>
      <c r="EOW107" s="376"/>
      <c r="EOX107" s="376"/>
      <c r="EOY107" s="376"/>
      <c r="EOZ107" s="376"/>
      <c r="EPA107" s="376"/>
      <c r="EPB107" s="376"/>
      <c r="EPC107" s="376"/>
      <c r="EPD107" s="376"/>
      <c r="EPE107" s="376"/>
      <c r="EPF107" s="376"/>
      <c r="EPG107" s="376"/>
      <c r="EPH107" s="376"/>
      <c r="EPI107" s="376"/>
      <c r="EPJ107" s="376"/>
      <c r="EPK107" s="376"/>
      <c r="EPL107" s="376"/>
      <c r="EPM107" s="376"/>
      <c r="EPN107" s="376"/>
      <c r="EPO107" s="376"/>
      <c r="EPP107" s="376"/>
      <c r="EPQ107" s="376"/>
      <c r="EPR107" s="376"/>
      <c r="EPS107" s="376"/>
      <c r="EPT107" s="376"/>
      <c r="EPU107" s="376"/>
      <c r="EPV107" s="376"/>
      <c r="EPW107" s="376"/>
      <c r="EPX107" s="376"/>
      <c r="EPY107" s="376"/>
      <c r="EPZ107" s="376"/>
      <c r="EQA107" s="376"/>
      <c r="EQB107" s="376"/>
      <c r="EQC107" s="376"/>
      <c r="EQD107" s="376"/>
      <c r="EQE107" s="376"/>
      <c r="EQF107" s="376"/>
      <c r="EQG107" s="376"/>
      <c r="EQH107" s="376"/>
      <c r="EQI107" s="376"/>
      <c r="EQJ107" s="376"/>
      <c r="EQK107" s="376"/>
      <c r="EQL107" s="376"/>
      <c r="EQM107" s="376"/>
      <c r="EQN107" s="376"/>
      <c r="EQO107" s="376"/>
      <c r="EQP107" s="376"/>
      <c r="EQQ107" s="376"/>
      <c r="EQR107" s="376"/>
      <c r="EQS107" s="376"/>
      <c r="EQT107" s="376"/>
      <c r="EQU107" s="376"/>
      <c r="EQV107" s="376"/>
      <c r="EQW107" s="376"/>
      <c r="EQX107" s="376"/>
      <c r="EQY107" s="376"/>
      <c r="EQZ107" s="376"/>
      <c r="ERA107" s="376"/>
      <c r="ERB107" s="376"/>
      <c r="ERC107" s="376"/>
      <c r="ERD107" s="376"/>
      <c r="ERE107" s="376"/>
      <c r="ERF107" s="376"/>
      <c r="ERG107" s="376"/>
      <c r="ERH107" s="376"/>
      <c r="ERI107" s="376"/>
      <c r="ERJ107" s="376"/>
      <c r="ERK107" s="376"/>
      <c r="ERL107" s="376"/>
      <c r="ERM107" s="376"/>
      <c r="ERN107" s="376"/>
      <c r="ERO107" s="376"/>
      <c r="ERP107" s="376"/>
      <c r="ERQ107" s="376"/>
      <c r="ERR107" s="376"/>
      <c r="ERS107" s="376"/>
      <c r="ERT107" s="376"/>
      <c r="ERU107" s="376"/>
      <c r="ERV107" s="376"/>
      <c r="ERW107" s="376"/>
      <c r="ERX107" s="376"/>
      <c r="ERY107" s="376"/>
      <c r="ERZ107" s="376"/>
      <c r="ESA107" s="376"/>
      <c r="ESB107" s="376"/>
      <c r="ESC107" s="376"/>
      <c r="ESD107" s="376"/>
      <c r="ESE107" s="376"/>
      <c r="ESF107" s="376"/>
      <c r="ESG107" s="376"/>
      <c r="ESH107" s="376"/>
      <c r="ESI107" s="376"/>
      <c r="ESJ107" s="376"/>
      <c r="ESK107" s="376"/>
      <c r="ESL107" s="376"/>
      <c r="ESM107" s="376"/>
      <c r="ESN107" s="376"/>
      <c r="ESO107" s="376"/>
      <c r="ESP107" s="376"/>
      <c r="ESQ107" s="376"/>
      <c r="ESR107" s="376"/>
      <c r="ESS107" s="376"/>
      <c r="EST107" s="376"/>
      <c r="ESU107" s="376"/>
      <c r="ESV107" s="376"/>
      <c r="ESW107" s="376"/>
      <c r="ESX107" s="376"/>
      <c r="ESY107" s="376"/>
      <c r="ESZ107" s="376"/>
      <c r="ETA107" s="376"/>
      <c r="ETB107" s="376"/>
      <c r="ETC107" s="376"/>
      <c r="ETD107" s="376"/>
      <c r="ETE107" s="376"/>
      <c r="ETF107" s="376"/>
      <c r="ETG107" s="376"/>
      <c r="ETH107" s="376"/>
      <c r="ETI107" s="376"/>
      <c r="ETJ107" s="376"/>
      <c r="ETK107" s="376"/>
      <c r="ETL107" s="376"/>
      <c r="ETM107" s="376"/>
      <c r="ETN107" s="376"/>
      <c r="ETO107" s="376"/>
      <c r="ETP107" s="376"/>
      <c r="ETQ107" s="376"/>
      <c r="ETR107" s="376"/>
      <c r="ETS107" s="376"/>
      <c r="ETT107" s="376"/>
      <c r="ETU107" s="376"/>
      <c r="ETV107" s="376"/>
      <c r="ETW107" s="376"/>
      <c r="ETX107" s="376"/>
      <c r="ETY107" s="376"/>
      <c r="ETZ107" s="376"/>
      <c r="EUA107" s="376"/>
      <c r="EUB107" s="376"/>
      <c r="EUC107" s="376"/>
      <c r="EUD107" s="376"/>
      <c r="EUE107" s="376"/>
      <c r="EUF107" s="376"/>
      <c r="EUG107" s="376"/>
      <c r="EUH107" s="376"/>
      <c r="EUI107" s="376"/>
      <c r="EUJ107" s="376"/>
      <c r="EUK107" s="376"/>
      <c r="EUL107" s="376"/>
      <c r="EUM107" s="376"/>
      <c r="EUN107" s="376"/>
      <c r="EUO107" s="376"/>
      <c r="EUP107" s="376"/>
      <c r="EUQ107" s="376"/>
      <c r="EUR107" s="376"/>
      <c r="EUS107" s="376"/>
      <c r="EUT107" s="376"/>
      <c r="EUU107" s="376"/>
      <c r="EUV107" s="376"/>
      <c r="EUW107" s="376"/>
      <c r="EUX107" s="376"/>
      <c r="EUY107" s="376"/>
      <c r="EUZ107" s="376"/>
      <c r="EVA107" s="376"/>
      <c r="EVB107" s="376"/>
      <c r="EVC107" s="376"/>
      <c r="EVD107" s="376"/>
      <c r="EVE107" s="376"/>
      <c r="EVF107" s="376"/>
      <c r="EVG107" s="376"/>
      <c r="EVH107" s="376"/>
      <c r="EVI107" s="376"/>
      <c r="EVJ107" s="376"/>
      <c r="EVK107" s="376"/>
      <c r="EVL107" s="376"/>
      <c r="EVM107" s="376"/>
      <c r="EVN107" s="376"/>
      <c r="EVO107" s="376"/>
      <c r="EVP107" s="376"/>
      <c r="EVQ107" s="376"/>
      <c r="EVR107" s="376"/>
      <c r="EVS107" s="376"/>
      <c r="EVT107" s="376"/>
      <c r="EVU107" s="376"/>
      <c r="EVV107" s="376"/>
      <c r="EVW107" s="376"/>
      <c r="EVX107" s="376"/>
      <c r="EVY107" s="376"/>
      <c r="EVZ107" s="376"/>
      <c r="EWA107" s="376"/>
      <c r="EWB107" s="376"/>
      <c r="EWC107" s="376"/>
      <c r="EWD107" s="376"/>
      <c r="EWE107" s="376"/>
      <c r="EWF107" s="376"/>
      <c r="EWG107" s="376"/>
      <c r="EWH107" s="376"/>
      <c r="EWI107" s="376"/>
      <c r="EWJ107" s="376"/>
      <c r="EWK107" s="376"/>
      <c r="EWL107" s="376"/>
      <c r="EWM107" s="376"/>
      <c r="EWN107" s="376"/>
      <c r="EWO107" s="376"/>
      <c r="EWP107" s="376"/>
      <c r="EWQ107" s="376"/>
      <c r="EWR107" s="376"/>
      <c r="EWS107" s="376"/>
      <c r="EWT107" s="376"/>
      <c r="EWU107" s="376"/>
      <c r="EWV107" s="376"/>
      <c r="EWW107" s="376"/>
      <c r="EWX107" s="376"/>
      <c r="EWY107" s="376"/>
      <c r="EWZ107" s="376"/>
      <c r="EXA107" s="376"/>
      <c r="EXB107" s="376"/>
      <c r="EXC107" s="376"/>
      <c r="EXD107" s="376"/>
      <c r="EXE107" s="376"/>
      <c r="EXF107" s="376"/>
      <c r="EXG107" s="376"/>
      <c r="EXH107" s="376"/>
      <c r="EXI107" s="376"/>
      <c r="EXJ107" s="376"/>
      <c r="EXK107" s="376"/>
      <c r="EXL107" s="376"/>
      <c r="EXM107" s="376"/>
      <c r="EXN107" s="376"/>
      <c r="EXO107" s="376"/>
      <c r="EXP107" s="376"/>
      <c r="EXQ107" s="376"/>
      <c r="EXR107" s="376"/>
      <c r="EXS107" s="376"/>
      <c r="EXT107" s="376"/>
      <c r="EXU107" s="376"/>
      <c r="EXV107" s="376"/>
      <c r="EXW107" s="376"/>
      <c r="EXX107" s="376"/>
      <c r="EXY107" s="376"/>
      <c r="EXZ107" s="376"/>
      <c r="EYA107" s="376"/>
      <c r="EYB107" s="376"/>
      <c r="EYC107" s="376"/>
      <c r="EYD107" s="376"/>
      <c r="EYE107" s="376"/>
      <c r="EYF107" s="376"/>
      <c r="EYG107" s="376"/>
      <c r="EYH107" s="376"/>
      <c r="EYI107" s="376"/>
      <c r="EYJ107" s="376"/>
      <c r="EYK107" s="376"/>
      <c r="EYL107" s="376"/>
      <c r="EYM107" s="376"/>
      <c r="EYN107" s="376"/>
      <c r="EYO107" s="376"/>
      <c r="EYP107" s="376"/>
      <c r="EYQ107" s="376"/>
      <c r="EYR107" s="376"/>
      <c r="EYS107" s="376"/>
      <c r="EYT107" s="376"/>
      <c r="EYU107" s="376"/>
      <c r="EYV107" s="376"/>
      <c r="EYW107" s="376"/>
      <c r="EYX107" s="376"/>
      <c r="EYY107" s="376"/>
      <c r="EYZ107" s="376"/>
      <c r="EZA107" s="376"/>
      <c r="EZB107" s="376"/>
      <c r="EZC107" s="376"/>
      <c r="EZD107" s="376"/>
      <c r="EZE107" s="376"/>
      <c r="EZF107" s="376"/>
      <c r="EZG107" s="376"/>
      <c r="EZH107" s="376"/>
      <c r="EZI107" s="376"/>
      <c r="EZJ107" s="376"/>
      <c r="EZK107" s="376"/>
      <c r="EZL107" s="376"/>
      <c r="EZM107" s="376"/>
      <c r="EZN107" s="376"/>
      <c r="EZO107" s="376"/>
      <c r="EZP107" s="376"/>
      <c r="EZQ107" s="376"/>
      <c r="EZR107" s="376"/>
      <c r="EZS107" s="376"/>
      <c r="EZT107" s="376"/>
      <c r="EZU107" s="376"/>
      <c r="EZV107" s="376"/>
      <c r="EZW107" s="376"/>
      <c r="EZX107" s="376"/>
      <c r="EZY107" s="376"/>
      <c r="EZZ107" s="376"/>
      <c r="FAA107" s="376"/>
      <c r="FAB107" s="376"/>
      <c r="FAC107" s="376"/>
      <c r="FAD107" s="376"/>
      <c r="FAE107" s="376"/>
      <c r="FAF107" s="376"/>
      <c r="FAG107" s="376"/>
      <c r="FAH107" s="376"/>
      <c r="FAI107" s="376"/>
      <c r="FAJ107" s="376"/>
      <c r="FAK107" s="376"/>
      <c r="FAL107" s="376"/>
      <c r="FAM107" s="376"/>
      <c r="FAN107" s="376"/>
      <c r="FAO107" s="376"/>
      <c r="FAP107" s="376"/>
      <c r="FAQ107" s="376"/>
      <c r="FAR107" s="376"/>
      <c r="FAS107" s="376"/>
      <c r="FAT107" s="376"/>
      <c r="FAU107" s="376"/>
      <c r="FAV107" s="376"/>
      <c r="FAW107" s="376"/>
      <c r="FAX107" s="376"/>
      <c r="FAY107" s="376"/>
      <c r="FAZ107" s="376"/>
      <c r="FBA107" s="376"/>
      <c r="FBB107" s="376"/>
      <c r="FBC107" s="376"/>
      <c r="FBD107" s="376"/>
      <c r="FBE107" s="376"/>
      <c r="FBF107" s="376"/>
      <c r="FBG107" s="376"/>
      <c r="FBH107" s="376"/>
      <c r="FBI107" s="376"/>
      <c r="FBJ107" s="376"/>
      <c r="FBK107" s="376"/>
      <c r="FBL107" s="376"/>
      <c r="FBM107" s="376"/>
      <c r="FBN107" s="376"/>
      <c r="FBO107" s="376"/>
      <c r="FBP107" s="376"/>
      <c r="FBQ107" s="376"/>
      <c r="FBR107" s="376"/>
      <c r="FBS107" s="376"/>
      <c r="FBT107" s="376"/>
      <c r="FBU107" s="376"/>
      <c r="FBV107" s="376"/>
      <c r="FBW107" s="376"/>
      <c r="FBX107" s="376"/>
      <c r="FBY107" s="376"/>
      <c r="FBZ107" s="376"/>
      <c r="FCA107" s="376"/>
      <c r="FCB107" s="376"/>
      <c r="FCC107" s="376"/>
      <c r="FCD107" s="376"/>
      <c r="FCE107" s="376"/>
      <c r="FCF107" s="376"/>
      <c r="FCG107" s="376"/>
      <c r="FCH107" s="376"/>
      <c r="FCI107" s="376"/>
      <c r="FCJ107" s="376"/>
      <c r="FCK107" s="376"/>
      <c r="FCL107" s="376"/>
      <c r="FCM107" s="376"/>
      <c r="FCN107" s="376"/>
      <c r="FCO107" s="376"/>
      <c r="FCP107" s="376"/>
      <c r="FCQ107" s="376"/>
      <c r="FCR107" s="376"/>
      <c r="FCS107" s="376"/>
      <c r="FCT107" s="376"/>
      <c r="FCU107" s="376"/>
      <c r="FCV107" s="376"/>
      <c r="FCW107" s="376"/>
      <c r="FCX107" s="376"/>
      <c r="FCY107" s="376"/>
      <c r="FCZ107" s="376"/>
      <c r="FDA107" s="376"/>
      <c r="FDB107" s="376"/>
      <c r="FDC107" s="376"/>
      <c r="FDD107" s="376"/>
      <c r="FDE107" s="376"/>
      <c r="FDF107" s="376"/>
      <c r="FDG107" s="376"/>
      <c r="FDH107" s="376"/>
      <c r="FDI107" s="376"/>
      <c r="FDJ107" s="376"/>
      <c r="FDK107" s="376"/>
      <c r="FDL107" s="376"/>
      <c r="FDM107" s="376"/>
      <c r="FDN107" s="376"/>
      <c r="FDO107" s="376"/>
      <c r="FDP107" s="376"/>
      <c r="FDQ107" s="376"/>
      <c r="FDR107" s="376"/>
      <c r="FDS107" s="376"/>
      <c r="FDT107" s="376"/>
      <c r="FDU107" s="376"/>
      <c r="FDV107" s="376"/>
      <c r="FDW107" s="376"/>
      <c r="FDX107" s="376"/>
      <c r="FDY107" s="376"/>
      <c r="FDZ107" s="376"/>
      <c r="FEA107" s="376"/>
      <c r="FEB107" s="376"/>
      <c r="FEC107" s="376"/>
      <c r="FED107" s="376"/>
      <c r="FEE107" s="376"/>
      <c r="FEF107" s="376"/>
      <c r="FEG107" s="376"/>
      <c r="FEH107" s="376"/>
      <c r="FEI107" s="376"/>
      <c r="FEJ107" s="376"/>
      <c r="FEK107" s="376"/>
      <c r="FEL107" s="376"/>
      <c r="FEM107" s="376"/>
      <c r="FEN107" s="376"/>
      <c r="FEO107" s="376"/>
      <c r="FEP107" s="376"/>
      <c r="FEQ107" s="376"/>
      <c r="FER107" s="376"/>
      <c r="FES107" s="376"/>
      <c r="FET107" s="376"/>
      <c r="FEU107" s="376"/>
      <c r="FEV107" s="376"/>
      <c r="FEW107" s="376"/>
      <c r="FEX107" s="376"/>
      <c r="FEY107" s="376"/>
      <c r="FEZ107" s="376"/>
      <c r="FFA107" s="376"/>
      <c r="FFB107" s="376"/>
      <c r="FFC107" s="376"/>
      <c r="FFD107" s="376"/>
      <c r="FFE107" s="376"/>
      <c r="FFF107" s="376"/>
      <c r="FFG107" s="376"/>
      <c r="FFH107" s="376"/>
      <c r="FFI107" s="376"/>
      <c r="FFJ107" s="376"/>
      <c r="FFK107" s="376"/>
      <c r="FFL107" s="376"/>
      <c r="FFM107" s="376"/>
      <c r="FFN107" s="376"/>
      <c r="FFO107" s="376"/>
      <c r="FFP107" s="376"/>
      <c r="FFQ107" s="376"/>
      <c r="FFR107" s="376"/>
      <c r="FFS107" s="376"/>
      <c r="FFT107" s="376"/>
      <c r="FFU107" s="376"/>
      <c r="FFV107" s="376"/>
      <c r="FFW107" s="376"/>
      <c r="FFX107" s="376"/>
      <c r="FFY107" s="376"/>
      <c r="FFZ107" s="376"/>
      <c r="FGA107" s="376"/>
      <c r="FGB107" s="376"/>
      <c r="FGC107" s="376"/>
      <c r="FGD107" s="376"/>
      <c r="FGE107" s="376"/>
      <c r="FGF107" s="376"/>
      <c r="FGG107" s="376"/>
      <c r="FGH107" s="376"/>
      <c r="FGI107" s="376"/>
      <c r="FGJ107" s="376"/>
      <c r="FGK107" s="376"/>
      <c r="FGL107" s="376"/>
      <c r="FGM107" s="376"/>
      <c r="FGN107" s="376"/>
      <c r="FGO107" s="376"/>
      <c r="FGP107" s="376"/>
      <c r="FGQ107" s="376"/>
      <c r="FGR107" s="376"/>
      <c r="FGS107" s="376"/>
      <c r="FGT107" s="376"/>
      <c r="FGU107" s="376"/>
      <c r="FGV107" s="376"/>
      <c r="FGW107" s="376"/>
      <c r="FGX107" s="376"/>
      <c r="FGY107" s="376"/>
      <c r="FGZ107" s="376"/>
      <c r="FHA107" s="376"/>
      <c r="FHB107" s="376"/>
      <c r="FHC107" s="376"/>
      <c r="FHD107" s="376"/>
      <c r="FHE107" s="376"/>
      <c r="FHF107" s="376"/>
      <c r="FHG107" s="376"/>
      <c r="FHH107" s="376"/>
      <c r="FHI107" s="376"/>
      <c r="FHJ107" s="376"/>
      <c r="FHK107" s="376"/>
      <c r="FHL107" s="376"/>
      <c r="FHM107" s="376"/>
      <c r="FHN107" s="376"/>
      <c r="FHO107" s="376"/>
      <c r="FHP107" s="376"/>
      <c r="FHQ107" s="376"/>
      <c r="FHR107" s="376"/>
      <c r="FHS107" s="376"/>
      <c r="FHT107" s="376"/>
      <c r="FHU107" s="376"/>
      <c r="FHV107" s="376"/>
      <c r="FHW107" s="376"/>
      <c r="FHX107" s="376"/>
      <c r="FHY107" s="376"/>
      <c r="FHZ107" s="376"/>
      <c r="FIA107" s="376"/>
      <c r="FIB107" s="376"/>
      <c r="FIC107" s="376"/>
      <c r="FID107" s="376"/>
      <c r="FIE107" s="376"/>
      <c r="FIF107" s="376"/>
      <c r="FIG107" s="376"/>
      <c r="FIH107" s="376"/>
      <c r="FII107" s="376"/>
      <c r="FIJ107" s="376"/>
      <c r="FIK107" s="376"/>
      <c r="FIL107" s="376"/>
      <c r="FIM107" s="376"/>
      <c r="FIN107" s="376"/>
      <c r="FIO107" s="376"/>
      <c r="FIP107" s="376"/>
      <c r="FIQ107" s="376"/>
      <c r="FIR107" s="376"/>
      <c r="FIS107" s="376"/>
      <c r="FIT107" s="376"/>
      <c r="FIU107" s="376"/>
      <c r="FIV107" s="376"/>
      <c r="FIW107" s="376"/>
      <c r="FIX107" s="376"/>
      <c r="FIY107" s="376"/>
      <c r="FIZ107" s="376"/>
      <c r="FJA107" s="376"/>
      <c r="FJB107" s="376"/>
      <c r="FJC107" s="376"/>
      <c r="FJD107" s="376"/>
      <c r="FJE107" s="376"/>
      <c r="FJF107" s="376"/>
      <c r="FJG107" s="376"/>
      <c r="FJH107" s="376"/>
      <c r="FJI107" s="376"/>
      <c r="FJJ107" s="376"/>
      <c r="FJK107" s="376"/>
      <c r="FJL107" s="376"/>
      <c r="FJM107" s="376"/>
      <c r="FJN107" s="376"/>
      <c r="FJO107" s="376"/>
      <c r="FJP107" s="376"/>
      <c r="FJQ107" s="376"/>
      <c r="FJR107" s="376"/>
      <c r="FJS107" s="376"/>
      <c r="FJT107" s="376"/>
      <c r="FJU107" s="376"/>
      <c r="FJV107" s="376"/>
      <c r="FJW107" s="376"/>
      <c r="FJX107" s="376"/>
      <c r="FJY107" s="376"/>
      <c r="FJZ107" s="376"/>
      <c r="FKA107" s="376"/>
      <c r="FKB107" s="376"/>
      <c r="FKC107" s="376"/>
      <c r="FKD107" s="376"/>
      <c r="FKE107" s="376"/>
      <c r="FKF107" s="376"/>
      <c r="FKG107" s="376"/>
      <c r="FKH107" s="376"/>
      <c r="FKI107" s="376"/>
      <c r="FKJ107" s="376"/>
      <c r="FKK107" s="376"/>
      <c r="FKL107" s="376"/>
      <c r="FKM107" s="376"/>
      <c r="FKN107" s="376"/>
      <c r="FKO107" s="376"/>
      <c r="FKP107" s="376"/>
      <c r="FKQ107" s="376"/>
      <c r="FKR107" s="376"/>
      <c r="FKS107" s="376"/>
      <c r="FKT107" s="376"/>
      <c r="FKU107" s="376"/>
      <c r="FKV107" s="376"/>
      <c r="FKW107" s="376"/>
      <c r="FKX107" s="376"/>
      <c r="FKY107" s="376"/>
      <c r="FKZ107" s="376"/>
      <c r="FLA107" s="376"/>
      <c r="FLB107" s="376"/>
      <c r="FLC107" s="376"/>
      <c r="FLD107" s="376"/>
      <c r="FLE107" s="376"/>
      <c r="FLF107" s="376"/>
      <c r="FLG107" s="376"/>
      <c r="FLH107" s="376"/>
      <c r="FLI107" s="376"/>
      <c r="FLJ107" s="376"/>
      <c r="FLK107" s="376"/>
      <c r="FLL107" s="376"/>
      <c r="FLM107" s="376"/>
      <c r="FLN107" s="376"/>
      <c r="FLO107" s="376"/>
      <c r="FLP107" s="376"/>
      <c r="FLQ107" s="376"/>
      <c r="FLR107" s="376"/>
      <c r="FLS107" s="376"/>
      <c r="FLT107" s="376"/>
      <c r="FLU107" s="376"/>
      <c r="FLV107" s="376"/>
      <c r="FLW107" s="376"/>
      <c r="FLX107" s="376"/>
      <c r="FLY107" s="376"/>
      <c r="FLZ107" s="376"/>
      <c r="FMA107" s="376"/>
      <c r="FMB107" s="376"/>
      <c r="FMC107" s="376"/>
      <c r="FMD107" s="376"/>
      <c r="FME107" s="376"/>
      <c r="FMF107" s="376"/>
      <c r="FMG107" s="376"/>
      <c r="FMH107" s="376"/>
      <c r="FMI107" s="376"/>
      <c r="FMJ107" s="376"/>
      <c r="FMK107" s="376"/>
      <c r="FML107" s="376"/>
      <c r="FMM107" s="376"/>
      <c r="FMN107" s="376"/>
      <c r="FMO107" s="376"/>
      <c r="FMP107" s="376"/>
      <c r="FMQ107" s="376"/>
      <c r="FMR107" s="376"/>
      <c r="FMS107" s="376"/>
      <c r="FMT107" s="376"/>
      <c r="FMU107" s="376"/>
      <c r="FMV107" s="376"/>
      <c r="FMW107" s="376"/>
      <c r="FMX107" s="376"/>
      <c r="FMY107" s="376"/>
      <c r="FMZ107" s="376"/>
      <c r="FNA107" s="376"/>
      <c r="FNB107" s="376"/>
      <c r="FNC107" s="376"/>
      <c r="FND107" s="376"/>
      <c r="FNE107" s="376"/>
      <c r="FNF107" s="376"/>
      <c r="FNG107" s="376"/>
      <c r="FNH107" s="376"/>
      <c r="FNI107" s="376"/>
      <c r="FNJ107" s="376"/>
      <c r="FNK107" s="376"/>
      <c r="FNL107" s="376"/>
      <c r="FNM107" s="376"/>
      <c r="FNN107" s="376"/>
      <c r="FNO107" s="376"/>
      <c r="FNP107" s="376"/>
      <c r="FNQ107" s="376"/>
      <c r="FNR107" s="376"/>
      <c r="FNS107" s="376"/>
      <c r="FNT107" s="376"/>
      <c r="FNU107" s="376"/>
      <c r="FNV107" s="376"/>
      <c r="FNW107" s="376"/>
      <c r="FNX107" s="376"/>
      <c r="FNY107" s="376"/>
      <c r="FNZ107" s="376"/>
      <c r="FOA107" s="376"/>
      <c r="FOB107" s="376"/>
      <c r="FOC107" s="376"/>
      <c r="FOD107" s="376"/>
      <c r="FOE107" s="376"/>
      <c r="FOF107" s="376"/>
      <c r="FOG107" s="376"/>
      <c r="FOH107" s="376"/>
      <c r="FOI107" s="376"/>
      <c r="FOJ107" s="376"/>
      <c r="FOK107" s="376"/>
      <c r="FOL107" s="376"/>
      <c r="FOM107" s="376"/>
      <c r="FON107" s="376"/>
      <c r="FOO107" s="376"/>
      <c r="FOP107" s="376"/>
      <c r="FOQ107" s="376"/>
      <c r="FOR107" s="376"/>
      <c r="FOS107" s="376"/>
      <c r="FOT107" s="376"/>
      <c r="FOU107" s="376"/>
      <c r="FOV107" s="376"/>
      <c r="FOW107" s="376"/>
      <c r="FOX107" s="376"/>
      <c r="FOY107" s="376"/>
      <c r="FOZ107" s="376"/>
      <c r="FPA107" s="376"/>
      <c r="FPB107" s="376"/>
      <c r="FPC107" s="376"/>
      <c r="FPD107" s="376"/>
      <c r="FPE107" s="376"/>
      <c r="FPF107" s="376"/>
      <c r="FPG107" s="376"/>
      <c r="FPH107" s="376"/>
      <c r="FPI107" s="376"/>
      <c r="FPJ107" s="376"/>
      <c r="FPK107" s="376"/>
      <c r="FPL107" s="376"/>
      <c r="FPM107" s="376"/>
      <c r="FPN107" s="376"/>
      <c r="FPO107" s="376"/>
      <c r="FPP107" s="376"/>
      <c r="FPQ107" s="376"/>
      <c r="FPR107" s="376"/>
      <c r="FPS107" s="376"/>
      <c r="FPT107" s="376"/>
      <c r="FPU107" s="376"/>
      <c r="FPV107" s="376"/>
      <c r="FPW107" s="376"/>
      <c r="FPX107" s="376"/>
      <c r="FPY107" s="376"/>
      <c r="FPZ107" s="376"/>
      <c r="FQA107" s="376"/>
      <c r="FQB107" s="376"/>
      <c r="FQC107" s="376"/>
      <c r="FQD107" s="376"/>
      <c r="FQE107" s="376"/>
      <c r="FQF107" s="376"/>
      <c r="FQG107" s="376"/>
      <c r="FQH107" s="376"/>
      <c r="FQI107" s="376"/>
      <c r="FQJ107" s="376"/>
      <c r="FQK107" s="376"/>
      <c r="FQL107" s="376"/>
      <c r="FQM107" s="376"/>
      <c r="FQN107" s="376"/>
      <c r="FQO107" s="376"/>
      <c r="FQP107" s="376"/>
      <c r="FQQ107" s="376"/>
      <c r="FQR107" s="376"/>
      <c r="FQS107" s="376"/>
      <c r="FQT107" s="376"/>
      <c r="FQU107" s="376"/>
      <c r="FQV107" s="376"/>
      <c r="FQW107" s="376"/>
      <c r="FQX107" s="376"/>
      <c r="FQY107" s="376"/>
      <c r="FQZ107" s="376"/>
      <c r="FRA107" s="376"/>
      <c r="FRB107" s="376"/>
      <c r="FRC107" s="376"/>
      <c r="FRD107" s="376"/>
      <c r="FRE107" s="376"/>
      <c r="FRF107" s="376"/>
      <c r="FRG107" s="376"/>
      <c r="FRH107" s="376"/>
      <c r="FRI107" s="376"/>
      <c r="FRJ107" s="376"/>
      <c r="FRK107" s="376"/>
      <c r="FRL107" s="376"/>
      <c r="FRM107" s="376"/>
      <c r="FRN107" s="376"/>
      <c r="FRO107" s="376"/>
      <c r="FRP107" s="376"/>
      <c r="FRQ107" s="376"/>
      <c r="FRR107" s="376"/>
      <c r="FRS107" s="376"/>
      <c r="FRT107" s="376"/>
      <c r="FRU107" s="376"/>
      <c r="FRV107" s="376"/>
      <c r="FRW107" s="376"/>
      <c r="FRX107" s="376"/>
      <c r="FRY107" s="376"/>
      <c r="FRZ107" s="376"/>
      <c r="FSA107" s="376"/>
      <c r="FSB107" s="376"/>
      <c r="FSC107" s="376"/>
      <c r="FSD107" s="376"/>
      <c r="FSE107" s="376"/>
      <c r="FSF107" s="376"/>
      <c r="FSG107" s="376"/>
      <c r="FSH107" s="376"/>
      <c r="FSI107" s="376"/>
      <c r="FSJ107" s="376"/>
      <c r="FSK107" s="376"/>
      <c r="FSL107" s="376"/>
      <c r="FSM107" s="376"/>
      <c r="FSN107" s="376"/>
      <c r="FSO107" s="376"/>
      <c r="FSP107" s="376"/>
      <c r="FSQ107" s="376"/>
      <c r="FSR107" s="376"/>
      <c r="FSS107" s="376"/>
      <c r="FST107" s="376"/>
      <c r="FSU107" s="376"/>
      <c r="FSV107" s="376"/>
      <c r="FSW107" s="376"/>
      <c r="FSX107" s="376"/>
      <c r="FSY107" s="376"/>
      <c r="FSZ107" s="376"/>
      <c r="FTA107" s="376"/>
      <c r="FTB107" s="376"/>
      <c r="FTC107" s="376"/>
      <c r="FTD107" s="376"/>
      <c r="FTE107" s="376"/>
      <c r="FTF107" s="376"/>
      <c r="FTG107" s="376"/>
      <c r="FTH107" s="376"/>
      <c r="FTI107" s="376"/>
      <c r="FTJ107" s="376"/>
      <c r="FTK107" s="376"/>
      <c r="FTL107" s="376"/>
      <c r="FTM107" s="376"/>
      <c r="FTN107" s="376"/>
      <c r="FTO107" s="376"/>
      <c r="FTP107" s="376"/>
      <c r="FTQ107" s="376"/>
      <c r="FTR107" s="376"/>
      <c r="FTS107" s="376"/>
      <c r="FTT107" s="376"/>
      <c r="FTU107" s="376"/>
      <c r="FTV107" s="376"/>
      <c r="FTW107" s="376"/>
      <c r="FTX107" s="376"/>
      <c r="FTY107" s="376"/>
      <c r="FTZ107" s="376"/>
      <c r="FUA107" s="376"/>
      <c r="FUB107" s="376"/>
      <c r="FUC107" s="376"/>
      <c r="FUD107" s="376"/>
      <c r="FUE107" s="376"/>
      <c r="FUF107" s="376"/>
      <c r="FUG107" s="376"/>
      <c r="FUH107" s="376"/>
      <c r="FUI107" s="376"/>
      <c r="FUJ107" s="376"/>
      <c r="FUK107" s="376"/>
      <c r="FUL107" s="376"/>
      <c r="FUM107" s="376"/>
      <c r="FUN107" s="376"/>
      <c r="FUO107" s="376"/>
      <c r="FUP107" s="376"/>
      <c r="FUQ107" s="376"/>
      <c r="FUR107" s="376"/>
      <c r="FUS107" s="376"/>
      <c r="FUT107" s="376"/>
      <c r="FUU107" s="376"/>
      <c r="FUV107" s="376"/>
      <c r="FUW107" s="376"/>
      <c r="FUX107" s="376"/>
      <c r="FUY107" s="376"/>
      <c r="FUZ107" s="376"/>
      <c r="FVA107" s="376"/>
      <c r="FVB107" s="376"/>
      <c r="FVC107" s="376"/>
      <c r="FVD107" s="376"/>
      <c r="FVE107" s="376"/>
      <c r="FVF107" s="376"/>
      <c r="FVG107" s="376"/>
      <c r="FVH107" s="376"/>
      <c r="FVI107" s="376"/>
      <c r="FVJ107" s="376"/>
      <c r="FVK107" s="376"/>
      <c r="FVL107" s="376"/>
      <c r="FVM107" s="376"/>
      <c r="FVN107" s="376"/>
      <c r="FVO107" s="376"/>
      <c r="FVP107" s="376"/>
      <c r="FVQ107" s="376"/>
      <c r="FVR107" s="376"/>
      <c r="FVS107" s="376"/>
      <c r="FVT107" s="376"/>
      <c r="FVU107" s="376"/>
      <c r="FVV107" s="376"/>
      <c r="FVW107" s="376"/>
      <c r="FVX107" s="376"/>
      <c r="FVY107" s="376"/>
      <c r="FVZ107" s="376"/>
      <c r="FWA107" s="376"/>
      <c r="FWB107" s="376"/>
      <c r="FWC107" s="376"/>
      <c r="FWD107" s="376"/>
      <c r="FWE107" s="376"/>
      <c r="FWF107" s="376"/>
      <c r="FWG107" s="376"/>
      <c r="FWH107" s="376"/>
      <c r="FWI107" s="376"/>
      <c r="FWJ107" s="376"/>
      <c r="FWK107" s="376"/>
      <c r="FWL107" s="376"/>
      <c r="FWM107" s="376"/>
      <c r="FWN107" s="376"/>
      <c r="FWO107" s="376"/>
      <c r="FWP107" s="376"/>
      <c r="FWQ107" s="376"/>
      <c r="FWR107" s="376"/>
      <c r="FWS107" s="376"/>
      <c r="FWT107" s="376"/>
      <c r="FWU107" s="376"/>
      <c r="FWV107" s="376"/>
      <c r="FWW107" s="376"/>
      <c r="FWX107" s="376"/>
      <c r="FWY107" s="376"/>
      <c r="FWZ107" s="376"/>
      <c r="FXA107" s="376"/>
      <c r="FXB107" s="376"/>
      <c r="FXC107" s="376"/>
      <c r="FXD107" s="376"/>
      <c r="FXE107" s="376"/>
      <c r="FXF107" s="376"/>
      <c r="FXG107" s="376"/>
      <c r="FXH107" s="376"/>
      <c r="FXI107" s="376"/>
      <c r="FXJ107" s="376"/>
      <c r="FXK107" s="376"/>
      <c r="FXL107" s="376"/>
      <c r="FXM107" s="376"/>
      <c r="FXN107" s="376"/>
      <c r="FXO107" s="376"/>
      <c r="FXP107" s="376"/>
      <c r="FXQ107" s="376"/>
      <c r="FXR107" s="376"/>
      <c r="FXS107" s="376"/>
      <c r="FXT107" s="376"/>
      <c r="FXU107" s="376"/>
      <c r="FXV107" s="376"/>
      <c r="FXW107" s="376"/>
      <c r="FXX107" s="376"/>
      <c r="FXY107" s="376"/>
      <c r="FXZ107" s="376"/>
      <c r="FYA107" s="376"/>
      <c r="FYB107" s="376"/>
      <c r="FYC107" s="376"/>
      <c r="FYD107" s="376"/>
      <c r="FYE107" s="376"/>
      <c r="FYF107" s="376"/>
      <c r="FYG107" s="376"/>
      <c r="FYH107" s="376"/>
      <c r="FYI107" s="376"/>
      <c r="FYJ107" s="376"/>
      <c r="FYK107" s="376"/>
      <c r="FYL107" s="376"/>
      <c r="FYM107" s="376"/>
      <c r="FYN107" s="376"/>
      <c r="FYO107" s="376"/>
      <c r="FYP107" s="376"/>
      <c r="FYQ107" s="376"/>
      <c r="FYR107" s="376"/>
      <c r="FYS107" s="376"/>
      <c r="FYT107" s="376"/>
      <c r="FYU107" s="376"/>
      <c r="FYV107" s="376"/>
      <c r="FYW107" s="376"/>
      <c r="FYX107" s="376"/>
      <c r="FYY107" s="376"/>
      <c r="FYZ107" s="376"/>
      <c r="FZA107" s="376"/>
      <c r="FZB107" s="376"/>
      <c r="FZC107" s="376"/>
      <c r="FZD107" s="376"/>
      <c r="FZE107" s="376"/>
      <c r="FZF107" s="376"/>
      <c r="FZG107" s="376"/>
      <c r="FZH107" s="376"/>
      <c r="FZI107" s="376"/>
      <c r="FZJ107" s="376"/>
      <c r="FZK107" s="376"/>
      <c r="FZL107" s="376"/>
      <c r="FZM107" s="376"/>
      <c r="FZN107" s="376"/>
      <c r="FZO107" s="376"/>
      <c r="FZP107" s="376"/>
      <c r="FZQ107" s="376"/>
      <c r="FZR107" s="376"/>
      <c r="FZS107" s="376"/>
      <c r="FZT107" s="376"/>
      <c r="FZU107" s="376"/>
      <c r="FZV107" s="376"/>
      <c r="FZW107" s="376"/>
      <c r="FZX107" s="376"/>
      <c r="FZY107" s="376"/>
      <c r="FZZ107" s="376"/>
      <c r="GAA107" s="376"/>
      <c r="GAB107" s="376"/>
      <c r="GAC107" s="376"/>
      <c r="GAD107" s="376"/>
      <c r="GAE107" s="376"/>
      <c r="GAF107" s="376"/>
      <c r="GAG107" s="376"/>
      <c r="GAH107" s="376"/>
      <c r="GAI107" s="376"/>
      <c r="GAJ107" s="376"/>
      <c r="GAK107" s="376"/>
      <c r="GAL107" s="376"/>
      <c r="GAM107" s="376"/>
      <c r="GAN107" s="376"/>
      <c r="GAO107" s="376"/>
      <c r="GAP107" s="376"/>
      <c r="GAQ107" s="376"/>
      <c r="GAR107" s="376"/>
      <c r="GAS107" s="376"/>
      <c r="GAT107" s="376"/>
      <c r="GAU107" s="376"/>
      <c r="GAV107" s="376"/>
      <c r="GAW107" s="376"/>
      <c r="GAX107" s="376"/>
      <c r="GAY107" s="376"/>
      <c r="GAZ107" s="376"/>
      <c r="GBA107" s="376"/>
      <c r="GBB107" s="376"/>
      <c r="GBC107" s="376"/>
      <c r="GBD107" s="376"/>
      <c r="GBE107" s="376"/>
      <c r="GBF107" s="376"/>
      <c r="GBG107" s="376"/>
      <c r="GBH107" s="376"/>
      <c r="GBI107" s="376"/>
      <c r="GBJ107" s="376"/>
      <c r="GBK107" s="376"/>
      <c r="GBL107" s="376"/>
      <c r="GBM107" s="376"/>
      <c r="GBN107" s="376"/>
      <c r="GBO107" s="376"/>
      <c r="GBP107" s="376"/>
      <c r="GBQ107" s="376"/>
      <c r="GBR107" s="376"/>
      <c r="GBS107" s="376"/>
      <c r="GBT107" s="376"/>
      <c r="GBU107" s="376"/>
      <c r="GBV107" s="376"/>
      <c r="GBW107" s="376"/>
      <c r="GBX107" s="376"/>
      <c r="GBY107" s="376"/>
      <c r="GBZ107" s="376"/>
      <c r="GCA107" s="376"/>
      <c r="GCB107" s="376"/>
      <c r="GCC107" s="376"/>
      <c r="GCD107" s="376"/>
      <c r="GCE107" s="376"/>
      <c r="GCF107" s="376"/>
      <c r="GCG107" s="376"/>
      <c r="GCH107" s="376"/>
      <c r="GCI107" s="376"/>
      <c r="GCJ107" s="376"/>
      <c r="GCK107" s="376"/>
      <c r="GCL107" s="376"/>
      <c r="GCM107" s="376"/>
      <c r="GCN107" s="376"/>
      <c r="GCO107" s="376"/>
      <c r="GCP107" s="376"/>
      <c r="GCQ107" s="376"/>
      <c r="GCR107" s="376"/>
      <c r="GCS107" s="376"/>
      <c r="GCT107" s="376"/>
      <c r="GCU107" s="376"/>
      <c r="GCV107" s="376"/>
      <c r="GCW107" s="376"/>
      <c r="GCX107" s="376"/>
      <c r="GCY107" s="376"/>
      <c r="GCZ107" s="376"/>
      <c r="GDA107" s="376"/>
      <c r="GDB107" s="376"/>
      <c r="GDC107" s="376"/>
      <c r="GDD107" s="376"/>
      <c r="GDE107" s="376"/>
      <c r="GDF107" s="376"/>
      <c r="GDG107" s="376"/>
      <c r="GDH107" s="376"/>
      <c r="GDI107" s="376"/>
      <c r="GDJ107" s="376"/>
      <c r="GDK107" s="376"/>
      <c r="GDL107" s="376"/>
      <c r="GDM107" s="376"/>
      <c r="GDN107" s="376"/>
      <c r="GDO107" s="376"/>
      <c r="GDP107" s="376"/>
      <c r="GDQ107" s="376"/>
      <c r="GDR107" s="376"/>
      <c r="GDS107" s="376"/>
      <c r="GDT107" s="376"/>
      <c r="GDU107" s="376"/>
      <c r="GDV107" s="376"/>
      <c r="GDW107" s="376"/>
      <c r="GDX107" s="376"/>
      <c r="GDY107" s="376"/>
      <c r="GDZ107" s="376"/>
      <c r="GEA107" s="376"/>
      <c r="GEB107" s="376"/>
      <c r="GEC107" s="376"/>
      <c r="GED107" s="376"/>
      <c r="GEE107" s="376"/>
      <c r="GEF107" s="376"/>
      <c r="GEG107" s="376"/>
      <c r="GEH107" s="376"/>
      <c r="GEI107" s="376"/>
      <c r="GEJ107" s="376"/>
      <c r="GEK107" s="376"/>
      <c r="GEL107" s="376"/>
      <c r="GEM107" s="376"/>
      <c r="GEN107" s="376"/>
      <c r="GEO107" s="376"/>
      <c r="GEP107" s="376"/>
      <c r="GEQ107" s="376"/>
      <c r="GER107" s="376"/>
      <c r="GES107" s="376"/>
      <c r="GET107" s="376"/>
      <c r="GEU107" s="376"/>
      <c r="GEV107" s="376"/>
      <c r="GEW107" s="376"/>
      <c r="GEX107" s="376"/>
      <c r="GEY107" s="376"/>
      <c r="GEZ107" s="376"/>
      <c r="GFA107" s="376"/>
      <c r="GFB107" s="376"/>
      <c r="GFC107" s="376"/>
      <c r="GFD107" s="376"/>
      <c r="GFE107" s="376"/>
      <c r="GFF107" s="376"/>
      <c r="GFG107" s="376"/>
      <c r="GFH107" s="376"/>
      <c r="GFI107" s="376"/>
      <c r="GFJ107" s="376"/>
      <c r="GFK107" s="376"/>
      <c r="GFL107" s="376"/>
      <c r="GFM107" s="376"/>
      <c r="GFN107" s="376"/>
      <c r="GFO107" s="376"/>
      <c r="GFP107" s="376"/>
      <c r="GFQ107" s="376"/>
      <c r="GFR107" s="376"/>
      <c r="GFS107" s="376"/>
      <c r="GFT107" s="376"/>
      <c r="GFU107" s="376"/>
      <c r="GFV107" s="376"/>
      <c r="GFW107" s="376"/>
      <c r="GFX107" s="376"/>
      <c r="GFY107" s="376"/>
      <c r="GFZ107" s="376"/>
      <c r="GGA107" s="376"/>
      <c r="GGB107" s="376"/>
      <c r="GGC107" s="376"/>
      <c r="GGD107" s="376"/>
      <c r="GGE107" s="376"/>
      <c r="GGF107" s="376"/>
      <c r="GGG107" s="376"/>
      <c r="GGH107" s="376"/>
      <c r="GGI107" s="376"/>
      <c r="GGJ107" s="376"/>
      <c r="GGK107" s="376"/>
      <c r="GGL107" s="376"/>
      <c r="GGM107" s="376"/>
      <c r="GGN107" s="376"/>
      <c r="GGO107" s="376"/>
      <c r="GGP107" s="376"/>
      <c r="GGQ107" s="376"/>
      <c r="GGR107" s="376"/>
      <c r="GGS107" s="376"/>
      <c r="GGT107" s="376"/>
      <c r="GGU107" s="376"/>
      <c r="GGV107" s="376"/>
      <c r="GGW107" s="376"/>
      <c r="GGX107" s="376"/>
      <c r="GGY107" s="376"/>
      <c r="GGZ107" s="376"/>
      <c r="GHA107" s="376"/>
      <c r="GHB107" s="376"/>
      <c r="GHC107" s="376"/>
      <c r="GHD107" s="376"/>
      <c r="GHE107" s="376"/>
      <c r="GHF107" s="376"/>
      <c r="GHG107" s="376"/>
      <c r="GHH107" s="376"/>
      <c r="GHI107" s="376"/>
      <c r="GHJ107" s="376"/>
      <c r="GHK107" s="376"/>
      <c r="GHL107" s="376"/>
      <c r="GHM107" s="376"/>
      <c r="GHN107" s="376"/>
      <c r="GHO107" s="376"/>
      <c r="GHP107" s="376"/>
      <c r="GHQ107" s="376"/>
      <c r="GHR107" s="376"/>
      <c r="GHS107" s="376"/>
      <c r="GHT107" s="376"/>
      <c r="GHU107" s="376"/>
      <c r="GHV107" s="376"/>
      <c r="GHW107" s="376"/>
      <c r="GHX107" s="376"/>
      <c r="GHY107" s="376"/>
      <c r="GHZ107" s="376"/>
      <c r="GIA107" s="376"/>
      <c r="GIB107" s="376"/>
      <c r="GIC107" s="376"/>
      <c r="GID107" s="376"/>
      <c r="GIE107" s="376"/>
      <c r="GIF107" s="376"/>
      <c r="GIG107" s="376"/>
      <c r="GIH107" s="376"/>
      <c r="GII107" s="376"/>
      <c r="GIJ107" s="376"/>
      <c r="GIK107" s="376"/>
      <c r="GIL107" s="376"/>
      <c r="GIM107" s="376"/>
      <c r="GIN107" s="376"/>
      <c r="GIO107" s="376"/>
      <c r="GIP107" s="376"/>
      <c r="GIQ107" s="376"/>
      <c r="GIR107" s="376"/>
      <c r="GIS107" s="376"/>
      <c r="GIT107" s="376"/>
      <c r="GIU107" s="376"/>
      <c r="GIV107" s="376"/>
      <c r="GIW107" s="376"/>
      <c r="GIX107" s="376"/>
      <c r="GIY107" s="376"/>
      <c r="GIZ107" s="376"/>
      <c r="GJA107" s="376"/>
      <c r="GJB107" s="376"/>
      <c r="GJC107" s="376"/>
      <c r="GJD107" s="376"/>
      <c r="GJE107" s="376"/>
      <c r="GJF107" s="376"/>
      <c r="GJG107" s="376"/>
      <c r="GJH107" s="376"/>
      <c r="GJI107" s="376"/>
      <c r="GJJ107" s="376"/>
      <c r="GJK107" s="376"/>
      <c r="GJL107" s="376"/>
      <c r="GJM107" s="376"/>
      <c r="GJN107" s="376"/>
      <c r="GJO107" s="376"/>
      <c r="GJP107" s="376"/>
      <c r="GJQ107" s="376"/>
      <c r="GJR107" s="376"/>
      <c r="GJS107" s="376"/>
      <c r="GJT107" s="376"/>
      <c r="GJU107" s="376"/>
      <c r="GJV107" s="376"/>
      <c r="GJW107" s="376"/>
      <c r="GJX107" s="376"/>
      <c r="GJY107" s="376"/>
      <c r="GJZ107" s="376"/>
      <c r="GKA107" s="376"/>
      <c r="GKB107" s="376"/>
      <c r="GKC107" s="376"/>
      <c r="GKD107" s="376"/>
      <c r="GKE107" s="376"/>
      <c r="GKF107" s="376"/>
      <c r="GKG107" s="376"/>
      <c r="GKH107" s="376"/>
      <c r="GKI107" s="376"/>
      <c r="GKJ107" s="376"/>
      <c r="GKK107" s="376"/>
      <c r="GKL107" s="376"/>
      <c r="GKM107" s="376"/>
      <c r="GKN107" s="376"/>
      <c r="GKO107" s="376"/>
      <c r="GKP107" s="376"/>
      <c r="GKQ107" s="376"/>
      <c r="GKR107" s="376"/>
      <c r="GKS107" s="376"/>
      <c r="GKT107" s="376"/>
      <c r="GKU107" s="376"/>
      <c r="GKV107" s="376"/>
      <c r="GKW107" s="376"/>
      <c r="GKX107" s="376"/>
      <c r="GKY107" s="376"/>
      <c r="GKZ107" s="376"/>
      <c r="GLA107" s="376"/>
      <c r="GLB107" s="376"/>
      <c r="GLC107" s="376"/>
      <c r="GLD107" s="376"/>
      <c r="GLE107" s="376"/>
      <c r="GLF107" s="376"/>
      <c r="GLG107" s="376"/>
      <c r="GLH107" s="376"/>
      <c r="GLI107" s="376"/>
      <c r="GLJ107" s="376"/>
      <c r="GLK107" s="376"/>
      <c r="GLL107" s="376"/>
      <c r="GLM107" s="376"/>
      <c r="GLN107" s="376"/>
      <c r="GLO107" s="376"/>
      <c r="GLP107" s="376"/>
      <c r="GLQ107" s="376"/>
      <c r="GLR107" s="376"/>
      <c r="GLS107" s="376"/>
      <c r="GLT107" s="376"/>
      <c r="GLU107" s="376"/>
      <c r="GLV107" s="376"/>
      <c r="GLW107" s="376"/>
      <c r="GLX107" s="376"/>
      <c r="GLY107" s="376"/>
      <c r="GLZ107" s="376"/>
      <c r="GMA107" s="376"/>
      <c r="GMB107" s="376"/>
      <c r="GMC107" s="376"/>
      <c r="GMD107" s="376"/>
      <c r="GME107" s="376"/>
      <c r="GMF107" s="376"/>
      <c r="GMG107" s="376"/>
      <c r="GMH107" s="376"/>
      <c r="GMI107" s="376"/>
      <c r="GMJ107" s="376"/>
      <c r="GMK107" s="376"/>
      <c r="GML107" s="376"/>
      <c r="GMM107" s="376"/>
      <c r="GMN107" s="376"/>
      <c r="GMO107" s="376"/>
      <c r="GMP107" s="376"/>
      <c r="GMQ107" s="376"/>
      <c r="GMR107" s="376"/>
      <c r="GMS107" s="376"/>
      <c r="GMT107" s="376"/>
      <c r="GMU107" s="376"/>
      <c r="GMV107" s="376"/>
      <c r="GMW107" s="376"/>
      <c r="GMX107" s="376"/>
      <c r="GMY107" s="376"/>
      <c r="GMZ107" s="376"/>
      <c r="GNA107" s="376"/>
      <c r="GNB107" s="376"/>
      <c r="GNC107" s="376"/>
      <c r="GND107" s="376"/>
      <c r="GNE107" s="376"/>
      <c r="GNF107" s="376"/>
      <c r="GNG107" s="376"/>
      <c r="GNH107" s="376"/>
      <c r="GNI107" s="376"/>
      <c r="GNJ107" s="376"/>
      <c r="GNK107" s="376"/>
      <c r="GNL107" s="376"/>
      <c r="GNM107" s="376"/>
      <c r="GNN107" s="376"/>
      <c r="GNO107" s="376"/>
      <c r="GNP107" s="376"/>
      <c r="GNQ107" s="376"/>
      <c r="GNR107" s="376"/>
      <c r="GNS107" s="376"/>
      <c r="GNT107" s="376"/>
      <c r="GNU107" s="376"/>
      <c r="GNV107" s="376"/>
      <c r="GNW107" s="376"/>
      <c r="GNX107" s="376"/>
      <c r="GNY107" s="376"/>
      <c r="GNZ107" s="376"/>
      <c r="GOA107" s="376"/>
      <c r="GOB107" s="376"/>
      <c r="GOC107" s="376"/>
      <c r="GOD107" s="376"/>
      <c r="GOE107" s="376"/>
      <c r="GOF107" s="376"/>
      <c r="GOG107" s="376"/>
      <c r="GOH107" s="376"/>
      <c r="GOI107" s="376"/>
      <c r="GOJ107" s="376"/>
      <c r="GOK107" s="376"/>
      <c r="GOL107" s="376"/>
      <c r="GOM107" s="376"/>
      <c r="GON107" s="376"/>
      <c r="GOO107" s="376"/>
      <c r="GOP107" s="376"/>
      <c r="GOQ107" s="376"/>
      <c r="GOR107" s="376"/>
      <c r="GOS107" s="376"/>
      <c r="GOT107" s="376"/>
      <c r="GOU107" s="376"/>
      <c r="GOV107" s="376"/>
      <c r="GOW107" s="376"/>
      <c r="GOX107" s="376"/>
      <c r="GOY107" s="376"/>
      <c r="GOZ107" s="376"/>
      <c r="GPA107" s="376"/>
      <c r="GPB107" s="376"/>
      <c r="GPC107" s="376"/>
      <c r="GPD107" s="376"/>
      <c r="GPE107" s="376"/>
      <c r="GPF107" s="376"/>
      <c r="GPG107" s="376"/>
      <c r="GPH107" s="376"/>
      <c r="GPI107" s="376"/>
      <c r="GPJ107" s="376"/>
      <c r="GPK107" s="376"/>
      <c r="GPL107" s="376"/>
      <c r="GPM107" s="376"/>
      <c r="GPN107" s="376"/>
      <c r="GPO107" s="376"/>
      <c r="GPP107" s="376"/>
      <c r="GPQ107" s="376"/>
      <c r="GPR107" s="376"/>
      <c r="GPS107" s="376"/>
      <c r="GPT107" s="376"/>
      <c r="GPU107" s="376"/>
      <c r="GPV107" s="376"/>
      <c r="GPW107" s="376"/>
      <c r="GPX107" s="376"/>
      <c r="GPY107" s="376"/>
      <c r="GPZ107" s="376"/>
      <c r="GQA107" s="376"/>
      <c r="GQB107" s="376"/>
      <c r="GQC107" s="376"/>
      <c r="GQD107" s="376"/>
      <c r="GQE107" s="376"/>
      <c r="GQF107" s="376"/>
      <c r="GQG107" s="376"/>
      <c r="GQH107" s="376"/>
      <c r="GQI107" s="376"/>
      <c r="GQJ107" s="376"/>
      <c r="GQK107" s="376"/>
      <c r="GQL107" s="376"/>
      <c r="GQM107" s="376"/>
      <c r="GQN107" s="376"/>
      <c r="GQO107" s="376"/>
      <c r="GQP107" s="376"/>
      <c r="GQQ107" s="376"/>
      <c r="GQR107" s="376"/>
      <c r="GQS107" s="376"/>
      <c r="GQT107" s="376"/>
      <c r="GQU107" s="376"/>
      <c r="GQV107" s="376"/>
      <c r="GQW107" s="376"/>
      <c r="GQX107" s="376"/>
      <c r="GQY107" s="376"/>
      <c r="GQZ107" s="376"/>
      <c r="GRA107" s="376"/>
      <c r="GRB107" s="376"/>
      <c r="GRC107" s="376"/>
      <c r="GRD107" s="376"/>
      <c r="GRE107" s="376"/>
      <c r="GRF107" s="376"/>
      <c r="GRG107" s="376"/>
      <c r="GRH107" s="376"/>
      <c r="GRI107" s="376"/>
      <c r="GRJ107" s="376"/>
      <c r="GRK107" s="376"/>
      <c r="GRL107" s="376"/>
      <c r="GRM107" s="376"/>
      <c r="GRN107" s="376"/>
      <c r="GRO107" s="376"/>
      <c r="GRP107" s="376"/>
      <c r="GRQ107" s="376"/>
      <c r="GRR107" s="376"/>
      <c r="GRS107" s="376"/>
      <c r="GRT107" s="376"/>
      <c r="GRU107" s="376"/>
      <c r="GRV107" s="376"/>
      <c r="GRW107" s="376"/>
      <c r="GRX107" s="376"/>
      <c r="GRY107" s="376"/>
      <c r="GRZ107" s="376"/>
      <c r="GSA107" s="376"/>
      <c r="GSB107" s="376"/>
      <c r="GSC107" s="376"/>
      <c r="GSD107" s="376"/>
      <c r="GSE107" s="376"/>
      <c r="GSF107" s="376"/>
      <c r="GSG107" s="376"/>
      <c r="GSH107" s="376"/>
      <c r="GSI107" s="376"/>
      <c r="GSJ107" s="376"/>
      <c r="GSK107" s="376"/>
      <c r="GSL107" s="376"/>
      <c r="GSM107" s="376"/>
      <c r="GSN107" s="376"/>
      <c r="GSO107" s="376"/>
      <c r="GSP107" s="376"/>
      <c r="GSQ107" s="376"/>
      <c r="GSR107" s="376"/>
      <c r="GSS107" s="376"/>
      <c r="GST107" s="376"/>
      <c r="GSU107" s="376"/>
      <c r="GSV107" s="376"/>
      <c r="GSW107" s="376"/>
      <c r="GSX107" s="376"/>
      <c r="GSY107" s="376"/>
      <c r="GSZ107" s="376"/>
      <c r="GTA107" s="376"/>
      <c r="GTB107" s="376"/>
      <c r="GTC107" s="376"/>
      <c r="GTD107" s="376"/>
      <c r="GTE107" s="376"/>
      <c r="GTF107" s="376"/>
      <c r="GTG107" s="376"/>
      <c r="GTH107" s="376"/>
      <c r="GTI107" s="376"/>
      <c r="GTJ107" s="376"/>
      <c r="GTK107" s="376"/>
      <c r="GTL107" s="376"/>
      <c r="GTM107" s="376"/>
      <c r="GTN107" s="376"/>
      <c r="GTO107" s="376"/>
      <c r="GTP107" s="376"/>
      <c r="GTQ107" s="376"/>
      <c r="GTR107" s="376"/>
      <c r="GTS107" s="376"/>
      <c r="GTT107" s="376"/>
      <c r="GTU107" s="376"/>
      <c r="GTV107" s="376"/>
      <c r="GTW107" s="376"/>
      <c r="GTX107" s="376"/>
      <c r="GTY107" s="376"/>
      <c r="GTZ107" s="376"/>
      <c r="GUA107" s="376"/>
      <c r="GUB107" s="376"/>
      <c r="GUC107" s="376"/>
      <c r="GUD107" s="376"/>
      <c r="GUE107" s="376"/>
      <c r="GUF107" s="376"/>
      <c r="GUG107" s="376"/>
      <c r="GUH107" s="376"/>
      <c r="GUI107" s="376"/>
      <c r="GUJ107" s="376"/>
      <c r="GUK107" s="376"/>
      <c r="GUL107" s="376"/>
      <c r="GUM107" s="376"/>
      <c r="GUN107" s="376"/>
      <c r="GUO107" s="376"/>
      <c r="GUP107" s="376"/>
      <c r="GUQ107" s="376"/>
      <c r="GUR107" s="376"/>
      <c r="GUS107" s="376"/>
      <c r="GUT107" s="376"/>
      <c r="GUU107" s="376"/>
      <c r="GUV107" s="376"/>
      <c r="GUW107" s="376"/>
      <c r="GUX107" s="376"/>
      <c r="GUY107" s="376"/>
      <c r="GUZ107" s="376"/>
      <c r="GVA107" s="376"/>
      <c r="GVB107" s="376"/>
      <c r="GVC107" s="376"/>
      <c r="GVD107" s="376"/>
      <c r="GVE107" s="376"/>
      <c r="GVF107" s="376"/>
      <c r="GVG107" s="376"/>
      <c r="GVH107" s="376"/>
      <c r="GVI107" s="376"/>
      <c r="GVJ107" s="376"/>
      <c r="GVK107" s="376"/>
      <c r="GVL107" s="376"/>
      <c r="GVM107" s="376"/>
      <c r="GVN107" s="376"/>
      <c r="GVO107" s="376"/>
      <c r="GVP107" s="376"/>
      <c r="GVQ107" s="376"/>
      <c r="GVR107" s="376"/>
      <c r="GVS107" s="376"/>
      <c r="GVT107" s="376"/>
      <c r="GVU107" s="376"/>
      <c r="GVV107" s="376"/>
      <c r="GVW107" s="376"/>
      <c r="GVX107" s="376"/>
      <c r="GVY107" s="376"/>
      <c r="GVZ107" s="376"/>
      <c r="GWA107" s="376"/>
      <c r="GWB107" s="376"/>
      <c r="GWC107" s="376"/>
      <c r="GWD107" s="376"/>
      <c r="GWE107" s="376"/>
      <c r="GWF107" s="376"/>
      <c r="GWG107" s="376"/>
      <c r="GWH107" s="376"/>
      <c r="GWI107" s="376"/>
      <c r="GWJ107" s="376"/>
      <c r="GWK107" s="376"/>
      <c r="GWL107" s="376"/>
      <c r="GWM107" s="376"/>
      <c r="GWN107" s="376"/>
      <c r="GWO107" s="376"/>
      <c r="GWP107" s="376"/>
      <c r="GWQ107" s="376"/>
      <c r="GWR107" s="376"/>
      <c r="GWS107" s="376"/>
      <c r="GWT107" s="376"/>
      <c r="GWU107" s="376"/>
      <c r="GWV107" s="376"/>
      <c r="GWW107" s="376"/>
      <c r="GWX107" s="376"/>
      <c r="GWY107" s="376"/>
      <c r="GWZ107" s="376"/>
      <c r="GXA107" s="376"/>
      <c r="GXB107" s="376"/>
      <c r="GXC107" s="376"/>
      <c r="GXD107" s="376"/>
      <c r="GXE107" s="376"/>
      <c r="GXF107" s="376"/>
      <c r="GXG107" s="376"/>
      <c r="GXH107" s="376"/>
      <c r="GXI107" s="376"/>
      <c r="GXJ107" s="376"/>
      <c r="GXK107" s="376"/>
      <c r="GXL107" s="376"/>
      <c r="GXM107" s="376"/>
      <c r="GXN107" s="376"/>
      <c r="GXO107" s="376"/>
      <c r="GXP107" s="376"/>
      <c r="GXQ107" s="376"/>
      <c r="GXR107" s="376"/>
      <c r="GXS107" s="376"/>
      <c r="GXT107" s="376"/>
      <c r="GXU107" s="376"/>
      <c r="GXV107" s="376"/>
      <c r="GXW107" s="376"/>
      <c r="GXX107" s="376"/>
      <c r="GXY107" s="376"/>
      <c r="GXZ107" s="376"/>
      <c r="GYA107" s="376"/>
      <c r="GYB107" s="376"/>
      <c r="GYC107" s="376"/>
      <c r="GYD107" s="376"/>
      <c r="GYE107" s="376"/>
      <c r="GYF107" s="376"/>
      <c r="GYG107" s="376"/>
      <c r="GYH107" s="376"/>
      <c r="GYI107" s="376"/>
      <c r="GYJ107" s="376"/>
      <c r="GYK107" s="376"/>
      <c r="GYL107" s="376"/>
      <c r="GYM107" s="376"/>
      <c r="GYN107" s="376"/>
      <c r="GYO107" s="376"/>
      <c r="GYP107" s="376"/>
      <c r="GYQ107" s="376"/>
      <c r="GYR107" s="376"/>
      <c r="GYS107" s="376"/>
      <c r="GYT107" s="376"/>
      <c r="GYU107" s="376"/>
      <c r="GYV107" s="376"/>
      <c r="GYW107" s="376"/>
      <c r="GYX107" s="376"/>
      <c r="GYY107" s="376"/>
      <c r="GYZ107" s="376"/>
      <c r="GZA107" s="376"/>
      <c r="GZB107" s="376"/>
      <c r="GZC107" s="376"/>
      <c r="GZD107" s="376"/>
      <c r="GZE107" s="376"/>
      <c r="GZF107" s="376"/>
      <c r="GZG107" s="376"/>
      <c r="GZH107" s="376"/>
      <c r="GZI107" s="376"/>
      <c r="GZJ107" s="376"/>
      <c r="GZK107" s="376"/>
      <c r="GZL107" s="376"/>
      <c r="GZM107" s="376"/>
      <c r="GZN107" s="376"/>
      <c r="GZO107" s="376"/>
      <c r="GZP107" s="376"/>
      <c r="GZQ107" s="376"/>
      <c r="GZR107" s="376"/>
      <c r="GZS107" s="376"/>
      <c r="GZT107" s="376"/>
      <c r="GZU107" s="376"/>
      <c r="GZV107" s="376"/>
      <c r="GZW107" s="376"/>
      <c r="GZX107" s="376"/>
      <c r="GZY107" s="376"/>
      <c r="GZZ107" s="376"/>
      <c r="HAA107" s="376"/>
      <c r="HAB107" s="376"/>
      <c r="HAC107" s="376"/>
      <c r="HAD107" s="376"/>
      <c r="HAE107" s="376"/>
      <c r="HAF107" s="376"/>
      <c r="HAG107" s="376"/>
      <c r="HAH107" s="376"/>
      <c r="HAI107" s="376"/>
      <c r="HAJ107" s="376"/>
      <c r="HAK107" s="376"/>
      <c r="HAL107" s="376"/>
      <c r="HAM107" s="376"/>
      <c r="HAN107" s="376"/>
      <c r="HAO107" s="376"/>
      <c r="HAP107" s="376"/>
      <c r="HAQ107" s="376"/>
      <c r="HAR107" s="376"/>
      <c r="HAS107" s="376"/>
      <c r="HAT107" s="376"/>
      <c r="HAU107" s="376"/>
      <c r="HAV107" s="376"/>
      <c r="HAW107" s="376"/>
      <c r="HAX107" s="376"/>
      <c r="HAY107" s="376"/>
      <c r="HAZ107" s="376"/>
      <c r="HBA107" s="376"/>
      <c r="HBB107" s="376"/>
      <c r="HBC107" s="376"/>
      <c r="HBD107" s="376"/>
      <c r="HBE107" s="376"/>
      <c r="HBF107" s="376"/>
      <c r="HBG107" s="376"/>
      <c r="HBH107" s="376"/>
      <c r="HBI107" s="376"/>
      <c r="HBJ107" s="376"/>
      <c r="HBK107" s="376"/>
      <c r="HBL107" s="376"/>
      <c r="HBM107" s="376"/>
      <c r="HBN107" s="376"/>
      <c r="HBO107" s="376"/>
      <c r="HBP107" s="376"/>
      <c r="HBQ107" s="376"/>
      <c r="HBR107" s="376"/>
      <c r="HBS107" s="376"/>
      <c r="HBT107" s="376"/>
      <c r="HBU107" s="376"/>
      <c r="HBV107" s="376"/>
      <c r="HBW107" s="376"/>
      <c r="HBX107" s="376"/>
      <c r="HBY107" s="376"/>
      <c r="HBZ107" s="376"/>
      <c r="HCA107" s="376"/>
      <c r="HCB107" s="376"/>
      <c r="HCC107" s="376"/>
      <c r="HCD107" s="376"/>
      <c r="HCE107" s="376"/>
      <c r="HCF107" s="376"/>
      <c r="HCG107" s="376"/>
      <c r="HCH107" s="376"/>
      <c r="HCI107" s="376"/>
      <c r="HCJ107" s="376"/>
      <c r="HCK107" s="376"/>
      <c r="HCL107" s="376"/>
      <c r="HCM107" s="376"/>
      <c r="HCN107" s="376"/>
      <c r="HCO107" s="376"/>
      <c r="HCP107" s="376"/>
      <c r="HCQ107" s="376"/>
      <c r="HCR107" s="376"/>
      <c r="HCS107" s="376"/>
      <c r="HCT107" s="376"/>
      <c r="HCU107" s="376"/>
      <c r="HCV107" s="376"/>
      <c r="HCW107" s="376"/>
      <c r="HCX107" s="376"/>
      <c r="HCY107" s="376"/>
      <c r="HCZ107" s="376"/>
      <c r="HDA107" s="376"/>
      <c r="HDB107" s="376"/>
      <c r="HDC107" s="376"/>
      <c r="HDD107" s="376"/>
      <c r="HDE107" s="376"/>
      <c r="HDF107" s="376"/>
      <c r="HDG107" s="376"/>
      <c r="HDH107" s="376"/>
      <c r="HDI107" s="376"/>
      <c r="HDJ107" s="376"/>
      <c r="HDK107" s="376"/>
      <c r="HDL107" s="376"/>
      <c r="HDM107" s="376"/>
      <c r="HDN107" s="376"/>
      <c r="HDO107" s="376"/>
      <c r="HDP107" s="376"/>
      <c r="HDQ107" s="376"/>
      <c r="HDR107" s="376"/>
      <c r="HDS107" s="376"/>
      <c r="HDT107" s="376"/>
      <c r="HDU107" s="376"/>
      <c r="HDV107" s="376"/>
      <c r="HDW107" s="376"/>
      <c r="HDX107" s="376"/>
      <c r="HDY107" s="376"/>
      <c r="HDZ107" s="376"/>
      <c r="HEA107" s="376"/>
      <c r="HEB107" s="376"/>
      <c r="HEC107" s="376"/>
      <c r="HED107" s="376"/>
      <c r="HEE107" s="376"/>
      <c r="HEF107" s="376"/>
      <c r="HEG107" s="376"/>
      <c r="HEH107" s="376"/>
      <c r="HEI107" s="376"/>
      <c r="HEJ107" s="376"/>
      <c r="HEK107" s="376"/>
      <c r="HEL107" s="376"/>
      <c r="HEM107" s="376"/>
      <c r="HEN107" s="376"/>
      <c r="HEO107" s="376"/>
      <c r="HEP107" s="376"/>
      <c r="HEQ107" s="376"/>
      <c r="HER107" s="376"/>
      <c r="HES107" s="376"/>
      <c r="HET107" s="376"/>
      <c r="HEU107" s="376"/>
      <c r="HEV107" s="376"/>
      <c r="HEW107" s="376"/>
      <c r="HEX107" s="376"/>
      <c r="HEY107" s="376"/>
      <c r="HEZ107" s="376"/>
      <c r="HFA107" s="376"/>
      <c r="HFB107" s="376"/>
      <c r="HFC107" s="376"/>
      <c r="HFD107" s="376"/>
      <c r="HFE107" s="376"/>
      <c r="HFF107" s="376"/>
      <c r="HFG107" s="376"/>
      <c r="HFH107" s="376"/>
      <c r="HFI107" s="376"/>
      <c r="HFJ107" s="376"/>
      <c r="HFK107" s="376"/>
      <c r="HFL107" s="376"/>
      <c r="HFM107" s="376"/>
      <c r="HFN107" s="376"/>
      <c r="HFO107" s="376"/>
      <c r="HFP107" s="376"/>
      <c r="HFQ107" s="376"/>
      <c r="HFR107" s="376"/>
      <c r="HFS107" s="376"/>
      <c r="HFT107" s="376"/>
      <c r="HFU107" s="376"/>
      <c r="HFV107" s="376"/>
      <c r="HFW107" s="376"/>
      <c r="HFX107" s="376"/>
      <c r="HFY107" s="376"/>
      <c r="HFZ107" s="376"/>
      <c r="HGA107" s="376"/>
      <c r="HGB107" s="376"/>
      <c r="HGC107" s="376"/>
      <c r="HGD107" s="376"/>
      <c r="HGE107" s="376"/>
      <c r="HGF107" s="376"/>
      <c r="HGG107" s="376"/>
      <c r="HGH107" s="376"/>
      <c r="HGI107" s="376"/>
      <c r="HGJ107" s="376"/>
      <c r="HGK107" s="376"/>
      <c r="HGL107" s="376"/>
      <c r="HGM107" s="376"/>
      <c r="HGN107" s="376"/>
      <c r="HGO107" s="376"/>
      <c r="HGP107" s="376"/>
      <c r="HGQ107" s="376"/>
      <c r="HGR107" s="376"/>
      <c r="HGS107" s="376"/>
      <c r="HGT107" s="376"/>
      <c r="HGU107" s="376"/>
      <c r="HGV107" s="376"/>
      <c r="HGW107" s="376"/>
      <c r="HGX107" s="376"/>
      <c r="HGY107" s="376"/>
      <c r="HGZ107" s="376"/>
      <c r="HHA107" s="376"/>
      <c r="HHB107" s="376"/>
      <c r="HHC107" s="376"/>
      <c r="HHD107" s="376"/>
      <c r="HHE107" s="376"/>
      <c r="HHF107" s="376"/>
      <c r="HHG107" s="376"/>
      <c r="HHH107" s="376"/>
      <c r="HHI107" s="376"/>
      <c r="HHJ107" s="376"/>
      <c r="HHK107" s="376"/>
      <c r="HHL107" s="376"/>
      <c r="HHM107" s="376"/>
      <c r="HHN107" s="376"/>
      <c r="HHO107" s="376"/>
      <c r="HHP107" s="376"/>
      <c r="HHQ107" s="376"/>
      <c r="HHR107" s="376"/>
      <c r="HHS107" s="376"/>
      <c r="HHT107" s="376"/>
      <c r="HHU107" s="376"/>
      <c r="HHV107" s="376"/>
      <c r="HHW107" s="376"/>
      <c r="HHX107" s="376"/>
      <c r="HHY107" s="376"/>
      <c r="HHZ107" s="376"/>
      <c r="HIA107" s="376"/>
      <c r="HIB107" s="376"/>
      <c r="HIC107" s="376"/>
      <c r="HID107" s="376"/>
      <c r="HIE107" s="376"/>
      <c r="HIF107" s="376"/>
      <c r="HIG107" s="376"/>
      <c r="HIH107" s="376"/>
      <c r="HII107" s="376"/>
      <c r="HIJ107" s="376"/>
      <c r="HIK107" s="376"/>
      <c r="HIL107" s="376"/>
      <c r="HIM107" s="376"/>
      <c r="HIN107" s="376"/>
      <c r="HIO107" s="376"/>
      <c r="HIP107" s="376"/>
      <c r="HIQ107" s="376"/>
      <c r="HIR107" s="376"/>
      <c r="HIS107" s="376"/>
      <c r="HIT107" s="376"/>
      <c r="HIU107" s="376"/>
      <c r="HIV107" s="376"/>
      <c r="HIW107" s="376"/>
      <c r="HIX107" s="376"/>
      <c r="HIY107" s="376"/>
      <c r="HIZ107" s="376"/>
      <c r="HJA107" s="376"/>
      <c r="HJB107" s="376"/>
      <c r="HJC107" s="376"/>
      <c r="HJD107" s="376"/>
      <c r="HJE107" s="376"/>
      <c r="HJF107" s="376"/>
      <c r="HJG107" s="376"/>
      <c r="HJH107" s="376"/>
      <c r="HJI107" s="376"/>
      <c r="HJJ107" s="376"/>
      <c r="HJK107" s="376"/>
      <c r="HJL107" s="376"/>
      <c r="HJM107" s="376"/>
      <c r="HJN107" s="376"/>
      <c r="HJO107" s="376"/>
      <c r="HJP107" s="376"/>
      <c r="HJQ107" s="376"/>
      <c r="HJR107" s="376"/>
      <c r="HJS107" s="376"/>
      <c r="HJT107" s="376"/>
      <c r="HJU107" s="376"/>
      <c r="HJV107" s="376"/>
      <c r="HJW107" s="376"/>
      <c r="HJX107" s="376"/>
      <c r="HJY107" s="376"/>
      <c r="HJZ107" s="376"/>
      <c r="HKA107" s="376"/>
      <c r="HKB107" s="376"/>
      <c r="HKC107" s="376"/>
      <c r="HKD107" s="376"/>
      <c r="HKE107" s="376"/>
      <c r="HKF107" s="376"/>
      <c r="HKG107" s="376"/>
      <c r="HKH107" s="376"/>
      <c r="HKI107" s="376"/>
      <c r="HKJ107" s="376"/>
      <c r="HKK107" s="376"/>
      <c r="HKL107" s="376"/>
      <c r="HKM107" s="376"/>
      <c r="HKN107" s="376"/>
      <c r="HKO107" s="376"/>
      <c r="HKP107" s="376"/>
      <c r="HKQ107" s="376"/>
      <c r="HKR107" s="376"/>
      <c r="HKS107" s="376"/>
      <c r="HKT107" s="376"/>
      <c r="HKU107" s="376"/>
      <c r="HKV107" s="376"/>
      <c r="HKW107" s="376"/>
      <c r="HKX107" s="376"/>
      <c r="HKY107" s="376"/>
      <c r="HKZ107" s="376"/>
      <c r="HLA107" s="376"/>
      <c r="HLB107" s="376"/>
      <c r="HLC107" s="376"/>
      <c r="HLD107" s="376"/>
      <c r="HLE107" s="376"/>
      <c r="HLF107" s="376"/>
      <c r="HLG107" s="376"/>
      <c r="HLH107" s="376"/>
      <c r="HLI107" s="376"/>
      <c r="HLJ107" s="376"/>
      <c r="HLK107" s="376"/>
      <c r="HLL107" s="376"/>
      <c r="HLM107" s="376"/>
      <c r="HLN107" s="376"/>
      <c r="HLO107" s="376"/>
      <c r="HLP107" s="376"/>
      <c r="HLQ107" s="376"/>
      <c r="HLR107" s="376"/>
      <c r="HLS107" s="376"/>
      <c r="HLT107" s="376"/>
      <c r="HLU107" s="376"/>
      <c r="HLV107" s="376"/>
      <c r="HLW107" s="376"/>
      <c r="HLX107" s="376"/>
      <c r="HLY107" s="376"/>
      <c r="HLZ107" s="376"/>
      <c r="HMA107" s="376"/>
      <c r="HMB107" s="376"/>
      <c r="HMC107" s="376"/>
      <c r="HMD107" s="376"/>
      <c r="HME107" s="376"/>
      <c r="HMF107" s="376"/>
      <c r="HMG107" s="376"/>
      <c r="HMH107" s="376"/>
      <c r="HMI107" s="376"/>
      <c r="HMJ107" s="376"/>
      <c r="HMK107" s="376"/>
      <c r="HML107" s="376"/>
      <c r="HMM107" s="376"/>
      <c r="HMN107" s="376"/>
      <c r="HMO107" s="376"/>
      <c r="HMP107" s="376"/>
      <c r="HMQ107" s="376"/>
      <c r="HMR107" s="376"/>
      <c r="HMS107" s="376"/>
      <c r="HMT107" s="376"/>
      <c r="HMU107" s="376"/>
      <c r="HMV107" s="376"/>
      <c r="HMW107" s="376"/>
      <c r="HMX107" s="376"/>
      <c r="HMY107" s="376"/>
      <c r="HMZ107" s="376"/>
      <c r="HNA107" s="376"/>
      <c r="HNB107" s="376"/>
      <c r="HNC107" s="376"/>
      <c r="HND107" s="376"/>
      <c r="HNE107" s="376"/>
      <c r="HNF107" s="376"/>
      <c r="HNG107" s="376"/>
      <c r="HNH107" s="376"/>
      <c r="HNI107" s="376"/>
      <c r="HNJ107" s="376"/>
      <c r="HNK107" s="376"/>
      <c r="HNL107" s="376"/>
      <c r="HNM107" s="376"/>
      <c r="HNN107" s="376"/>
      <c r="HNO107" s="376"/>
      <c r="HNP107" s="376"/>
      <c r="HNQ107" s="376"/>
      <c r="HNR107" s="376"/>
      <c r="HNS107" s="376"/>
      <c r="HNT107" s="376"/>
      <c r="HNU107" s="376"/>
      <c r="HNV107" s="376"/>
      <c r="HNW107" s="376"/>
      <c r="HNX107" s="376"/>
      <c r="HNY107" s="376"/>
      <c r="HNZ107" s="376"/>
      <c r="HOA107" s="376"/>
      <c r="HOB107" s="376"/>
      <c r="HOC107" s="376"/>
      <c r="HOD107" s="376"/>
      <c r="HOE107" s="376"/>
      <c r="HOF107" s="376"/>
      <c r="HOG107" s="376"/>
      <c r="HOH107" s="376"/>
      <c r="HOI107" s="376"/>
      <c r="HOJ107" s="376"/>
      <c r="HOK107" s="376"/>
      <c r="HOL107" s="376"/>
      <c r="HOM107" s="376"/>
      <c r="HON107" s="376"/>
      <c r="HOO107" s="376"/>
      <c r="HOP107" s="376"/>
      <c r="HOQ107" s="376"/>
      <c r="HOR107" s="376"/>
      <c r="HOS107" s="376"/>
      <c r="HOT107" s="376"/>
      <c r="HOU107" s="376"/>
      <c r="HOV107" s="376"/>
      <c r="HOW107" s="376"/>
      <c r="HOX107" s="376"/>
      <c r="HOY107" s="376"/>
      <c r="HOZ107" s="376"/>
      <c r="HPA107" s="376"/>
      <c r="HPB107" s="376"/>
      <c r="HPC107" s="376"/>
      <c r="HPD107" s="376"/>
      <c r="HPE107" s="376"/>
      <c r="HPF107" s="376"/>
      <c r="HPG107" s="376"/>
      <c r="HPH107" s="376"/>
      <c r="HPI107" s="376"/>
      <c r="HPJ107" s="376"/>
      <c r="HPK107" s="376"/>
      <c r="HPL107" s="376"/>
      <c r="HPM107" s="376"/>
      <c r="HPN107" s="376"/>
      <c r="HPO107" s="376"/>
      <c r="HPP107" s="376"/>
      <c r="HPQ107" s="376"/>
      <c r="HPR107" s="376"/>
      <c r="HPS107" s="376"/>
      <c r="HPT107" s="376"/>
      <c r="HPU107" s="376"/>
      <c r="HPV107" s="376"/>
      <c r="HPW107" s="376"/>
      <c r="HPX107" s="376"/>
      <c r="HPY107" s="376"/>
      <c r="HPZ107" s="376"/>
      <c r="HQA107" s="376"/>
      <c r="HQB107" s="376"/>
      <c r="HQC107" s="376"/>
      <c r="HQD107" s="376"/>
      <c r="HQE107" s="376"/>
      <c r="HQF107" s="376"/>
      <c r="HQG107" s="376"/>
      <c r="HQH107" s="376"/>
      <c r="HQI107" s="376"/>
      <c r="HQJ107" s="376"/>
      <c r="HQK107" s="376"/>
      <c r="HQL107" s="376"/>
      <c r="HQM107" s="376"/>
      <c r="HQN107" s="376"/>
      <c r="HQO107" s="376"/>
      <c r="HQP107" s="376"/>
      <c r="HQQ107" s="376"/>
      <c r="HQR107" s="376"/>
      <c r="HQS107" s="376"/>
      <c r="HQT107" s="376"/>
      <c r="HQU107" s="376"/>
      <c r="HQV107" s="376"/>
      <c r="HQW107" s="376"/>
      <c r="HQX107" s="376"/>
      <c r="HQY107" s="376"/>
      <c r="HQZ107" s="376"/>
      <c r="HRA107" s="376"/>
      <c r="HRB107" s="376"/>
      <c r="HRC107" s="376"/>
      <c r="HRD107" s="376"/>
      <c r="HRE107" s="376"/>
      <c r="HRF107" s="376"/>
      <c r="HRG107" s="376"/>
      <c r="HRH107" s="376"/>
      <c r="HRI107" s="376"/>
      <c r="HRJ107" s="376"/>
      <c r="HRK107" s="376"/>
      <c r="HRL107" s="376"/>
      <c r="HRM107" s="376"/>
      <c r="HRN107" s="376"/>
      <c r="HRO107" s="376"/>
      <c r="HRP107" s="376"/>
      <c r="HRQ107" s="376"/>
      <c r="HRR107" s="376"/>
      <c r="HRS107" s="376"/>
      <c r="HRT107" s="376"/>
      <c r="HRU107" s="376"/>
      <c r="HRV107" s="376"/>
      <c r="HRW107" s="376"/>
      <c r="HRX107" s="376"/>
      <c r="HRY107" s="376"/>
      <c r="HRZ107" s="376"/>
      <c r="HSA107" s="376"/>
      <c r="HSB107" s="376"/>
      <c r="HSC107" s="376"/>
      <c r="HSD107" s="376"/>
      <c r="HSE107" s="376"/>
      <c r="HSF107" s="376"/>
      <c r="HSG107" s="376"/>
      <c r="HSH107" s="376"/>
      <c r="HSI107" s="376"/>
      <c r="HSJ107" s="376"/>
      <c r="HSK107" s="376"/>
      <c r="HSL107" s="376"/>
      <c r="HSM107" s="376"/>
      <c r="HSN107" s="376"/>
      <c r="HSO107" s="376"/>
      <c r="HSP107" s="376"/>
      <c r="HSQ107" s="376"/>
      <c r="HSR107" s="376"/>
      <c r="HSS107" s="376"/>
      <c r="HST107" s="376"/>
      <c r="HSU107" s="376"/>
      <c r="HSV107" s="376"/>
      <c r="HSW107" s="376"/>
      <c r="HSX107" s="376"/>
      <c r="HSY107" s="376"/>
      <c r="HSZ107" s="376"/>
      <c r="HTA107" s="376"/>
      <c r="HTB107" s="376"/>
      <c r="HTC107" s="376"/>
      <c r="HTD107" s="376"/>
      <c r="HTE107" s="376"/>
      <c r="HTF107" s="376"/>
      <c r="HTG107" s="376"/>
      <c r="HTH107" s="376"/>
      <c r="HTI107" s="376"/>
      <c r="HTJ107" s="376"/>
      <c r="HTK107" s="376"/>
      <c r="HTL107" s="376"/>
      <c r="HTM107" s="376"/>
      <c r="HTN107" s="376"/>
      <c r="HTO107" s="376"/>
      <c r="HTP107" s="376"/>
      <c r="HTQ107" s="376"/>
      <c r="HTR107" s="376"/>
      <c r="HTS107" s="376"/>
      <c r="HTT107" s="376"/>
      <c r="HTU107" s="376"/>
      <c r="HTV107" s="376"/>
      <c r="HTW107" s="376"/>
      <c r="HTX107" s="376"/>
      <c r="HTY107" s="376"/>
      <c r="HTZ107" s="376"/>
      <c r="HUA107" s="376"/>
      <c r="HUB107" s="376"/>
      <c r="HUC107" s="376"/>
      <c r="HUD107" s="376"/>
      <c r="HUE107" s="376"/>
      <c r="HUF107" s="376"/>
      <c r="HUG107" s="376"/>
      <c r="HUH107" s="376"/>
      <c r="HUI107" s="376"/>
      <c r="HUJ107" s="376"/>
      <c r="HUK107" s="376"/>
      <c r="HUL107" s="376"/>
      <c r="HUM107" s="376"/>
      <c r="HUN107" s="376"/>
      <c r="HUO107" s="376"/>
      <c r="HUP107" s="376"/>
      <c r="HUQ107" s="376"/>
      <c r="HUR107" s="376"/>
      <c r="HUS107" s="376"/>
      <c r="HUT107" s="376"/>
      <c r="HUU107" s="376"/>
      <c r="HUV107" s="376"/>
      <c r="HUW107" s="376"/>
      <c r="HUX107" s="376"/>
      <c r="HUY107" s="376"/>
      <c r="HUZ107" s="376"/>
      <c r="HVA107" s="376"/>
      <c r="HVB107" s="376"/>
      <c r="HVC107" s="376"/>
      <c r="HVD107" s="376"/>
      <c r="HVE107" s="376"/>
      <c r="HVF107" s="376"/>
      <c r="HVG107" s="376"/>
      <c r="HVH107" s="376"/>
      <c r="HVI107" s="376"/>
      <c r="HVJ107" s="376"/>
      <c r="HVK107" s="376"/>
      <c r="HVL107" s="376"/>
      <c r="HVM107" s="376"/>
      <c r="HVN107" s="376"/>
      <c r="HVO107" s="376"/>
      <c r="HVP107" s="376"/>
      <c r="HVQ107" s="376"/>
      <c r="HVR107" s="376"/>
      <c r="HVS107" s="376"/>
      <c r="HVT107" s="376"/>
      <c r="HVU107" s="376"/>
      <c r="HVV107" s="376"/>
      <c r="HVW107" s="376"/>
      <c r="HVX107" s="376"/>
      <c r="HVY107" s="376"/>
      <c r="HVZ107" s="376"/>
      <c r="HWA107" s="376"/>
      <c r="HWB107" s="376"/>
      <c r="HWC107" s="376"/>
      <c r="HWD107" s="376"/>
      <c r="HWE107" s="376"/>
      <c r="HWF107" s="376"/>
      <c r="HWG107" s="376"/>
      <c r="HWH107" s="376"/>
      <c r="HWI107" s="376"/>
      <c r="HWJ107" s="376"/>
      <c r="HWK107" s="376"/>
      <c r="HWL107" s="376"/>
      <c r="HWM107" s="376"/>
      <c r="HWN107" s="376"/>
      <c r="HWO107" s="376"/>
      <c r="HWP107" s="376"/>
      <c r="HWQ107" s="376"/>
      <c r="HWR107" s="376"/>
      <c r="HWS107" s="376"/>
      <c r="HWT107" s="376"/>
      <c r="HWU107" s="376"/>
      <c r="HWV107" s="376"/>
      <c r="HWW107" s="376"/>
      <c r="HWX107" s="376"/>
      <c r="HWY107" s="376"/>
      <c r="HWZ107" s="376"/>
      <c r="HXA107" s="376"/>
      <c r="HXB107" s="376"/>
      <c r="HXC107" s="376"/>
      <c r="HXD107" s="376"/>
      <c r="HXE107" s="376"/>
      <c r="HXF107" s="376"/>
      <c r="HXG107" s="376"/>
      <c r="HXH107" s="376"/>
      <c r="HXI107" s="376"/>
      <c r="HXJ107" s="376"/>
      <c r="HXK107" s="376"/>
      <c r="HXL107" s="376"/>
      <c r="HXM107" s="376"/>
      <c r="HXN107" s="376"/>
      <c r="HXO107" s="376"/>
      <c r="HXP107" s="376"/>
      <c r="HXQ107" s="376"/>
      <c r="HXR107" s="376"/>
      <c r="HXS107" s="376"/>
      <c r="HXT107" s="376"/>
      <c r="HXU107" s="376"/>
      <c r="HXV107" s="376"/>
      <c r="HXW107" s="376"/>
      <c r="HXX107" s="376"/>
      <c r="HXY107" s="376"/>
      <c r="HXZ107" s="376"/>
      <c r="HYA107" s="376"/>
      <c r="HYB107" s="376"/>
      <c r="HYC107" s="376"/>
      <c r="HYD107" s="376"/>
      <c r="HYE107" s="376"/>
      <c r="HYF107" s="376"/>
      <c r="HYG107" s="376"/>
      <c r="HYH107" s="376"/>
      <c r="HYI107" s="376"/>
      <c r="HYJ107" s="376"/>
      <c r="HYK107" s="376"/>
      <c r="HYL107" s="376"/>
      <c r="HYM107" s="376"/>
      <c r="HYN107" s="376"/>
      <c r="HYO107" s="376"/>
      <c r="HYP107" s="376"/>
      <c r="HYQ107" s="376"/>
      <c r="HYR107" s="376"/>
      <c r="HYS107" s="376"/>
      <c r="HYT107" s="376"/>
      <c r="HYU107" s="376"/>
      <c r="HYV107" s="376"/>
      <c r="HYW107" s="376"/>
      <c r="HYX107" s="376"/>
      <c r="HYY107" s="376"/>
      <c r="HYZ107" s="376"/>
      <c r="HZA107" s="376"/>
      <c r="HZB107" s="376"/>
      <c r="HZC107" s="376"/>
      <c r="HZD107" s="376"/>
      <c r="HZE107" s="376"/>
      <c r="HZF107" s="376"/>
      <c r="HZG107" s="376"/>
      <c r="HZH107" s="376"/>
      <c r="HZI107" s="376"/>
      <c r="HZJ107" s="376"/>
      <c r="HZK107" s="376"/>
      <c r="HZL107" s="376"/>
      <c r="HZM107" s="376"/>
      <c r="HZN107" s="376"/>
      <c r="HZO107" s="376"/>
      <c r="HZP107" s="376"/>
      <c r="HZQ107" s="376"/>
      <c r="HZR107" s="376"/>
      <c r="HZS107" s="376"/>
      <c r="HZT107" s="376"/>
      <c r="HZU107" s="376"/>
      <c r="HZV107" s="376"/>
      <c r="HZW107" s="376"/>
      <c r="HZX107" s="376"/>
      <c r="HZY107" s="376"/>
      <c r="HZZ107" s="376"/>
      <c r="IAA107" s="376"/>
      <c r="IAB107" s="376"/>
      <c r="IAC107" s="376"/>
      <c r="IAD107" s="376"/>
      <c r="IAE107" s="376"/>
      <c r="IAF107" s="376"/>
      <c r="IAG107" s="376"/>
      <c r="IAH107" s="376"/>
      <c r="IAI107" s="376"/>
      <c r="IAJ107" s="376"/>
      <c r="IAK107" s="376"/>
      <c r="IAL107" s="376"/>
      <c r="IAM107" s="376"/>
      <c r="IAN107" s="376"/>
      <c r="IAO107" s="376"/>
      <c r="IAP107" s="376"/>
      <c r="IAQ107" s="376"/>
      <c r="IAR107" s="376"/>
      <c r="IAS107" s="376"/>
      <c r="IAT107" s="376"/>
      <c r="IAU107" s="376"/>
      <c r="IAV107" s="376"/>
      <c r="IAW107" s="376"/>
      <c r="IAX107" s="376"/>
      <c r="IAY107" s="376"/>
      <c r="IAZ107" s="376"/>
      <c r="IBA107" s="376"/>
      <c r="IBB107" s="376"/>
      <c r="IBC107" s="376"/>
      <c r="IBD107" s="376"/>
      <c r="IBE107" s="376"/>
      <c r="IBF107" s="376"/>
      <c r="IBG107" s="376"/>
      <c r="IBH107" s="376"/>
      <c r="IBI107" s="376"/>
      <c r="IBJ107" s="376"/>
      <c r="IBK107" s="376"/>
      <c r="IBL107" s="376"/>
      <c r="IBM107" s="376"/>
      <c r="IBN107" s="376"/>
      <c r="IBO107" s="376"/>
      <c r="IBP107" s="376"/>
      <c r="IBQ107" s="376"/>
      <c r="IBR107" s="376"/>
      <c r="IBS107" s="376"/>
      <c r="IBT107" s="376"/>
      <c r="IBU107" s="376"/>
      <c r="IBV107" s="376"/>
      <c r="IBW107" s="376"/>
      <c r="IBX107" s="376"/>
      <c r="IBY107" s="376"/>
      <c r="IBZ107" s="376"/>
      <c r="ICA107" s="376"/>
      <c r="ICB107" s="376"/>
      <c r="ICC107" s="376"/>
      <c r="ICD107" s="376"/>
      <c r="ICE107" s="376"/>
      <c r="ICF107" s="376"/>
      <c r="ICG107" s="376"/>
      <c r="ICH107" s="376"/>
      <c r="ICI107" s="376"/>
      <c r="ICJ107" s="376"/>
      <c r="ICK107" s="376"/>
      <c r="ICL107" s="376"/>
      <c r="ICM107" s="376"/>
      <c r="ICN107" s="376"/>
      <c r="ICO107" s="376"/>
      <c r="ICP107" s="376"/>
      <c r="ICQ107" s="376"/>
      <c r="ICR107" s="376"/>
      <c r="ICS107" s="376"/>
      <c r="ICT107" s="376"/>
      <c r="ICU107" s="376"/>
      <c r="ICV107" s="376"/>
      <c r="ICW107" s="376"/>
      <c r="ICX107" s="376"/>
      <c r="ICY107" s="376"/>
      <c r="ICZ107" s="376"/>
      <c r="IDA107" s="376"/>
      <c r="IDB107" s="376"/>
      <c r="IDC107" s="376"/>
      <c r="IDD107" s="376"/>
      <c r="IDE107" s="376"/>
      <c r="IDF107" s="376"/>
      <c r="IDG107" s="376"/>
      <c r="IDH107" s="376"/>
      <c r="IDI107" s="376"/>
      <c r="IDJ107" s="376"/>
      <c r="IDK107" s="376"/>
      <c r="IDL107" s="376"/>
      <c r="IDM107" s="376"/>
      <c r="IDN107" s="376"/>
      <c r="IDO107" s="376"/>
      <c r="IDP107" s="376"/>
      <c r="IDQ107" s="376"/>
      <c r="IDR107" s="376"/>
      <c r="IDS107" s="376"/>
      <c r="IDT107" s="376"/>
      <c r="IDU107" s="376"/>
      <c r="IDV107" s="376"/>
      <c r="IDW107" s="376"/>
      <c r="IDX107" s="376"/>
      <c r="IDY107" s="376"/>
      <c r="IDZ107" s="376"/>
      <c r="IEA107" s="376"/>
      <c r="IEB107" s="376"/>
      <c r="IEC107" s="376"/>
      <c r="IED107" s="376"/>
      <c r="IEE107" s="376"/>
      <c r="IEF107" s="376"/>
      <c r="IEG107" s="376"/>
      <c r="IEH107" s="376"/>
      <c r="IEI107" s="376"/>
      <c r="IEJ107" s="376"/>
      <c r="IEK107" s="376"/>
      <c r="IEL107" s="376"/>
      <c r="IEM107" s="376"/>
      <c r="IEN107" s="376"/>
      <c r="IEO107" s="376"/>
      <c r="IEP107" s="376"/>
      <c r="IEQ107" s="376"/>
      <c r="IER107" s="376"/>
      <c r="IES107" s="376"/>
      <c r="IET107" s="376"/>
      <c r="IEU107" s="376"/>
      <c r="IEV107" s="376"/>
      <c r="IEW107" s="376"/>
      <c r="IEX107" s="376"/>
      <c r="IEY107" s="376"/>
      <c r="IEZ107" s="376"/>
      <c r="IFA107" s="376"/>
      <c r="IFB107" s="376"/>
      <c r="IFC107" s="376"/>
      <c r="IFD107" s="376"/>
      <c r="IFE107" s="376"/>
      <c r="IFF107" s="376"/>
      <c r="IFG107" s="376"/>
      <c r="IFH107" s="376"/>
      <c r="IFI107" s="376"/>
      <c r="IFJ107" s="376"/>
      <c r="IFK107" s="376"/>
      <c r="IFL107" s="376"/>
      <c r="IFM107" s="376"/>
      <c r="IFN107" s="376"/>
      <c r="IFO107" s="376"/>
      <c r="IFP107" s="376"/>
      <c r="IFQ107" s="376"/>
      <c r="IFR107" s="376"/>
      <c r="IFS107" s="376"/>
      <c r="IFT107" s="376"/>
      <c r="IFU107" s="376"/>
      <c r="IFV107" s="376"/>
      <c r="IFW107" s="376"/>
      <c r="IFX107" s="376"/>
      <c r="IFY107" s="376"/>
      <c r="IFZ107" s="376"/>
      <c r="IGA107" s="376"/>
      <c r="IGB107" s="376"/>
      <c r="IGC107" s="376"/>
      <c r="IGD107" s="376"/>
      <c r="IGE107" s="376"/>
      <c r="IGF107" s="376"/>
      <c r="IGG107" s="376"/>
      <c r="IGH107" s="376"/>
      <c r="IGI107" s="376"/>
      <c r="IGJ107" s="376"/>
      <c r="IGK107" s="376"/>
      <c r="IGL107" s="376"/>
      <c r="IGM107" s="376"/>
      <c r="IGN107" s="376"/>
      <c r="IGO107" s="376"/>
      <c r="IGP107" s="376"/>
      <c r="IGQ107" s="376"/>
      <c r="IGR107" s="376"/>
      <c r="IGS107" s="376"/>
      <c r="IGT107" s="376"/>
      <c r="IGU107" s="376"/>
      <c r="IGV107" s="376"/>
      <c r="IGW107" s="376"/>
      <c r="IGX107" s="376"/>
      <c r="IGY107" s="376"/>
      <c r="IGZ107" s="376"/>
      <c r="IHA107" s="376"/>
      <c r="IHB107" s="376"/>
      <c r="IHC107" s="376"/>
      <c r="IHD107" s="376"/>
      <c r="IHE107" s="376"/>
      <c r="IHF107" s="376"/>
      <c r="IHG107" s="376"/>
      <c r="IHH107" s="376"/>
      <c r="IHI107" s="376"/>
      <c r="IHJ107" s="376"/>
      <c r="IHK107" s="376"/>
      <c r="IHL107" s="376"/>
      <c r="IHM107" s="376"/>
      <c r="IHN107" s="376"/>
      <c r="IHO107" s="376"/>
      <c r="IHP107" s="376"/>
      <c r="IHQ107" s="376"/>
      <c r="IHR107" s="376"/>
      <c r="IHS107" s="376"/>
      <c r="IHT107" s="376"/>
      <c r="IHU107" s="376"/>
      <c r="IHV107" s="376"/>
      <c r="IHW107" s="376"/>
      <c r="IHX107" s="376"/>
      <c r="IHY107" s="376"/>
      <c r="IHZ107" s="376"/>
      <c r="IIA107" s="376"/>
      <c r="IIB107" s="376"/>
      <c r="IIC107" s="376"/>
      <c r="IID107" s="376"/>
      <c r="IIE107" s="376"/>
      <c r="IIF107" s="376"/>
      <c r="IIG107" s="376"/>
      <c r="IIH107" s="376"/>
      <c r="III107" s="376"/>
      <c r="IIJ107" s="376"/>
      <c r="IIK107" s="376"/>
      <c r="IIL107" s="376"/>
      <c r="IIM107" s="376"/>
      <c r="IIN107" s="376"/>
      <c r="IIO107" s="376"/>
      <c r="IIP107" s="376"/>
      <c r="IIQ107" s="376"/>
      <c r="IIR107" s="376"/>
      <c r="IIS107" s="376"/>
      <c r="IIT107" s="376"/>
      <c r="IIU107" s="376"/>
      <c r="IIV107" s="376"/>
      <c r="IIW107" s="376"/>
      <c r="IIX107" s="376"/>
      <c r="IIY107" s="376"/>
      <c r="IIZ107" s="376"/>
      <c r="IJA107" s="376"/>
      <c r="IJB107" s="376"/>
      <c r="IJC107" s="376"/>
      <c r="IJD107" s="376"/>
      <c r="IJE107" s="376"/>
      <c r="IJF107" s="376"/>
      <c r="IJG107" s="376"/>
      <c r="IJH107" s="376"/>
      <c r="IJI107" s="376"/>
      <c r="IJJ107" s="376"/>
      <c r="IJK107" s="376"/>
      <c r="IJL107" s="376"/>
      <c r="IJM107" s="376"/>
      <c r="IJN107" s="376"/>
      <c r="IJO107" s="376"/>
      <c r="IJP107" s="376"/>
      <c r="IJQ107" s="376"/>
      <c r="IJR107" s="376"/>
      <c r="IJS107" s="376"/>
      <c r="IJT107" s="376"/>
      <c r="IJU107" s="376"/>
      <c r="IJV107" s="376"/>
      <c r="IJW107" s="376"/>
      <c r="IJX107" s="376"/>
      <c r="IJY107" s="376"/>
      <c r="IJZ107" s="376"/>
      <c r="IKA107" s="376"/>
      <c r="IKB107" s="376"/>
      <c r="IKC107" s="376"/>
      <c r="IKD107" s="376"/>
      <c r="IKE107" s="376"/>
      <c r="IKF107" s="376"/>
      <c r="IKG107" s="376"/>
      <c r="IKH107" s="376"/>
      <c r="IKI107" s="376"/>
      <c r="IKJ107" s="376"/>
      <c r="IKK107" s="376"/>
      <c r="IKL107" s="376"/>
      <c r="IKM107" s="376"/>
      <c r="IKN107" s="376"/>
      <c r="IKO107" s="376"/>
      <c r="IKP107" s="376"/>
      <c r="IKQ107" s="376"/>
      <c r="IKR107" s="376"/>
      <c r="IKS107" s="376"/>
      <c r="IKT107" s="376"/>
      <c r="IKU107" s="376"/>
      <c r="IKV107" s="376"/>
      <c r="IKW107" s="376"/>
      <c r="IKX107" s="376"/>
      <c r="IKY107" s="376"/>
      <c r="IKZ107" s="376"/>
      <c r="ILA107" s="376"/>
      <c r="ILB107" s="376"/>
      <c r="ILC107" s="376"/>
      <c r="ILD107" s="376"/>
      <c r="ILE107" s="376"/>
      <c r="ILF107" s="376"/>
      <c r="ILG107" s="376"/>
      <c r="ILH107" s="376"/>
      <c r="ILI107" s="376"/>
      <c r="ILJ107" s="376"/>
      <c r="ILK107" s="376"/>
      <c r="ILL107" s="376"/>
      <c r="ILM107" s="376"/>
      <c r="ILN107" s="376"/>
      <c r="ILO107" s="376"/>
      <c r="ILP107" s="376"/>
      <c r="ILQ107" s="376"/>
      <c r="ILR107" s="376"/>
      <c r="ILS107" s="376"/>
      <c r="ILT107" s="376"/>
      <c r="ILU107" s="376"/>
      <c r="ILV107" s="376"/>
      <c r="ILW107" s="376"/>
      <c r="ILX107" s="376"/>
      <c r="ILY107" s="376"/>
      <c r="ILZ107" s="376"/>
      <c r="IMA107" s="376"/>
      <c r="IMB107" s="376"/>
      <c r="IMC107" s="376"/>
      <c r="IMD107" s="376"/>
      <c r="IME107" s="376"/>
      <c r="IMF107" s="376"/>
      <c r="IMG107" s="376"/>
      <c r="IMH107" s="376"/>
      <c r="IMI107" s="376"/>
      <c r="IMJ107" s="376"/>
      <c r="IMK107" s="376"/>
      <c r="IML107" s="376"/>
      <c r="IMM107" s="376"/>
      <c r="IMN107" s="376"/>
      <c r="IMO107" s="376"/>
      <c r="IMP107" s="376"/>
      <c r="IMQ107" s="376"/>
      <c r="IMR107" s="376"/>
      <c r="IMS107" s="376"/>
      <c r="IMT107" s="376"/>
      <c r="IMU107" s="376"/>
      <c r="IMV107" s="376"/>
      <c r="IMW107" s="376"/>
      <c r="IMX107" s="376"/>
      <c r="IMY107" s="376"/>
      <c r="IMZ107" s="376"/>
      <c r="INA107" s="376"/>
      <c r="INB107" s="376"/>
      <c r="INC107" s="376"/>
      <c r="IND107" s="376"/>
      <c r="INE107" s="376"/>
      <c r="INF107" s="376"/>
      <c r="ING107" s="376"/>
      <c r="INH107" s="376"/>
      <c r="INI107" s="376"/>
      <c r="INJ107" s="376"/>
      <c r="INK107" s="376"/>
      <c r="INL107" s="376"/>
      <c r="INM107" s="376"/>
      <c r="INN107" s="376"/>
      <c r="INO107" s="376"/>
      <c r="INP107" s="376"/>
      <c r="INQ107" s="376"/>
      <c r="INR107" s="376"/>
      <c r="INS107" s="376"/>
      <c r="INT107" s="376"/>
      <c r="INU107" s="376"/>
      <c r="INV107" s="376"/>
      <c r="INW107" s="376"/>
      <c r="INX107" s="376"/>
      <c r="INY107" s="376"/>
      <c r="INZ107" s="376"/>
      <c r="IOA107" s="376"/>
      <c r="IOB107" s="376"/>
      <c r="IOC107" s="376"/>
      <c r="IOD107" s="376"/>
      <c r="IOE107" s="376"/>
      <c r="IOF107" s="376"/>
      <c r="IOG107" s="376"/>
      <c r="IOH107" s="376"/>
      <c r="IOI107" s="376"/>
      <c r="IOJ107" s="376"/>
      <c r="IOK107" s="376"/>
      <c r="IOL107" s="376"/>
      <c r="IOM107" s="376"/>
      <c r="ION107" s="376"/>
      <c r="IOO107" s="376"/>
      <c r="IOP107" s="376"/>
      <c r="IOQ107" s="376"/>
      <c r="IOR107" s="376"/>
      <c r="IOS107" s="376"/>
      <c r="IOT107" s="376"/>
      <c r="IOU107" s="376"/>
      <c r="IOV107" s="376"/>
      <c r="IOW107" s="376"/>
      <c r="IOX107" s="376"/>
      <c r="IOY107" s="376"/>
      <c r="IOZ107" s="376"/>
      <c r="IPA107" s="376"/>
      <c r="IPB107" s="376"/>
      <c r="IPC107" s="376"/>
      <c r="IPD107" s="376"/>
      <c r="IPE107" s="376"/>
      <c r="IPF107" s="376"/>
      <c r="IPG107" s="376"/>
      <c r="IPH107" s="376"/>
      <c r="IPI107" s="376"/>
      <c r="IPJ107" s="376"/>
      <c r="IPK107" s="376"/>
      <c r="IPL107" s="376"/>
      <c r="IPM107" s="376"/>
      <c r="IPN107" s="376"/>
      <c r="IPO107" s="376"/>
      <c r="IPP107" s="376"/>
      <c r="IPQ107" s="376"/>
      <c r="IPR107" s="376"/>
      <c r="IPS107" s="376"/>
      <c r="IPT107" s="376"/>
      <c r="IPU107" s="376"/>
      <c r="IPV107" s="376"/>
      <c r="IPW107" s="376"/>
      <c r="IPX107" s="376"/>
      <c r="IPY107" s="376"/>
      <c r="IPZ107" s="376"/>
      <c r="IQA107" s="376"/>
      <c r="IQB107" s="376"/>
      <c r="IQC107" s="376"/>
      <c r="IQD107" s="376"/>
      <c r="IQE107" s="376"/>
      <c r="IQF107" s="376"/>
      <c r="IQG107" s="376"/>
      <c r="IQH107" s="376"/>
      <c r="IQI107" s="376"/>
      <c r="IQJ107" s="376"/>
      <c r="IQK107" s="376"/>
      <c r="IQL107" s="376"/>
      <c r="IQM107" s="376"/>
      <c r="IQN107" s="376"/>
      <c r="IQO107" s="376"/>
      <c r="IQP107" s="376"/>
      <c r="IQQ107" s="376"/>
      <c r="IQR107" s="376"/>
      <c r="IQS107" s="376"/>
      <c r="IQT107" s="376"/>
      <c r="IQU107" s="376"/>
      <c r="IQV107" s="376"/>
      <c r="IQW107" s="376"/>
      <c r="IQX107" s="376"/>
      <c r="IQY107" s="376"/>
      <c r="IQZ107" s="376"/>
      <c r="IRA107" s="376"/>
      <c r="IRB107" s="376"/>
      <c r="IRC107" s="376"/>
      <c r="IRD107" s="376"/>
      <c r="IRE107" s="376"/>
      <c r="IRF107" s="376"/>
      <c r="IRG107" s="376"/>
      <c r="IRH107" s="376"/>
      <c r="IRI107" s="376"/>
      <c r="IRJ107" s="376"/>
      <c r="IRK107" s="376"/>
      <c r="IRL107" s="376"/>
      <c r="IRM107" s="376"/>
      <c r="IRN107" s="376"/>
      <c r="IRO107" s="376"/>
      <c r="IRP107" s="376"/>
      <c r="IRQ107" s="376"/>
      <c r="IRR107" s="376"/>
      <c r="IRS107" s="376"/>
      <c r="IRT107" s="376"/>
      <c r="IRU107" s="376"/>
      <c r="IRV107" s="376"/>
      <c r="IRW107" s="376"/>
      <c r="IRX107" s="376"/>
      <c r="IRY107" s="376"/>
      <c r="IRZ107" s="376"/>
      <c r="ISA107" s="376"/>
      <c r="ISB107" s="376"/>
      <c r="ISC107" s="376"/>
      <c r="ISD107" s="376"/>
      <c r="ISE107" s="376"/>
      <c r="ISF107" s="376"/>
      <c r="ISG107" s="376"/>
      <c r="ISH107" s="376"/>
      <c r="ISI107" s="376"/>
      <c r="ISJ107" s="376"/>
      <c r="ISK107" s="376"/>
      <c r="ISL107" s="376"/>
      <c r="ISM107" s="376"/>
      <c r="ISN107" s="376"/>
      <c r="ISO107" s="376"/>
      <c r="ISP107" s="376"/>
      <c r="ISQ107" s="376"/>
      <c r="ISR107" s="376"/>
      <c r="ISS107" s="376"/>
      <c r="IST107" s="376"/>
      <c r="ISU107" s="376"/>
      <c r="ISV107" s="376"/>
      <c r="ISW107" s="376"/>
      <c r="ISX107" s="376"/>
      <c r="ISY107" s="376"/>
      <c r="ISZ107" s="376"/>
      <c r="ITA107" s="376"/>
      <c r="ITB107" s="376"/>
      <c r="ITC107" s="376"/>
      <c r="ITD107" s="376"/>
      <c r="ITE107" s="376"/>
      <c r="ITF107" s="376"/>
      <c r="ITG107" s="376"/>
      <c r="ITH107" s="376"/>
      <c r="ITI107" s="376"/>
      <c r="ITJ107" s="376"/>
      <c r="ITK107" s="376"/>
      <c r="ITL107" s="376"/>
      <c r="ITM107" s="376"/>
      <c r="ITN107" s="376"/>
      <c r="ITO107" s="376"/>
      <c r="ITP107" s="376"/>
      <c r="ITQ107" s="376"/>
      <c r="ITR107" s="376"/>
      <c r="ITS107" s="376"/>
      <c r="ITT107" s="376"/>
      <c r="ITU107" s="376"/>
      <c r="ITV107" s="376"/>
      <c r="ITW107" s="376"/>
      <c r="ITX107" s="376"/>
      <c r="ITY107" s="376"/>
      <c r="ITZ107" s="376"/>
      <c r="IUA107" s="376"/>
      <c r="IUB107" s="376"/>
      <c r="IUC107" s="376"/>
      <c r="IUD107" s="376"/>
      <c r="IUE107" s="376"/>
      <c r="IUF107" s="376"/>
      <c r="IUG107" s="376"/>
      <c r="IUH107" s="376"/>
      <c r="IUI107" s="376"/>
      <c r="IUJ107" s="376"/>
      <c r="IUK107" s="376"/>
      <c r="IUL107" s="376"/>
      <c r="IUM107" s="376"/>
      <c r="IUN107" s="376"/>
      <c r="IUO107" s="376"/>
      <c r="IUP107" s="376"/>
      <c r="IUQ107" s="376"/>
      <c r="IUR107" s="376"/>
      <c r="IUS107" s="376"/>
      <c r="IUT107" s="376"/>
      <c r="IUU107" s="376"/>
      <c r="IUV107" s="376"/>
      <c r="IUW107" s="376"/>
      <c r="IUX107" s="376"/>
      <c r="IUY107" s="376"/>
      <c r="IUZ107" s="376"/>
      <c r="IVA107" s="376"/>
      <c r="IVB107" s="376"/>
      <c r="IVC107" s="376"/>
      <c r="IVD107" s="376"/>
      <c r="IVE107" s="376"/>
      <c r="IVF107" s="376"/>
      <c r="IVG107" s="376"/>
      <c r="IVH107" s="376"/>
      <c r="IVI107" s="376"/>
      <c r="IVJ107" s="376"/>
      <c r="IVK107" s="376"/>
      <c r="IVL107" s="376"/>
      <c r="IVM107" s="376"/>
      <c r="IVN107" s="376"/>
      <c r="IVO107" s="376"/>
      <c r="IVP107" s="376"/>
      <c r="IVQ107" s="376"/>
      <c r="IVR107" s="376"/>
      <c r="IVS107" s="376"/>
      <c r="IVT107" s="376"/>
      <c r="IVU107" s="376"/>
      <c r="IVV107" s="376"/>
      <c r="IVW107" s="376"/>
      <c r="IVX107" s="376"/>
      <c r="IVY107" s="376"/>
      <c r="IVZ107" s="376"/>
      <c r="IWA107" s="376"/>
      <c r="IWB107" s="376"/>
      <c r="IWC107" s="376"/>
      <c r="IWD107" s="376"/>
      <c r="IWE107" s="376"/>
      <c r="IWF107" s="376"/>
      <c r="IWG107" s="376"/>
      <c r="IWH107" s="376"/>
      <c r="IWI107" s="376"/>
      <c r="IWJ107" s="376"/>
      <c r="IWK107" s="376"/>
      <c r="IWL107" s="376"/>
      <c r="IWM107" s="376"/>
      <c r="IWN107" s="376"/>
      <c r="IWO107" s="376"/>
      <c r="IWP107" s="376"/>
      <c r="IWQ107" s="376"/>
      <c r="IWR107" s="376"/>
      <c r="IWS107" s="376"/>
      <c r="IWT107" s="376"/>
      <c r="IWU107" s="376"/>
      <c r="IWV107" s="376"/>
      <c r="IWW107" s="376"/>
      <c r="IWX107" s="376"/>
      <c r="IWY107" s="376"/>
      <c r="IWZ107" s="376"/>
      <c r="IXA107" s="376"/>
      <c r="IXB107" s="376"/>
      <c r="IXC107" s="376"/>
      <c r="IXD107" s="376"/>
      <c r="IXE107" s="376"/>
      <c r="IXF107" s="376"/>
      <c r="IXG107" s="376"/>
      <c r="IXH107" s="376"/>
      <c r="IXI107" s="376"/>
      <c r="IXJ107" s="376"/>
      <c r="IXK107" s="376"/>
      <c r="IXL107" s="376"/>
      <c r="IXM107" s="376"/>
      <c r="IXN107" s="376"/>
      <c r="IXO107" s="376"/>
      <c r="IXP107" s="376"/>
      <c r="IXQ107" s="376"/>
      <c r="IXR107" s="376"/>
      <c r="IXS107" s="376"/>
      <c r="IXT107" s="376"/>
      <c r="IXU107" s="376"/>
      <c r="IXV107" s="376"/>
      <c r="IXW107" s="376"/>
      <c r="IXX107" s="376"/>
      <c r="IXY107" s="376"/>
      <c r="IXZ107" s="376"/>
      <c r="IYA107" s="376"/>
      <c r="IYB107" s="376"/>
      <c r="IYC107" s="376"/>
      <c r="IYD107" s="376"/>
      <c r="IYE107" s="376"/>
      <c r="IYF107" s="376"/>
      <c r="IYG107" s="376"/>
      <c r="IYH107" s="376"/>
      <c r="IYI107" s="376"/>
      <c r="IYJ107" s="376"/>
      <c r="IYK107" s="376"/>
      <c r="IYL107" s="376"/>
      <c r="IYM107" s="376"/>
      <c r="IYN107" s="376"/>
      <c r="IYO107" s="376"/>
      <c r="IYP107" s="376"/>
      <c r="IYQ107" s="376"/>
      <c r="IYR107" s="376"/>
      <c r="IYS107" s="376"/>
      <c r="IYT107" s="376"/>
      <c r="IYU107" s="376"/>
      <c r="IYV107" s="376"/>
      <c r="IYW107" s="376"/>
      <c r="IYX107" s="376"/>
      <c r="IYY107" s="376"/>
      <c r="IYZ107" s="376"/>
      <c r="IZA107" s="376"/>
      <c r="IZB107" s="376"/>
      <c r="IZC107" s="376"/>
      <c r="IZD107" s="376"/>
      <c r="IZE107" s="376"/>
      <c r="IZF107" s="376"/>
      <c r="IZG107" s="376"/>
      <c r="IZH107" s="376"/>
      <c r="IZI107" s="376"/>
      <c r="IZJ107" s="376"/>
      <c r="IZK107" s="376"/>
      <c r="IZL107" s="376"/>
      <c r="IZM107" s="376"/>
      <c r="IZN107" s="376"/>
      <c r="IZO107" s="376"/>
      <c r="IZP107" s="376"/>
      <c r="IZQ107" s="376"/>
      <c r="IZR107" s="376"/>
      <c r="IZS107" s="376"/>
      <c r="IZT107" s="376"/>
      <c r="IZU107" s="376"/>
      <c r="IZV107" s="376"/>
      <c r="IZW107" s="376"/>
      <c r="IZX107" s="376"/>
      <c r="IZY107" s="376"/>
      <c r="IZZ107" s="376"/>
      <c r="JAA107" s="376"/>
      <c r="JAB107" s="376"/>
      <c r="JAC107" s="376"/>
      <c r="JAD107" s="376"/>
      <c r="JAE107" s="376"/>
      <c r="JAF107" s="376"/>
      <c r="JAG107" s="376"/>
      <c r="JAH107" s="376"/>
      <c r="JAI107" s="376"/>
      <c r="JAJ107" s="376"/>
      <c r="JAK107" s="376"/>
      <c r="JAL107" s="376"/>
      <c r="JAM107" s="376"/>
      <c r="JAN107" s="376"/>
      <c r="JAO107" s="376"/>
      <c r="JAP107" s="376"/>
      <c r="JAQ107" s="376"/>
      <c r="JAR107" s="376"/>
      <c r="JAS107" s="376"/>
      <c r="JAT107" s="376"/>
      <c r="JAU107" s="376"/>
      <c r="JAV107" s="376"/>
      <c r="JAW107" s="376"/>
      <c r="JAX107" s="376"/>
      <c r="JAY107" s="376"/>
      <c r="JAZ107" s="376"/>
      <c r="JBA107" s="376"/>
      <c r="JBB107" s="376"/>
      <c r="JBC107" s="376"/>
      <c r="JBD107" s="376"/>
      <c r="JBE107" s="376"/>
      <c r="JBF107" s="376"/>
      <c r="JBG107" s="376"/>
      <c r="JBH107" s="376"/>
      <c r="JBI107" s="376"/>
      <c r="JBJ107" s="376"/>
      <c r="JBK107" s="376"/>
      <c r="JBL107" s="376"/>
      <c r="JBM107" s="376"/>
      <c r="JBN107" s="376"/>
      <c r="JBO107" s="376"/>
      <c r="JBP107" s="376"/>
      <c r="JBQ107" s="376"/>
      <c r="JBR107" s="376"/>
      <c r="JBS107" s="376"/>
      <c r="JBT107" s="376"/>
      <c r="JBU107" s="376"/>
      <c r="JBV107" s="376"/>
      <c r="JBW107" s="376"/>
      <c r="JBX107" s="376"/>
      <c r="JBY107" s="376"/>
      <c r="JBZ107" s="376"/>
      <c r="JCA107" s="376"/>
      <c r="JCB107" s="376"/>
      <c r="JCC107" s="376"/>
      <c r="JCD107" s="376"/>
      <c r="JCE107" s="376"/>
      <c r="JCF107" s="376"/>
      <c r="JCG107" s="376"/>
      <c r="JCH107" s="376"/>
      <c r="JCI107" s="376"/>
      <c r="JCJ107" s="376"/>
      <c r="JCK107" s="376"/>
      <c r="JCL107" s="376"/>
      <c r="JCM107" s="376"/>
      <c r="JCN107" s="376"/>
      <c r="JCO107" s="376"/>
      <c r="JCP107" s="376"/>
      <c r="JCQ107" s="376"/>
      <c r="JCR107" s="376"/>
      <c r="JCS107" s="376"/>
      <c r="JCT107" s="376"/>
      <c r="JCU107" s="376"/>
      <c r="JCV107" s="376"/>
      <c r="JCW107" s="376"/>
      <c r="JCX107" s="376"/>
      <c r="JCY107" s="376"/>
      <c r="JCZ107" s="376"/>
      <c r="JDA107" s="376"/>
      <c r="JDB107" s="376"/>
      <c r="JDC107" s="376"/>
      <c r="JDD107" s="376"/>
      <c r="JDE107" s="376"/>
      <c r="JDF107" s="376"/>
      <c r="JDG107" s="376"/>
      <c r="JDH107" s="376"/>
      <c r="JDI107" s="376"/>
      <c r="JDJ107" s="376"/>
      <c r="JDK107" s="376"/>
      <c r="JDL107" s="376"/>
      <c r="JDM107" s="376"/>
      <c r="JDN107" s="376"/>
      <c r="JDO107" s="376"/>
      <c r="JDP107" s="376"/>
      <c r="JDQ107" s="376"/>
      <c r="JDR107" s="376"/>
      <c r="JDS107" s="376"/>
      <c r="JDT107" s="376"/>
      <c r="JDU107" s="376"/>
      <c r="JDV107" s="376"/>
      <c r="JDW107" s="376"/>
      <c r="JDX107" s="376"/>
      <c r="JDY107" s="376"/>
      <c r="JDZ107" s="376"/>
      <c r="JEA107" s="376"/>
      <c r="JEB107" s="376"/>
      <c r="JEC107" s="376"/>
      <c r="JED107" s="376"/>
      <c r="JEE107" s="376"/>
      <c r="JEF107" s="376"/>
      <c r="JEG107" s="376"/>
      <c r="JEH107" s="376"/>
      <c r="JEI107" s="376"/>
      <c r="JEJ107" s="376"/>
      <c r="JEK107" s="376"/>
      <c r="JEL107" s="376"/>
      <c r="JEM107" s="376"/>
      <c r="JEN107" s="376"/>
      <c r="JEO107" s="376"/>
      <c r="JEP107" s="376"/>
      <c r="JEQ107" s="376"/>
      <c r="JER107" s="376"/>
      <c r="JES107" s="376"/>
      <c r="JET107" s="376"/>
      <c r="JEU107" s="376"/>
      <c r="JEV107" s="376"/>
      <c r="JEW107" s="376"/>
      <c r="JEX107" s="376"/>
      <c r="JEY107" s="376"/>
      <c r="JEZ107" s="376"/>
      <c r="JFA107" s="376"/>
      <c r="JFB107" s="376"/>
      <c r="JFC107" s="376"/>
      <c r="JFD107" s="376"/>
      <c r="JFE107" s="376"/>
      <c r="JFF107" s="376"/>
      <c r="JFG107" s="376"/>
      <c r="JFH107" s="376"/>
      <c r="JFI107" s="376"/>
      <c r="JFJ107" s="376"/>
      <c r="JFK107" s="376"/>
      <c r="JFL107" s="376"/>
      <c r="JFM107" s="376"/>
      <c r="JFN107" s="376"/>
      <c r="JFO107" s="376"/>
      <c r="JFP107" s="376"/>
      <c r="JFQ107" s="376"/>
      <c r="JFR107" s="376"/>
      <c r="JFS107" s="376"/>
      <c r="JFT107" s="376"/>
      <c r="JFU107" s="376"/>
      <c r="JFV107" s="376"/>
      <c r="JFW107" s="376"/>
      <c r="JFX107" s="376"/>
      <c r="JFY107" s="376"/>
      <c r="JFZ107" s="376"/>
      <c r="JGA107" s="376"/>
      <c r="JGB107" s="376"/>
      <c r="JGC107" s="376"/>
      <c r="JGD107" s="376"/>
      <c r="JGE107" s="376"/>
      <c r="JGF107" s="376"/>
      <c r="JGG107" s="376"/>
      <c r="JGH107" s="376"/>
      <c r="JGI107" s="376"/>
      <c r="JGJ107" s="376"/>
      <c r="JGK107" s="376"/>
      <c r="JGL107" s="376"/>
      <c r="JGM107" s="376"/>
      <c r="JGN107" s="376"/>
      <c r="JGO107" s="376"/>
      <c r="JGP107" s="376"/>
      <c r="JGQ107" s="376"/>
      <c r="JGR107" s="376"/>
      <c r="JGS107" s="376"/>
      <c r="JGT107" s="376"/>
      <c r="JGU107" s="376"/>
      <c r="JGV107" s="376"/>
      <c r="JGW107" s="376"/>
      <c r="JGX107" s="376"/>
      <c r="JGY107" s="376"/>
      <c r="JGZ107" s="376"/>
      <c r="JHA107" s="376"/>
      <c r="JHB107" s="376"/>
      <c r="JHC107" s="376"/>
      <c r="JHD107" s="376"/>
      <c r="JHE107" s="376"/>
      <c r="JHF107" s="376"/>
      <c r="JHG107" s="376"/>
      <c r="JHH107" s="376"/>
      <c r="JHI107" s="376"/>
      <c r="JHJ107" s="376"/>
      <c r="JHK107" s="376"/>
      <c r="JHL107" s="376"/>
      <c r="JHM107" s="376"/>
      <c r="JHN107" s="376"/>
      <c r="JHO107" s="376"/>
      <c r="JHP107" s="376"/>
      <c r="JHQ107" s="376"/>
      <c r="JHR107" s="376"/>
      <c r="JHS107" s="376"/>
      <c r="JHT107" s="376"/>
      <c r="JHU107" s="376"/>
      <c r="JHV107" s="376"/>
      <c r="JHW107" s="376"/>
      <c r="JHX107" s="376"/>
      <c r="JHY107" s="376"/>
      <c r="JHZ107" s="376"/>
      <c r="JIA107" s="376"/>
      <c r="JIB107" s="376"/>
      <c r="JIC107" s="376"/>
      <c r="JID107" s="376"/>
      <c r="JIE107" s="376"/>
      <c r="JIF107" s="376"/>
      <c r="JIG107" s="376"/>
      <c r="JIH107" s="376"/>
      <c r="JII107" s="376"/>
      <c r="JIJ107" s="376"/>
      <c r="JIK107" s="376"/>
      <c r="JIL107" s="376"/>
      <c r="JIM107" s="376"/>
      <c r="JIN107" s="376"/>
      <c r="JIO107" s="376"/>
      <c r="JIP107" s="376"/>
      <c r="JIQ107" s="376"/>
      <c r="JIR107" s="376"/>
      <c r="JIS107" s="376"/>
      <c r="JIT107" s="376"/>
      <c r="JIU107" s="376"/>
      <c r="JIV107" s="376"/>
      <c r="JIW107" s="376"/>
      <c r="JIX107" s="376"/>
      <c r="JIY107" s="376"/>
      <c r="JIZ107" s="376"/>
      <c r="JJA107" s="376"/>
      <c r="JJB107" s="376"/>
      <c r="JJC107" s="376"/>
      <c r="JJD107" s="376"/>
      <c r="JJE107" s="376"/>
      <c r="JJF107" s="376"/>
      <c r="JJG107" s="376"/>
      <c r="JJH107" s="376"/>
      <c r="JJI107" s="376"/>
      <c r="JJJ107" s="376"/>
      <c r="JJK107" s="376"/>
      <c r="JJL107" s="376"/>
      <c r="JJM107" s="376"/>
      <c r="JJN107" s="376"/>
      <c r="JJO107" s="376"/>
      <c r="JJP107" s="376"/>
      <c r="JJQ107" s="376"/>
      <c r="JJR107" s="376"/>
      <c r="JJS107" s="376"/>
      <c r="JJT107" s="376"/>
      <c r="JJU107" s="376"/>
      <c r="JJV107" s="376"/>
      <c r="JJW107" s="376"/>
      <c r="JJX107" s="376"/>
      <c r="JJY107" s="376"/>
      <c r="JJZ107" s="376"/>
      <c r="JKA107" s="376"/>
      <c r="JKB107" s="376"/>
      <c r="JKC107" s="376"/>
      <c r="JKD107" s="376"/>
      <c r="JKE107" s="376"/>
      <c r="JKF107" s="376"/>
      <c r="JKG107" s="376"/>
      <c r="JKH107" s="376"/>
      <c r="JKI107" s="376"/>
      <c r="JKJ107" s="376"/>
      <c r="JKK107" s="376"/>
      <c r="JKL107" s="376"/>
      <c r="JKM107" s="376"/>
      <c r="JKN107" s="376"/>
      <c r="JKO107" s="376"/>
      <c r="JKP107" s="376"/>
      <c r="JKQ107" s="376"/>
      <c r="JKR107" s="376"/>
      <c r="JKS107" s="376"/>
      <c r="JKT107" s="376"/>
      <c r="JKU107" s="376"/>
      <c r="JKV107" s="376"/>
      <c r="JKW107" s="376"/>
      <c r="JKX107" s="376"/>
      <c r="JKY107" s="376"/>
      <c r="JKZ107" s="376"/>
      <c r="JLA107" s="376"/>
      <c r="JLB107" s="376"/>
      <c r="JLC107" s="376"/>
      <c r="JLD107" s="376"/>
      <c r="JLE107" s="376"/>
      <c r="JLF107" s="376"/>
      <c r="JLG107" s="376"/>
      <c r="JLH107" s="376"/>
      <c r="JLI107" s="376"/>
      <c r="JLJ107" s="376"/>
      <c r="JLK107" s="376"/>
      <c r="JLL107" s="376"/>
      <c r="JLM107" s="376"/>
      <c r="JLN107" s="376"/>
      <c r="JLO107" s="376"/>
      <c r="JLP107" s="376"/>
      <c r="JLQ107" s="376"/>
      <c r="JLR107" s="376"/>
      <c r="JLS107" s="376"/>
      <c r="JLT107" s="376"/>
      <c r="JLU107" s="376"/>
      <c r="JLV107" s="376"/>
      <c r="JLW107" s="376"/>
      <c r="JLX107" s="376"/>
      <c r="JLY107" s="376"/>
      <c r="JLZ107" s="376"/>
      <c r="JMA107" s="376"/>
      <c r="JMB107" s="376"/>
      <c r="JMC107" s="376"/>
      <c r="JMD107" s="376"/>
      <c r="JME107" s="376"/>
      <c r="JMF107" s="376"/>
      <c r="JMG107" s="376"/>
      <c r="JMH107" s="376"/>
      <c r="JMI107" s="376"/>
      <c r="JMJ107" s="376"/>
      <c r="JMK107" s="376"/>
      <c r="JML107" s="376"/>
      <c r="JMM107" s="376"/>
      <c r="JMN107" s="376"/>
      <c r="JMO107" s="376"/>
      <c r="JMP107" s="376"/>
      <c r="JMQ107" s="376"/>
      <c r="JMR107" s="376"/>
      <c r="JMS107" s="376"/>
      <c r="JMT107" s="376"/>
      <c r="JMU107" s="376"/>
      <c r="JMV107" s="376"/>
      <c r="JMW107" s="376"/>
      <c r="JMX107" s="376"/>
      <c r="JMY107" s="376"/>
      <c r="JMZ107" s="376"/>
      <c r="JNA107" s="376"/>
      <c r="JNB107" s="376"/>
      <c r="JNC107" s="376"/>
      <c r="JND107" s="376"/>
      <c r="JNE107" s="376"/>
      <c r="JNF107" s="376"/>
      <c r="JNG107" s="376"/>
      <c r="JNH107" s="376"/>
      <c r="JNI107" s="376"/>
      <c r="JNJ107" s="376"/>
      <c r="JNK107" s="376"/>
      <c r="JNL107" s="376"/>
      <c r="JNM107" s="376"/>
      <c r="JNN107" s="376"/>
      <c r="JNO107" s="376"/>
      <c r="JNP107" s="376"/>
      <c r="JNQ107" s="376"/>
      <c r="JNR107" s="376"/>
      <c r="JNS107" s="376"/>
      <c r="JNT107" s="376"/>
      <c r="JNU107" s="376"/>
      <c r="JNV107" s="376"/>
      <c r="JNW107" s="376"/>
      <c r="JNX107" s="376"/>
      <c r="JNY107" s="376"/>
      <c r="JNZ107" s="376"/>
      <c r="JOA107" s="376"/>
      <c r="JOB107" s="376"/>
      <c r="JOC107" s="376"/>
      <c r="JOD107" s="376"/>
      <c r="JOE107" s="376"/>
      <c r="JOF107" s="376"/>
      <c r="JOG107" s="376"/>
      <c r="JOH107" s="376"/>
      <c r="JOI107" s="376"/>
      <c r="JOJ107" s="376"/>
      <c r="JOK107" s="376"/>
      <c r="JOL107" s="376"/>
      <c r="JOM107" s="376"/>
      <c r="JON107" s="376"/>
      <c r="JOO107" s="376"/>
      <c r="JOP107" s="376"/>
      <c r="JOQ107" s="376"/>
      <c r="JOR107" s="376"/>
      <c r="JOS107" s="376"/>
      <c r="JOT107" s="376"/>
      <c r="JOU107" s="376"/>
      <c r="JOV107" s="376"/>
      <c r="JOW107" s="376"/>
      <c r="JOX107" s="376"/>
      <c r="JOY107" s="376"/>
      <c r="JOZ107" s="376"/>
      <c r="JPA107" s="376"/>
      <c r="JPB107" s="376"/>
      <c r="JPC107" s="376"/>
      <c r="JPD107" s="376"/>
      <c r="JPE107" s="376"/>
      <c r="JPF107" s="376"/>
      <c r="JPG107" s="376"/>
      <c r="JPH107" s="376"/>
      <c r="JPI107" s="376"/>
      <c r="JPJ107" s="376"/>
      <c r="JPK107" s="376"/>
      <c r="JPL107" s="376"/>
      <c r="JPM107" s="376"/>
      <c r="JPN107" s="376"/>
      <c r="JPO107" s="376"/>
      <c r="JPP107" s="376"/>
      <c r="JPQ107" s="376"/>
      <c r="JPR107" s="376"/>
      <c r="JPS107" s="376"/>
      <c r="JPT107" s="376"/>
      <c r="JPU107" s="376"/>
      <c r="JPV107" s="376"/>
      <c r="JPW107" s="376"/>
      <c r="JPX107" s="376"/>
      <c r="JPY107" s="376"/>
      <c r="JPZ107" s="376"/>
      <c r="JQA107" s="376"/>
      <c r="JQB107" s="376"/>
      <c r="JQC107" s="376"/>
      <c r="JQD107" s="376"/>
      <c r="JQE107" s="376"/>
      <c r="JQF107" s="376"/>
      <c r="JQG107" s="376"/>
      <c r="JQH107" s="376"/>
      <c r="JQI107" s="376"/>
      <c r="JQJ107" s="376"/>
      <c r="JQK107" s="376"/>
      <c r="JQL107" s="376"/>
      <c r="JQM107" s="376"/>
      <c r="JQN107" s="376"/>
      <c r="JQO107" s="376"/>
      <c r="JQP107" s="376"/>
      <c r="JQQ107" s="376"/>
      <c r="JQR107" s="376"/>
      <c r="JQS107" s="376"/>
      <c r="JQT107" s="376"/>
      <c r="JQU107" s="376"/>
      <c r="JQV107" s="376"/>
      <c r="JQW107" s="376"/>
      <c r="JQX107" s="376"/>
      <c r="JQY107" s="376"/>
      <c r="JQZ107" s="376"/>
      <c r="JRA107" s="376"/>
      <c r="JRB107" s="376"/>
      <c r="JRC107" s="376"/>
      <c r="JRD107" s="376"/>
      <c r="JRE107" s="376"/>
      <c r="JRF107" s="376"/>
      <c r="JRG107" s="376"/>
      <c r="JRH107" s="376"/>
      <c r="JRI107" s="376"/>
      <c r="JRJ107" s="376"/>
      <c r="JRK107" s="376"/>
      <c r="JRL107" s="376"/>
      <c r="JRM107" s="376"/>
      <c r="JRN107" s="376"/>
      <c r="JRO107" s="376"/>
      <c r="JRP107" s="376"/>
      <c r="JRQ107" s="376"/>
      <c r="JRR107" s="376"/>
      <c r="JRS107" s="376"/>
      <c r="JRT107" s="376"/>
      <c r="JRU107" s="376"/>
      <c r="JRV107" s="376"/>
      <c r="JRW107" s="376"/>
      <c r="JRX107" s="376"/>
      <c r="JRY107" s="376"/>
      <c r="JRZ107" s="376"/>
      <c r="JSA107" s="376"/>
      <c r="JSB107" s="376"/>
      <c r="JSC107" s="376"/>
      <c r="JSD107" s="376"/>
      <c r="JSE107" s="376"/>
      <c r="JSF107" s="376"/>
      <c r="JSG107" s="376"/>
      <c r="JSH107" s="376"/>
      <c r="JSI107" s="376"/>
      <c r="JSJ107" s="376"/>
      <c r="JSK107" s="376"/>
      <c r="JSL107" s="376"/>
      <c r="JSM107" s="376"/>
      <c r="JSN107" s="376"/>
      <c r="JSO107" s="376"/>
      <c r="JSP107" s="376"/>
      <c r="JSQ107" s="376"/>
      <c r="JSR107" s="376"/>
      <c r="JSS107" s="376"/>
      <c r="JST107" s="376"/>
      <c r="JSU107" s="376"/>
      <c r="JSV107" s="376"/>
      <c r="JSW107" s="376"/>
      <c r="JSX107" s="376"/>
      <c r="JSY107" s="376"/>
      <c r="JSZ107" s="376"/>
      <c r="JTA107" s="376"/>
      <c r="JTB107" s="376"/>
      <c r="JTC107" s="376"/>
      <c r="JTD107" s="376"/>
      <c r="JTE107" s="376"/>
      <c r="JTF107" s="376"/>
      <c r="JTG107" s="376"/>
      <c r="JTH107" s="376"/>
      <c r="JTI107" s="376"/>
      <c r="JTJ107" s="376"/>
      <c r="JTK107" s="376"/>
      <c r="JTL107" s="376"/>
      <c r="JTM107" s="376"/>
      <c r="JTN107" s="376"/>
      <c r="JTO107" s="376"/>
      <c r="JTP107" s="376"/>
      <c r="JTQ107" s="376"/>
      <c r="JTR107" s="376"/>
      <c r="JTS107" s="376"/>
      <c r="JTT107" s="376"/>
      <c r="JTU107" s="376"/>
      <c r="JTV107" s="376"/>
      <c r="JTW107" s="376"/>
      <c r="JTX107" s="376"/>
      <c r="JTY107" s="376"/>
      <c r="JTZ107" s="376"/>
      <c r="JUA107" s="376"/>
      <c r="JUB107" s="376"/>
      <c r="JUC107" s="376"/>
      <c r="JUD107" s="376"/>
      <c r="JUE107" s="376"/>
      <c r="JUF107" s="376"/>
      <c r="JUG107" s="376"/>
      <c r="JUH107" s="376"/>
      <c r="JUI107" s="376"/>
      <c r="JUJ107" s="376"/>
      <c r="JUK107" s="376"/>
      <c r="JUL107" s="376"/>
      <c r="JUM107" s="376"/>
      <c r="JUN107" s="376"/>
      <c r="JUO107" s="376"/>
      <c r="JUP107" s="376"/>
      <c r="JUQ107" s="376"/>
      <c r="JUR107" s="376"/>
      <c r="JUS107" s="376"/>
      <c r="JUT107" s="376"/>
      <c r="JUU107" s="376"/>
      <c r="JUV107" s="376"/>
      <c r="JUW107" s="376"/>
      <c r="JUX107" s="376"/>
      <c r="JUY107" s="376"/>
      <c r="JUZ107" s="376"/>
      <c r="JVA107" s="376"/>
      <c r="JVB107" s="376"/>
      <c r="JVC107" s="376"/>
      <c r="JVD107" s="376"/>
      <c r="JVE107" s="376"/>
      <c r="JVF107" s="376"/>
      <c r="JVG107" s="376"/>
      <c r="JVH107" s="376"/>
      <c r="JVI107" s="376"/>
      <c r="JVJ107" s="376"/>
      <c r="JVK107" s="376"/>
      <c r="JVL107" s="376"/>
      <c r="JVM107" s="376"/>
      <c r="JVN107" s="376"/>
      <c r="JVO107" s="376"/>
      <c r="JVP107" s="376"/>
      <c r="JVQ107" s="376"/>
      <c r="JVR107" s="376"/>
      <c r="JVS107" s="376"/>
      <c r="JVT107" s="376"/>
      <c r="JVU107" s="376"/>
      <c r="JVV107" s="376"/>
      <c r="JVW107" s="376"/>
      <c r="JVX107" s="376"/>
      <c r="JVY107" s="376"/>
      <c r="JVZ107" s="376"/>
      <c r="JWA107" s="376"/>
      <c r="JWB107" s="376"/>
      <c r="JWC107" s="376"/>
      <c r="JWD107" s="376"/>
      <c r="JWE107" s="376"/>
      <c r="JWF107" s="376"/>
      <c r="JWG107" s="376"/>
      <c r="JWH107" s="376"/>
      <c r="JWI107" s="376"/>
      <c r="JWJ107" s="376"/>
      <c r="JWK107" s="376"/>
      <c r="JWL107" s="376"/>
      <c r="JWM107" s="376"/>
      <c r="JWN107" s="376"/>
      <c r="JWO107" s="376"/>
      <c r="JWP107" s="376"/>
      <c r="JWQ107" s="376"/>
      <c r="JWR107" s="376"/>
      <c r="JWS107" s="376"/>
      <c r="JWT107" s="376"/>
      <c r="JWU107" s="376"/>
      <c r="JWV107" s="376"/>
      <c r="JWW107" s="376"/>
      <c r="JWX107" s="376"/>
      <c r="JWY107" s="376"/>
      <c r="JWZ107" s="376"/>
      <c r="JXA107" s="376"/>
      <c r="JXB107" s="376"/>
      <c r="JXC107" s="376"/>
      <c r="JXD107" s="376"/>
      <c r="JXE107" s="376"/>
      <c r="JXF107" s="376"/>
      <c r="JXG107" s="376"/>
      <c r="JXH107" s="376"/>
      <c r="JXI107" s="376"/>
      <c r="JXJ107" s="376"/>
      <c r="JXK107" s="376"/>
      <c r="JXL107" s="376"/>
      <c r="JXM107" s="376"/>
      <c r="JXN107" s="376"/>
      <c r="JXO107" s="376"/>
      <c r="JXP107" s="376"/>
      <c r="JXQ107" s="376"/>
      <c r="JXR107" s="376"/>
      <c r="JXS107" s="376"/>
      <c r="JXT107" s="376"/>
      <c r="JXU107" s="376"/>
      <c r="JXV107" s="376"/>
      <c r="JXW107" s="376"/>
      <c r="JXX107" s="376"/>
      <c r="JXY107" s="376"/>
      <c r="JXZ107" s="376"/>
      <c r="JYA107" s="376"/>
      <c r="JYB107" s="376"/>
      <c r="JYC107" s="376"/>
      <c r="JYD107" s="376"/>
      <c r="JYE107" s="376"/>
      <c r="JYF107" s="376"/>
      <c r="JYG107" s="376"/>
      <c r="JYH107" s="376"/>
      <c r="JYI107" s="376"/>
      <c r="JYJ107" s="376"/>
      <c r="JYK107" s="376"/>
      <c r="JYL107" s="376"/>
      <c r="JYM107" s="376"/>
      <c r="JYN107" s="376"/>
      <c r="JYO107" s="376"/>
      <c r="JYP107" s="376"/>
      <c r="JYQ107" s="376"/>
      <c r="JYR107" s="376"/>
      <c r="JYS107" s="376"/>
      <c r="JYT107" s="376"/>
      <c r="JYU107" s="376"/>
      <c r="JYV107" s="376"/>
      <c r="JYW107" s="376"/>
      <c r="JYX107" s="376"/>
      <c r="JYY107" s="376"/>
      <c r="JYZ107" s="376"/>
      <c r="JZA107" s="376"/>
      <c r="JZB107" s="376"/>
      <c r="JZC107" s="376"/>
      <c r="JZD107" s="376"/>
      <c r="JZE107" s="376"/>
      <c r="JZF107" s="376"/>
      <c r="JZG107" s="376"/>
      <c r="JZH107" s="376"/>
      <c r="JZI107" s="376"/>
      <c r="JZJ107" s="376"/>
      <c r="JZK107" s="376"/>
      <c r="JZL107" s="376"/>
      <c r="JZM107" s="376"/>
      <c r="JZN107" s="376"/>
      <c r="JZO107" s="376"/>
      <c r="JZP107" s="376"/>
      <c r="JZQ107" s="376"/>
      <c r="JZR107" s="376"/>
      <c r="JZS107" s="376"/>
      <c r="JZT107" s="376"/>
      <c r="JZU107" s="376"/>
      <c r="JZV107" s="376"/>
      <c r="JZW107" s="376"/>
      <c r="JZX107" s="376"/>
      <c r="JZY107" s="376"/>
      <c r="JZZ107" s="376"/>
      <c r="KAA107" s="376"/>
      <c r="KAB107" s="376"/>
      <c r="KAC107" s="376"/>
      <c r="KAD107" s="376"/>
      <c r="KAE107" s="376"/>
      <c r="KAF107" s="376"/>
      <c r="KAG107" s="376"/>
      <c r="KAH107" s="376"/>
      <c r="KAI107" s="376"/>
      <c r="KAJ107" s="376"/>
      <c r="KAK107" s="376"/>
      <c r="KAL107" s="376"/>
      <c r="KAM107" s="376"/>
      <c r="KAN107" s="376"/>
      <c r="KAO107" s="376"/>
      <c r="KAP107" s="376"/>
      <c r="KAQ107" s="376"/>
      <c r="KAR107" s="376"/>
      <c r="KAS107" s="376"/>
      <c r="KAT107" s="376"/>
      <c r="KAU107" s="376"/>
      <c r="KAV107" s="376"/>
      <c r="KAW107" s="376"/>
      <c r="KAX107" s="376"/>
      <c r="KAY107" s="376"/>
      <c r="KAZ107" s="376"/>
      <c r="KBA107" s="376"/>
      <c r="KBB107" s="376"/>
      <c r="KBC107" s="376"/>
      <c r="KBD107" s="376"/>
      <c r="KBE107" s="376"/>
      <c r="KBF107" s="376"/>
      <c r="KBG107" s="376"/>
      <c r="KBH107" s="376"/>
      <c r="KBI107" s="376"/>
      <c r="KBJ107" s="376"/>
      <c r="KBK107" s="376"/>
      <c r="KBL107" s="376"/>
      <c r="KBM107" s="376"/>
      <c r="KBN107" s="376"/>
      <c r="KBO107" s="376"/>
      <c r="KBP107" s="376"/>
      <c r="KBQ107" s="376"/>
      <c r="KBR107" s="376"/>
      <c r="KBS107" s="376"/>
      <c r="KBT107" s="376"/>
      <c r="KBU107" s="376"/>
      <c r="KBV107" s="376"/>
      <c r="KBW107" s="376"/>
      <c r="KBX107" s="376"/>
      <c r="KBY107" s="376"/>
      <c r="KBZ107" s="376"/>
      <c r="KCA107" s="376"/>
      <c r="KCB107" s="376"/>
      <c r="KCC107" s="376"/>
      <c r="KCD107" s="376"/>
      <c r="KCE107" s="376"/>
      <c r="KCF107" s="376"/>
      <c r="KCG107" s="376"/>
      <c r="KCH107" s="376"/>
      <c r="KCI107" s="376"/>
      <c r="KCJ107" s="376"/>
      <c r="KCK107" s="376"/>
      <c r="KCL107" s="376"/>
      <c r="KCM107" s="376"/>
      <c r="KCN107" s="376"/>
      <c r="KCO107" s="376"/>
      <c r="KCP107" s="376"/>
      <c r="KCQ107" s="376"/>
      <c r="KCR107" s="376"/>
      <c r="KCS107" s="376"/>
      <c r="KCT107" s="376"/>
      <c r="KCU107" s="376"/>
      <c r="KCV107" s="376"/>
      <c r="KCW107" s="376"/>
      <c r="KCX107" s="376"/>
      <c r="KCY107" s="376"/>
      <c r="KCZ107" s="376"/>
      <c r="KDA107" s="376"/>
      <c r="KDB107" s="376"/>
      <c r="KDC107" s="376"/>
      <c r="KDD107" s="376"/>
      <c r="KDE107" s="376"/>
      <c r="KDF107" s="376"/>
      <c r="KDG107" s="376"/>
      <c r="KDH107" s="376"/>
      <c r="KDI107" s="376"/>
      <c r="KDJ107" s="376"/>
      <c r="KDK107" s="376"/>
      <c r="KDL107" s="376"/>
      <c r="KDM107" s="376"/>
      <c r="KDN107" s="376"/>
      <c r="KDO107" s="376"/>
      <c r="KDP107" s="376"/>
      <c r="KDQ107" s="376"/>
      <c r="KDR107" s="376"/>
      <c r="KDS107" s="376"/>
      <c r="KDT107" s="376"/>
      <c r="KDU107" s="376"/>
      <c r="KDV107" s="376"/>
      <c r="KDW107" s="376"/>
      <c r="KDX107" s="376"/>
      <c r="KDY107" s="376"/>
      <c r="KDZ107" s="376"/>
      <c r="KEA107" s="376"/>
      <c r="KEB107" s="376"/>
      <c r="KEC107" s="376"/>
      <c r="KED107" s="376"/>
      <c r="KEE107" s="376"/>
      <c r="KEF107" s="376"/>
      <c r="KEG107" s="376"/>
      <c r="KEH107" s="376"/>
      <c r="KEI107" s="376"/>
      <c r="KEJ107" s="376"/>
      <c r="KEK107" s="376"/>
      <c r="KEL107" s="376"/>
      <c r="KEM107" s="376"/>
      <c r="KEN107" s="376"/>
      <c r="KEO107" s="376"/>
      <c r="KEP107" s="376"/>
      <c r="KEQ107" s="376"/>
      <c r="KER107" s="376"/>
      <c r="KES107" s="376"/>
      <c r="KET107" s="376"/>
      <c r="KEU107" s="376"/>
      <c r="KEV107" s="376"/>
      <c r="KEW107" s="376"/>
      <c r="KEX107" s="376"/>
      <c r="KEY107" s="376"/>
      <c r="KEZ107" s="376"/>
      <c r="KFA107" s="376"/>
      <c r="KFB107" s="376"/>
      <c r="KFC107" s="376"/>
      <c r="KFD107" s="376"/>
      <c r="KFE107" s="376"/>
      <c r="KFF107" s="376"/>
      <c r="KFG107" s="376"/>
      <c r="KFH107" s="376"/>
      <c r="KFI107" s="376"/>
      <c r="KFJ107" s="376"/>
      <c r="KFK107" s="376"/>
      <c r="KFL107" s="376"/>
      <c r="KFM107" s="376"/>
      <c r="KFN107" s="376"/>
      <c r="KFO107" s="376"/>
      <c r="KFP107" s="376"/>
      <c r="KFQ107" s="376"/>
      <c r="KFR107" s="376"/>
      <c r="KFS107" s="376"/>
      <c r="KFT107" s="376"/>
      <c r="KFU107" s="376"/>
      <c r="KFV107" s="376"/>
      <c r="KFW107" s="376"/>
      <c r="KFX107" s="376"/>
      <c r="KFY107" s="376"/>
      <c r="KFZ107" s="376"/>
      <c r="KGA107" s="376"/>
      <c r="KGB107" s="376"/>
      <c r="KGC107" s="376"/>
      <c r="KGD107" s="376"/>
      <c r="KGE107" s="376"/>
      <c r="KGF107" s="376"/>
      <c r="KGG107" s="376"/>
      <c r="KGH107" s="376"/>
      <c r="KGI107" s="376"/>
      <c r="KGJ107" s="376"/>
      <c r="KGK107" s="376"/>
      <c r="KGL107" s="376"/>
      <c r="KGM107" s="376"/>
      <c r="KGN107" s="376"/>
      <c r="KGO107" s="376"/>
      <c r="KGP107" s="376"/>
      <c r="KGQ107" s="376"/>
      <c r="KGR107" s="376"/>
      <c r="KGS107" s="376"/>
      <c r="KGT107" s="376"/>
      <c r="KGU107" s="376"/>
      <c r="KGV107" s="376"/>
      <c r="KGW107" s="376"/>
      <c r="KGX107" s="376"/>
      <c r="KGY107" s="376"/>
      <c r="KGZ107" s="376"/>
      <c r="KHA107" s="376"/>
      <c r="KHB107" s="376"/>
      <c r="KHC107" s="376"/>
      <c r="KHD107" s="376"/>
      <c r="KHE107" s="376"/>
      <c r="KHF107" s="376"/>
      <c r="KHG107" s="376"/>
      <c r="KHH107" s="376"/>
      <c r="KHI107" s="376"/>
      <c r="KHJ107" s="376"/>
      <c r="KHK107" s="376"/>
      <c r="KHL107" s="376"/>
      <c r="KHM107" s="376"/>
      <c r="KHN107" s="376"/>
      <c r="KHO107" s="376"/>
      <c r="KHP107" s="376"/>
      <c r="KHQ107" s="376"/>
      <c r="KHR107" s="376"/>
      <c r="KHS107" s="376"/>
      <c r="KHT107" s="376"/>
      <c r="KHU107" s="376"/>
      <c r="KHV107" s="376"/>
      <c r="KHW107" s="376"/>
      <c r="KHX107" s="376"/>
      <c r="KHY107" s="376"/>
      <c r="KHZ107" s="376"/>
      <c r="KIA107" s="376"/>
      <c r="KIB107" s="376"/>
      <c r="KIC107" s="376"/>
      <c r="KID107" s="376"/>
      <c r="KIE107" s="376"/>
      <c r="KIF107" s="376"/>
      <c r="KIG107" s="376"/>
      <c r="KIH107" s="376"/>
      <c r="KII107" s="376"/>
      <c r="KIJ107" s="376"/>
      <c r="KIK107" s="376"/>
      <c r="KIL107" s="376"/>
      <c r="KIM107" s="376"/>
      <c r="KIN107" s="376"/>
      <c r="KIO107" s="376"/>
      <c r="KIP107" s="376"/>
      <c r="KIQ107" s="376"/>
      <c r="KIR107" s="376"/>
      <c r="KIS107" s="376"/>
      <c r="KIT107" s="376"/>
      <c r="KIU107" s="376"/>
      <c r="KIV107" s="376"/>
      <c r="KIW107" s="376"/>
      <c r="KIX107" s="376"/>
      <c r="KIY107" s="376"/>
      <c r="KIZ107" s="376"/>
      <c r="KJA107" s="376"/>
      <c r="KJB107" s="376"/>
      <c r="KJC107" s="376"/>
      <c r="KJD107" s="376"/>
      <c r="KJE107" s="376"/>
      <c r="KJF107" s="376"/>
      <c r="KJG107" s="376"/>
      <c r="KJH107" s="376"/>
      <c r="KJI107" s="376"/>
      <c r="KJJ107" s="376"/>
      <c r="KJK107" s="376"/>
      <c r="KJL107" s="376"/>
      <c r="KJM107" s="376"/>
      <c r="KJN107" s="376"/>
      <c r="KJO107" s="376"/>
      <c r="KJP107" s="376"/>
      <c r="KJQ107" s="376"/>
      <c r="KJR107" s="376"/>
      <c r="KJS107" s="376"/>
      <c r="KJT107" s="376"/>
      <c r="KJU107" s="376"/>
      <c r="KJV107" s="376"/>
      <c r="KJW107" s="376"/>
      <c r="KJX107" s="376"/>
      <c r="KJY107" s="376"/>
      <c r="KJZ107" s="376"/>
      <c r="KKA107" s="376"/>
      <c r="KKB107" s="376"/>
      <c r="KKC107" s="376"/>
      <c r="KKD107" s="376"/>
      <c r="KKE107" s="376"/>
      <c r="KKF107" s="376"/>
      <c r="KKG107" s="376"/>
      <c r="KKH107" s="376"/>
      <c r="KKI107" s="376"/>
      <c r="KKJ107" s="376"/>
      <c r="KKK107" s="376"/>
      <c r="KKL107" s="376"/>
      <c r="KKM107" s="376"/>
      <c r="KKN107" s="376"/>
      <c r="KKO107" s="376"/>
      <c r="KKP107" s="376"/>
      <c r="KKQ107" s="376"/>
      <c r="KKR107" s="376"/>
      <c r="KKS107" s="376"/>
      <c r="KKT107" s="376"/>
      <c r="KKU107" s="376"/>
      <c r="KKV107" s="376"/>
      <c r="KKW107" s="376"/>
      <c r="KKX107" s="376"/>
      <c r="KKY107" s="376"/>
      <c r="KKZ107" s="376"/>
      <c r="KLA107" s="376"/>
      <c r="KLB107" s="376"/>
      <c r="KLC107" s="376"/>
      <c r="KLD107" s="376"/>
      <c r="KLE107" s="376"/>
      <c r="KLF107" s="376"/>
      <c r="KLG107" s="376"/>
      <c r="KLH107" s="376"/>
      <c r="KLI107" s="376"/>
      <c r="KLJ107" s="376"/>
      <c r="KLK107" s="376"/>
      <c r="KLL107" s="376"/>
      <c r="KLM107" s="376"/>
      <c r="KLN107" s="376"/>
      <c r="KLO107" s="376"/>
      <c r="KLP107" s="376"/>
      <c r="KLQ107" s="376"/>
      <c r="KLR107" s="376"/>
      <c r="KLS107" s="376"/>
      <c r="KLT107" s="376"/>
      <c r="KLU107" s="376"/>
      <c r="KLV107" s="376"/>
      <c r="KLW107" s="376"/>
      <c r="KLX107" s="376"/>
      <c r="KLY107" s="376"/>
      <c r="KLZ107" s="376"/>
      <c r="KMA107" s="376"/>
      <c r="KMB107" s="376"/>
      <c r="KMC107" s="376"/>
      <c r="KMD107" s="376"/>
      <c r="KME107" s="376"/>
      <c r="KMF107" s="376"/>
      <c r="KMG107" s="376"/>
      <c r="KMH107" s="376"/>
      <c r="KMI107" s="376"/>
      <c r="KMJ107" s="376"/>
      <c r="KMK107" s="376"/>
      <c r="KML107" s="376"/>
      <c r="KMM107" s="376"/>
      <c r="KMN107" s="376"/>
      <c r="KMO107" s="376"/>
      <c r="KMP107" s="376"/>
      <c r="KMQ107" s="376"/>
      <c r="KMR107" s="376"/>
      <c r="KMS107" s="376"/>
      <c r="KMT107" s="376"/>
      <c r="KMU107" s="376"/>
      <c r="KMV107" s="376"/>
      <c r="KMW107" s="376"/>
      <c r="KMX107" s="376"/>
      <c r="KMY107" s="376"/>
      <c r="KMZ107" s="376"/>
      <c r="KNA107" s="376"/>
      <c r="KNB107" s="376"/>
      <c r="KNC107" s="376"/>
      <c r="KND107" s="376"/>
      <c r="KNE107" s="376"/>
      <c r="KNF107" s="376"/>
      <c r="KNG107" s="376"/>
      <c r="KNH107" s="376"/>
      <c r="KNI107" s="376"/>
      <c r="KNJ107" s="376"/>
      <c r="KNK107" s="376"/>
      <c r="KNL107" s="376"/>
      <c r="KNM107" s="376"/>
      <c r="KNN107" s="376"/>
      <c r="KNO107" s="376"/>
      <c r="KNP107" s="376"/>
      <c r="KNQ107" s="376"/>
      <c r="KNR107" s="376"/>
      <c r="KNS107" s="376"/>
      <c r="KNT107" s="376"/>
      <c r="KNU107" s="376"/>
      <c r="KNV107" s="376"/>
      <c r="KNW107" s="376"/>
      <c r="KNX107" s="376"/>
      <c r="KNY107" s="376"/>
      <c r="KNZ107" s="376"/>
      <c r="KOA107" s="376"/>
      <c r="KOB107" s="376"/>
      <c r="KOC107" s="376"/>
      <c r="KOD107" s="376"/>
      <c r="KOE107" s="376"/>
      <c r="KOF107" s="376"/>
      <c r="KOG107" s="376"/>
      <c r="KOH107" s="376"/>
      <c r="KOI107" s="376"/>
      <c r="KOJ107" s="376"/>
      <c r="KOK107" s="376"/>
      <c r="KOL107" s="376"/>
      <c r="KOM107" s="376"/>
      <c r="KON107" s="376"/>
      <c r="KOO107" s="376"/>
      <c r="KOP107" s="376"/>
      <c r="KOQ107" s="376"/>
      <c r="KOR107" s="376"/>
      <c r="KOS107" s="376"/>
      <c r="KOT107" s="376"/>
      <c r="KOU107" s="376"/>
      <c r="KOV107" s="376"/>
      <c r="KOW107" s="376"/>
      <c r="KOX107" s="376"/>
      <c r="KOY107" s="376"/>
      <c r="KOZ107" s="376"/>
      <c r="KPA107" s="376"/>
      <c r="KPB107" s="376"/>
      <c r="KPC107" s="376"/>
      <c r="KPD107" s="376"/>
      <c r="KPE107" s="376"/>
      <c r="KPF107" s="376"/>
      <c r="KPG107" s="376"/>
      <c r="KPH107" s="376"/>
      <c r="KPI107" s="376"/>
      <c r="KPJ107" s="376"/>
      <c r="KPK107" s="376"/>
      <c r="KPL107" s="376"/>
      <c r="KPM107" s="376"/>
      <c r="KPN107" s="376"/>
      <c r="KPO107" s="376"/>
      <c r="KPP107" s="376"/>
      <c r="KPQ107" s="376"/>
      <c r="KPR107" s="376"/>
      <c r="KPS107" s="376"/>
      <c r="KPT107" s="376"/>
      <c r="KPU107" s="376"/>
      <c r="KPV107" s="376"/>
      <c r="KPW107" s="376"/>
      <c r="KPX107" s="376"/>
      <c r="KPY107" s="376"/>
      <c r="KPZ107" s="376"/>
      <c r="KQA107" s="376"/>
      <c r="KQB107" s="376"/>
      <c r="KQC107" s="376"/>
      <c r="KQD107" s="376"/>
      <c r="KQE107" s="376"/>
      <c r="KQF107" s="376"/>
      <c r="KQG107" s="376"/>
      <c r="KQH107" s="376"/>
      <c r="KQI107" s="376"/>
      <c r="KQJ107" s="376"/>
      <c r="KQK107" s="376"/>
      <c r="KQL107" s="376"/>
      <c r="KQM107" s="376"/>
      <c r="KQN107" s="376"/>
      <c r="KQO107" s="376"/>
      <c r="KQP107" s="376"/>
      <c r="KQQ107" s="376"/>
      <c r="KQR107" s="376"/>
      <c r="KQS107" s="376"/>
      <c r="KQT107" s="376"/>
      <c r="KQU107" s="376"/>
      <c r="KQV107" s="376"/>
      <c r="KQW107" s="376"/>
      <c r="KQX107" s="376"/>
      <c r="KQY107" s="376"/>
      <c r="KQZ107" s="376"/>
      <c r="KRA107" s="376"/>
      <c r="KRB107" s="376"/>
      <c r="KRC107" s="376"/>
      <c r="KRD107" s="376"/>
      <c r="KRE107" s="376"/>
      <c r="KRF107" s="376"/>
      <c r="KRG107" s="376"/>
      <c r="KRH107" s="376"/>
      <c r="KRI107" s="376"/>
      <c r="KRJ107" s="376"/>
      <c r="KRK107" s="376"/>
      <c r="KRL107" s="376"/>
      <c r="KRM107" s="376"/>
      <c r="KRN107" s="376"/>
      <c r="KRO107" s="376"/>
      <c r="KRP107" s="376"/>
      <c r="KRQ107" s="376"/>
      <c r="KRR107" s="376"/>
      <c r="KRS107" s="376"/>
      <c r="KRT107" s="376"/>
      <c r="KRU107" s="376"/>
      <c r="KRV107" s="376"/>
      <c r="KRW107" s="376"/>
      <c r="KRX107" s="376"/>
      <c r="KRY107" s="376"/>
      <c r="KRZ107" s="376"/>
      <c r="KSA107" s="376"/>
      <c r="KSB107" s="376"/>
      <c r="KSC107" s="376"/>
      <c r="KSD107" s="376"/>
      <c r="KSE107" s="376"/>
      <c r="KSF107" s="376"/>
      <c r="KSG107" s="376"/>
      <c r="KSH107" s="376"/>
      <c r="KSI107" s="376"/>
      <c r="KSJ107" s="376"/>
      <c r="KSK107" s="376"/>
      <c r="KSL107" s="376"/>
      <c r="KSM107" s="376"/>
      <c r="KSN107" s="376"/>
      <c r="KSO107" s="376"/>
      <c r="KSP107" s="376"/>
      <c r="KSQ107" s="376"/>
      <c r="KSR107" s="376"/>
      <c r="KSS107" s="376"/>
      <c r="KST107" s="376"/>
      <c r="KSU107" s="376"/>
      <c r="KSV107" s="376"/>
      <c r="KSW107" s="376"/>
      <c r="KSX107" s="376"/>
      <c r="KSY107" s="376"/>
      <c r="KSZ107" s="376"/>
      <c r="KTA107" s="376"/>
      <c r="KTB107" s="376"/>
      <c r="KTC107" s="376"/>
      <c r="KTD107" s="376"/>
      <c r="KTE107" s="376"/>
      <c r="KTF107" s="376"/>
      <c r="KTG107" s="376"/>
      <c r="KTH107" s="376"/>
      <c r="KTI107" s="376"/>
      <c r="KTJ107" s="376"/>
      <c r="KTK107" s="376"/>
      <c r="KTL107" s="376"/>
      <c r="KTM107" s="376"/>
      <c r="KTN107" s="376"/>
      <c r="KTO107" s="376"/>
      <c r="KTP107" s="376"/>
      <c r="KTQ107" s="376"/>
      <c r="KTR107" s="376"/>
      <c r="KTS107" s="376"/>
      <c r="KTT107" s="376"/>
      <c r="KTU107" s="376"/>
      <c r="KTV107" s="376"/>
      <c r="KTW107" s="376"/>
      <c r="KTX107" s="376"/>
      <c r="KTY107" s="376"/>
      <c r="KTZ107" s="376"/>
      <c r="KUA107" s="376"/>
      <c r="KUB107" s="376"/>
      <c r="KUC107" s="376"/>
      <c r="KUD107" s="376"/>
      <c r="KUE107" s="376"/>
      <c r="KUF107" s="376"/>
      <c r="KUG107" s="376"/>
      <c r="KUH107" s="376"/>
      <c r="KUI107" s="376"/>
      <c r="KUJ107" s="376"/>
      <c r="KUK107" s="376"/>
      <c r="KUL107" s="376"/>
      <c r="KUM107" s="376"/>
      <c r="KUN107" s="376"/>
      <c r="KUO107" s="376"/>
      <c r="KUP107" s="376"/>
      <c r="KUQ107" s="376"/>
      <c r="KUR107" s="376"/>
      <c r="KUS107" s="376"/>
      <c r="KUT107" s="376"/>
      <c r="KUU107" s="376"/>
      <c r="KUV107" s="376"/>
      <c r="KUW107" s="376"/>
      <c r="KUX107" s="376"/>
      <c r="KUY107" s="376"/>
      <c r="KUZ107" s="376"/>
      <c r="KVA107" s="376"/>
      <c r="KVB107" s="376"/>
      <c r="KVC107" s="376"/>
      <c r="KVD107" s="376"/>
      <c r="KVE107" s="376"/>
      <c r="KVF107" s="376"/>
      <c r="KVG107" s="376"/>
      <c r="KVH107" s="376"/>
      <c r="KVI107" s="376"/>
      <c r="KVJ107" s="376"/>
      <c r="KVK107" s="376"/>
      <c r="KVL107" s="376"/>
      <c r="KVM107" s="376"/>
      <c r="KVN107" s="376"/>
      <c r="KVO107" s="376"/>
      <c r="KVP107" s="376"/>
      <c r="KVQ107" s="376"/>
      <c r="KVR107" s="376"/>
      <c r="KVS107" s="376"/>
      <c r="KVT107" s="376"/>
      <c r="KVU107" s="376"/>
      <c r="KVV107" s="376"/>
      <c r="KVW107" s="376"/>
      <c r="KVX107" s="376"/>
      <c r="KVY107" s="376"/>
      <c r="KVZ107" s="376"/>
      <c r="KWA107" s="376"/>
      <c r="KWB107" s="376"/>
      <c r="KWC107" s="376"/>
      <c r="KWD107" s="376"/>
      <c r="KWE107" s="376"/>
      <c r="KWF107" s="376"/>
      <c r="KWG107" s="376"/>
      <c r="KWH107" s="376"/>
      <c r="KWI107" s="376"/>
      <c r="KWJ107" s="376"/>
      <c r="KWK107" s="376"/>
      <c r="KWL107" s="376"/>
      <c r="KWM107" s="376"/>
      <c r="KWN107" s="376"/>
      <c r="KWO107" s="376"/>
      <c r="KWP107" s="376"/>
      <c r="KWQ107" s="376"/>
      <c r="KWR107" s="376"/>
      <c r="KWS107" s="376"/>
      <c r="KWT107" s="376"/>
      <c r="KWU107" s="376"/>
      <c r="KWV107" s="376"/>
      <c r="KWW107" s="376"/>
      <c r="KWX107" s="376"/>
      <c r="KWY107" s="376"/>
      <c r="KWZ107" s="376"/>
      <c r="KXA107" s="376"/>
      <c r="KXB107" s="376"/>
      <c r="KXC107" s="376"/>
      <c r="KXD107" s="376"/>
      <c r="KXE107" s="376"/>
      <c r="KXF107" s="376"/>
      <c r="KXG107" s="376"/>
      <c r="KXH107" s="376"/>
      <c r="KXI107" s="376"/>
      <c r="KXJ107" s="376"/>
      <c r="KXK107" s="376"/>
      <c r="KXL107" s="376"/>
      <c r="KXM107" s="376"/>
      <c r="KXN107" s="376"/>
      <c r="KXO107" s="376"/>
      <c r="KXP107" s="376"/>
      <c r="KXQ107" s="376"/>
      <c r="KXR107" s="376"/>
      <c r="KXS107" s="376"/>
      <c r="KXT107" s="376"/>
      <c r="KXU107" s="376"/>
      <c r="KXV107" s="376"/>
      <c r="KXW107" s="376"/>
      <c r="KXX107" s="376"/>
      <c r="KXY107" s="376"/>
      <c r="KXZ107" s="376"/>
      <c r="KYA107" s="376"/>
      <c r="KYB107" s="376"/>
      <c r="KYC107" s="376"/>
      <c r="KYD107" s="376"/>
      <c r="KYE107" s="376"/>
      <c r="KYF107" s="376"/>
      <c r="KYG107" s="376"/>
      <c r="KYH107" s="376"/>
      <c r="KYI107" s="376"/>
      <c r="KYJ107" s="376"/>
      <c r="KYK107" s="376"/>
      <c r="KYL107" s="376"/>
      <c r="KYM107" s="376"/>
      <c r="KYN107" s="376"/>
      <c r="KYO107" s="376"/>
      <c r="KYP107" s="376"/>
      <c r="KYQ107" s="376"/>
      <c r="KYR107" s="376"/>
      <c r="KYS107" s="376"/>
      <c r="KYT107" s="376"/>
      <c r="KYU107" s="376"/>
      <c r="KYV107" s="376"/>
      <c r="KYW107" s="376"/>
      <c r="KYX107" s="376"/>
      <c r="KYY107" s="376"/>
      <c r="KYZ107" s="376"/>
      <c r="KZA107" s="376"/>
      <c r="KZB107" s="376"/>
      <c r="KZC107" s="376"/>
      <c r="KZD107" s="376"/>
      <c r="KZE107" s="376"/>
      <c r="KZF107" s="376"/>
      <c r="KZG107" s="376"/>
      <c r="KZH107" s="376"/>
      <c r="KZI107" s="376"/>
      <c r="KZJ107" s="376"/>
      <c r="KZK107" s="376"/>
      <c r="KZL107" s="376"/>
      <c r="KZM107" s="376"/>
      <c r="KZN107" s="376"/>
      <c r="KZO107" s="376"/>
      <c r="KZP107" s="376"/>
      <c r="KZQ107" s="376"/>
      <c r="KZR107" s="376"/>
      <c r="KZS107" s="376"/>
      <c r="KZT107" s="376"/>
      <c r="KZU107" s="376"/>
      <c r="KZV107" s="376"/>
      <c r="KZW107" s="376"/>
      <c r="KZX107" s="376"/>
      <c r="KZY107" s="376"/>
      <c r="KZZ107" s="376"/>
      <c r="LAA107" s="376"/>
      <c r="LAB107" s="376"/>
      <c r="LAC107" s="376"/>
      <c r="LAD107" s="376"/>
      <c r="LAE107" s="376"/>
      <c r="LAF107" s="376"/>
      <c r="LAG107" s="376"/>
      <c r="LAH107" s="376"/>
      <c r="LAI107" s="376"/>
      <c r="LAJ107" s="376"/>
      <c r="LAK107" s="376"/>
      <c r="LAL107" s="376"/>
      <c r="LAM107" s="376"/>
      <c r="LAN107" s="376"/>
      <c r="LAO107" s="376"/>
      <c r="LAP107" s="376"/>
      <c r="LAQ107" s="376"/>
      <c r="LAR107" s="376"/>
      <c r="LAS107" s="376"/>
      <c r="LAT107" s="376"/>
      <c r="LAU107" s="376"/>
      <c r="LAV107" s="376"/>
      <c r="LAW107" s="376"/>
      <c r="LAX107" s="376"/>
      <c r="LAY107" s="376"/>
      <c r="LAZ107" s="376"/>
      <c r="LBA107" s="376"/>
      <c r="LBB107" s="376"/>
      <c r="LBC107" s="376"/>
      <c r="LBD107" s="376"/>
      <c r="LBE107" s="376"/>
      <c r="LBF107" s="376"/>
      <c r="LBG107" s="376"/>
      <c r="LBH107" s="376"/>
      <c r="LBI107" s="376"/>
      <c r="LBJ107" s="376"/>
      <c r="LBK107" s="376"/>
      <c r="LBL107" s="376"/>
      <c r="LBM107" s="376"/>
      <c r="LBN107" s="376"/>
      <c r="LBO107" s="376"/>
      <c r="LBP107" s="376"/>
      <c r="LBQ107" s="376"/>
      <c r="LBR107" s="376"/>
      <c r="LBS107" s="376"/>
      <c r="LBT107" s="376"/>
      <c r="LBU107" s="376"/>
      <c r="LBV107" s="376"/>
      <c r="LBW107" s="376"/>
      <c r="LBX107" s="376"/>
      <c r="LBY107" s="376"/>
      <c r="LBZ107" s="376"/>
      <c r="LCA107" s="376"/>
      <c r="LCB107" s="376"/>
      <c r="LCC107" s="376"/>
      <c r="LCD107" s="376"/>
      <c r="LCE107" s="376"/>
      <c r="LCF107" s="376"/>
      <c r="LCG107" s="376"/>
      <c r="LCH107" s="376"/>
      <c r="LCI107" s="376"/>
      <c r="LCJ107" s="376"/>
      <c r="LCK107" s="376"/>
      <c r="LCL107" s="376"/>
      <c r="LCM107" s="376"/>
      <c r="LCN107" s="376"/>
      <c r="LCO107" s="376"/>
      <c r="LCP107" s="376"/>
      <c r="LCQ107" s="376"/>
      <c r="LCR107" s="376"/>
      <c r="LCS107" s="376"/>
      <c r="LCT107" s="376"/>
      <c r="LCU107" s="376"/>
      <c r="LCV107" s="376"/>
      <c r="LCW107" s="376"/>
      <c r="LCX107" s="376"/>
      <c r="LCY107" s="376"/>
      <c r="LCZ107" s="376"/>
      <c r="LDA107" s="376"/>
      <c r="LDB107" s="376"/>
      <c r="LDC107" s="376"/>
      <c r="LDD107" s="376"/>
      <c r="LDE107" s="376"/>
      <c r="LDF107" s="376"/>
      <c r="LDG107" s="376"/>
      <c r="LDH107" s="376"/>
      <c r="LDI107" s="376"/>
      <c r="LDJ107" s="376"/>
      <c r="LDK107" s="376"/>
      <c r="LDL107" s="376"/>
      <c r="LDM107" s="376"/>
      <c r="LDN107" s="376"/>
      <c r="LDO107" s="376"/>
      <c r="LDP107" s="376"/>
      <c r="LDQ107" s="376"/>
      <c r="LDR107" s="376"/>
      <c r="LDS107" s="376"/>
      <c r="LDT107" s="376"/>
      <c r="LDU107" s="376"/>
      <c r="LDV107" s="376"/>
      <c r="LDW107" s="376"/>
      <c r="LDX107" s="376"/>
      <c r="LDY107" s="376"/>
      <c r="LDZ107" s="376"/>
      <c r="LEA107" s="376"/>
      <c r="LEB107" s="376"/>
      <c r="LEC107" s="376"/>
      <c r="LED107" s="376"/>
      <c r="LEE107" s="376"/>
      <c r="LEF107" s="376"/>
      <c r="LEG107" s="376"/>
      <c r="LEH107" s="376"/>
      <c r="LEI107" s="376"/>
      <c r="LEJ107" s="376"/>
      <c r="LEK107" s="376"/>
      <c r="LEL107" s="376"/>
      <c r="LEM107" s="376"/>
      <c r="LEN107" s="376"/>
      <c r="LEO107" s="376"/>
      <c r="LEP107" s="376"/>
      <c r="LEQ107" s="376"/>
      <c r="LER107" s="376"/>
      <c r="LES107" s="376"/>
      <c r="LET107" s="376"/>
      <c r="LEU107" s="376"/>
      <c r="LEV107" s="376"/>
      <c r="LEW107" s="376"/>
      <c r="LEX107" s="376"/>
      <c r="LEY107" s="376"/>
      <c r="LEZ107" s="376"/>
      <c r="LFA107" s="376"/>
      <c r="LFB107" s="376"/>
      <c r="LFC107" s="376"/>
      <c r="LFD107" s="376"/>
      <c r="LFE107" s="376"/>
      <c r="LFF107" s="376"/>
      <c r="LFG107" s="376"/>
      <c r="LFH107" s="376"/>
      <c r="LFI107" s="376"/>
      <c r="LFJ107" s="376"/>
      <c r="LFK107" s="376"/>
      <c r="LFL107" s="376"/>
      <c r="LFM107" s="376"/>
      <c r="LFN107" s="376"/>
      <c r="LFO107" s="376"/>
      <c r="LFP107" s="376"/>
      <c r="LFQ107" s="376"/>
      <c r="LFR107" s="376"/>
      <c r="LFS107" s="376"/>
      <c r="LFT107" s="376"/>
      <c r="LFU107" s="376"/>
      <c r="LFV107" s="376"/>
      <c r="LFW107" s="376"/>
      <c r="LFX107" s="376"/>
      <c r="LFY107" s="376"/>
      <c r="LFZ107" s="376"/>
      <c r="LGA107" s="376"/>
      <c r="LGB107" s="376"/>
      <c r="LGC107" s="376"/>
      <c r="LGD107" s="376"/>
      <c r="LGE107" s="376"/>
      <c r="LGF107" s="376"/>
      <c r="LGG107" s="376"/>
      <c r="LGH107" s="376"/>
      <c r="LGI107" s="376"/>
      <c r="LGJ107" s="376"/>
      <c r="LGK107" s="376"/>
      <c r="LGL107" s="376"/>
      <c r="LGM107" s="376"/>
      <c r="LGN107" s="376"/>
      <c r="LGO107" s="376"/>
      <c r="LGP107" s="376"/>
      <c r="LGQ107" s="376"/>
      <c r="LGR107" s="376"/>
      <c r="LGS107" s="376"/>
      <c r="LGT107" s="376"/>
      <c r="LGU107" s="376"/>
      <c r="LGV107" s="376"/>
      <c r="LGW107" s="376"/>
      <c r="LGX107" s="376"/>
      <c r="LGY107" s="376"/>
      <c r="LGZ107" s="376"/>
      <c r="LHA107" s="376"/>
      <c r="LHB107" s="376"/>
      <c r="LHC107" s="376"/>
      <c r="LHD107" s="376"/>
      <c r="LHE107" s="376"/>
      <c r="LHF107" s="376"/>
      <c r="LHG107" s="376"/>
      <c r="LHH107" s="376"/>
      <c r="LHI107" s="376"/>
      <c r="LHJ107" s="376"/>
      <c r="LHK107" s="376"/>
      <c r="LHL107" s="376"/>
      <c r="LHM107" s="376"/>
      <c r="LHN107" s="376"/>
      <c r="LHO107" s="376"/>
      <c r="LHP107" s="376"/>
      <c r="LHQ107" s="376"/>
      <c r="LHR107" s="376"/>
      <c r="LHS107" s="376"/>
      <c r="LHT107" s="376"/>
      <c r="LHU107" s="376"/>
      <c r="LHV107" s="376"/>
      <c r="LHW107" s="376"/>
      <c r="LHX107" s="376"/>
      <c r="LHY107" s="376"/>
      <c r="LHZ107" s="376"/>
      <c r="LIA107" s="376"/>
      <c r="LIB107" s="376"/>
      <c r="LIC107" s="376"/>
      <c r="LID107" s="376"/>
      <c r="LIE107" s="376"/>
      <c r="LIF107" s="376"/>
      <c r="LIG107" s="376"/>
      <c r="LIH107" s="376"/>
      <c r="LII107" s="376"/>
      <c r="LIJ107" s="376"/>
      <c r="LIK107" s="376"/>
      <c r="LIL107" s="376"/>
      <c r="LIM107" s="376"/>
      <c r="LIN107" s="376"/>
      <c r="LIO107" s="376"/>
      <c r="LIP107" s="376"/>
      <c r="LIQ107" s="376"/>
      <c r="LIR107" s="376"/>
      <c r="LIS107" s="376"/>
      <c r="LIT107" s="376"/>
      <c r="LIU107" s="376"/>
      <c r="LIV107" s="376"/>
      <c r="LIW107" s="376"/>
      <c r="LIX107" s="376"/>
      <c r="LIY107" s="376"/>
      <c r="LIZ107" s="376"/>
      <c r="LJA107" s="376"/>
      <c r="LJB107" s="376"/>
      <c r="LJC107" s="376"/>
      <c r="LJD107" s="376"/>
      <c r="LJE107" s="376"/>
      <c r="LJF107" s="376"/>
      <c r="LJG107" s="376"/>
      <c r="LJH107" s="376"/>
      <c r="LJI107" s="376"/>
      <c r="LJJ107" s="376"/>
      <c r="LJK107" s="376"/>
      <c r="LJL107" s="376"/>
      <c r="LJM107" s="376"/>
      <c r="LJN107" s="376"/>
      <c r="LJO107" s="376"/>
      <c r="LJP107" s="376"/>
      <c r="LJQ107" s="376"/>
      <c r="LJR107" s="376"/>
      <c r="LJS107" s="376"/>
      <c r="LJT107" s="376"/>
      <c r="LJU107" s="376"/>
      <c r="LJV107" s="376"/>
      <c r="LJW107" s="376"/>
      <c r="LJX107" s="376"/>
      <c r="LJY107" s="376"/>
      <c r="LJZ107" s="376"/>
      <c r="LKA107" s="376"/>
      <c r="LKB107" s="376"/>
      <c r="LKC107" s="376"/>
      <c r="LKD107" s="376"/>
      <c r="LKE107" s="376"/>
      <c r="LKF107" s="376"/>
      <c r="LKG107" s="376"/>
      <c r="LKH107" s="376"/>
      <c r="LKI107" s="376"/>
      <c r="LKJ107" s="376"/>
      <c r="LKK107" s="376"/>
      <c r="LKL107" s="376"/>
      <c r="LKM107" s="376"/>
      <c r="LKN107" s="376"/>
      <c r="LKO107" s="376"/>
      <c r="LKP107" s="376"/>
      <c r="LKQ107" s="376"/>
      <c r="LKR107" s="376"/>
      <c r="LKS107" s="376"/>
      <c r="LKT107" s="376"/>
      <c r="LKU107" s="376"/>
      <c r="LKV107" s="376"/>
      <c r="LKW107" s="376"/>
      <c r="LKX107" s="376"/>
      <c r="LKY107" s="376"/>
      <c r="LKZ107" s="376"/>
      <c r="LLA107" s="376"/>
      <c r="LLB107" s="376"/>
      <c r="LLC107" s="376"/>
      <c r="LLD107" s="376"/>
      <c r="LLE107" s="376"/>
      <c r="LLF107" s="376"/>
      <c r="LLG107" s="376"/>
      <c r="LLH107" s="376"/>
      <c r="LLI107" s="376"/>
      <c r="LLJ107" s="376"/>
      <c r="LLK107" s="376"/>
      <c r="LLL107" s="376"/>
      <c r="LLM107" s="376"/>
      <c r="LLN107" s="376"/>
      <c r="LLO107" s="376"/>
      <c r="LLP107" s="376"/>
      <c r="LLQ107" s="376"/>
      <c r="LLR107" s="376"/>
      <c r="LLS107" s="376"/>
      <c r="LLT107" s="376"/>
      <c r="LLU107" s="376"/>
      <c r="LLV107" s="376"/>
      <c r="LLW107" s="376"/>
      <c r="LLX107" s="376"/>
      <c r="LLY107" s="376"/>
      <c r="LLZ107" s="376"/>
      <c r="LMA107" s="376"/>
      <c r="LMB107" s="376"/>
      <c r="LMC107" s="376"/>
      <c r="LMD107" s="376"/>
      <c r="LME107" s="376"/>
      <c r="LMF107" s="376"/>
      <c r="LMG107" s="376"/>
      <c r="LMH107" s="376"/>
      <c r="LMI107" s="376"/>
      <c r="LMJ107" s="376"/>
      <c r="LMK107" s="376"/>
      <c r="LML107" s="376"/>
      <c r="LMM107" s="376"/>
      <c r="LMN107" s="376"/>
      <c r="LMO107" s="376"/>
      <c r="LMP107" s="376"/>
      <c r="LMQ107" s="376"/>
      <c r="LMR107" s="376"/>
      <c r="LMS107" s="376"/>
      <c r="LMT107" s="376"/>
      <c r="LMU107" s="376"/>
      <c r="LMV107" s="376"/>
      <c r="LMW107" s="376"/>
      <c r="LMX107" s="376"/>
      <c r="LMY107" s="376"/>
      <c r="LMZ107" s="376"/>
      <c r="LNA107" s="376"/>
      <c r="LNB107" s="376"/>
      <c r="LNC107" s="376"/>
      <c r="LND107" s="376"/>
      <c r="LNE107" s="376"/>
      <c r="LNF107" s="376"/>
      <c r="LNG107" s="376"/>
      <c r="LNH107" s="376"/>
      <c r="LNI107" s="376"/>
      <c r="LNJ107" s="376"/>
      <c r="LNK107" s="376"/>
      <c r="LNL107" s="376"/>
      <c r="LNM107" s="376"/>
      <c r="LNN107" s="376"/>
      <c r="LNO107" s="376"/>
      <c r="LNP107" s="376"/>
      <c r="LNQ107" s="376"/>
      <c r="LNR107" s="376"/>
      <c r="LNS107" s="376"/>
      <c r="LNT107" s="376"/>
      <c r="LNU107" s="376"/>
      <c r="LNV107" s="376"/>
      <c r="LNW107" s="376"/>
      <c r="LNX107" s="376"/>
      <c r="LNY107" s="376"/>
      <c r="LNZ107" s="376"/>
      <c r="LOA107" s="376"/>
      <c r="LOB107" s="376"/>
      <c r="LOC107" s="376"/>
      <c r="LOD107" s="376"/>
      <c r="LOE107" s="376"/>
      <c r="LOF107" s="376"/>
      <c r="LOG107" s="376"/>
      <c r="LOH107" s="376"/>
      <c r="LOI107" s="376"/>
      <c r="LOJ107" s="376"/>
      <c r="LOK107" s="376"/>
      <c r="LOL107" s="376"/>
      <c r="LOM107" s="376"/>
      <c r="LON107" s="376"/>
      <c r="LOO107" s="376"/>
      <c r="LOP107" s="376"/>
      <c r="LOQ107" s="376"/>
      <c r="LOR107" s="376"/>
      <c r="LOS107" s="376"/>
      <c r="LOT107" s="376"/>
      <c r="LOU107" s="376"/>
      <c r="LOV107" s="376"/>
      <c r="LOW107" s="376"/>
      <c r="LOX107" s="376"/>
      <c r="LOY107" s="376"/>
      <c r="LOZ107" s="376"/>
      <c r="LPA107" s="376"/>
      <c r="LPB107" s="376"/>
      <c r="LPC107" s="376"/>
      <c r="LPD107" s="376"/>
      <c r="LPE107" s="376"/>
      <c r="LPF107" s="376"/>
      <c r="LPG107" s="376"/>
      <c r="LPH107" s="376"/>
      <c r="LPI107" s="376"/>
      <c r="LPJ107" s="376"/>
      <c r="LPK107" s="376"/>
      <c r="LPL107" s="376"/>
      <c r="LPM107" s="376"/>
      <c r="LPN107" s="376"/>
      <c r="LPO107" s="376"/>
      <c r="LPP107" s="376"/>
      <c r="LPQ107" s="376"/>
      <c r="LPR107" s="376"/>
      <c r="LPS107" s="376"/>
      <c r="LPT107" s="376"/>
      <c r="LPU107" s="376"/>
      <c r="LPV107" s="376"/>
      <c r="LPW107" s="376"/>
      <c r="LPX107" s="376"/>
      <c r="LPY107" s="376"/>
      <c r="LPZ107" s="376"/>
      <c r="LQA107" s="376"/>
      <c r="LQB107" s="376"/>
      <c r="LQC107" s="376"/>
      <c r="LQD107" s="376"/>
      <c r="LQE107" s="376"/>
      <c r="LQF107" s="376"/>
      <c r="LQG107" s="376"/>
      <c r="LQH107" s="376"/>
      <c r="LQI107" s="376"/>
      <c r="LQJ107" s="376"/>
      <c r="LQK107" s="376"/>
      <c r="LQL107" s="376"/>
      <c r="LQM107" s="376"/>
      <c r="LQN107" s="376"/>
      <c r="LQO107" s="376"/>
      <c r="LQP107" s="376"/>
      <c r="LQQ107" s="376"/>
      <c r="LQR107" s="376"/>
      <c r="LQS107" s="376"/>
      <c r="LQT107" s="376"/>
      <c r="LQU107" s="376"/>
      <c r="LQV107" s="376"/>
      <c r="LQW107" s="376"/>
      <c r="LQX107" s="376"/>
      <c r="LQY107" s="376"/>
      <c r="LQZ107" s="376"/>
      <c r="LRA107" s="376"/>
      <c r="LRB107" s="376"/>
      <c r="LRC107" s="376"/>
      <c r="LRD107" s="376"/>
      <c r="LRE107" s="376"/>
      <c r="LRF107" s="376"/>
      <c r="LRG107" s="376"/>
      <c r="LRH107" s="376"/>
      <c r="LRI107" s="376"/>
      <c r="LRJ107" s="376"/>
      <c r="LRK107" s="376"/>
      <c r="LRL107" s="376"/>
      <c r="LRM107" s="376"/>
      <c r="LRN107" s="376"/>
      <c r="LRO107" s="376"/>
      <c r="LRP107" s="376"/>
      <c r="LRQ107" s="376"/>
      <c r="LRR107" s="376"/>
      <c r="LRS107" s="376"/>
      <c r="LRT107" s="376"/>
      <c r="LRU107" s="376"/>
      <c r="LRV107" s="376"/>
      <c r="LRW107" s="376"/>
      <c r="LRX107" s="376"/>
      <c r="LRY107" s="376"/>
      <c r="LRZ107" s="376"/>
      <c r="LSA107" s="376"/>
      <c r="LSB107" s="376"/>
      <c r="LSC107" s="376"/>
      <c r="LSD107" s="376"/>
      <c r="LSE107" s="376"/>
      <c r="LSF107" s="376"/>
      <c r="LSG107" s="376"/>
      <c r="LSH107" s="376"/>
      <c r="LSI107" s="376"/>
      <c r="LSJ107" s="376"/>
      <c r="LSK107" s="376"/>
      <c r="LSL107" s="376"/>
      <c r="LSM107" s="376"/>
      <c r="LSN107" s="376"/>
      <c r="LSO107" s="376"/>
      <c r="LSP107" s="376"/>
      <c r="LSQ107" s="376"/>
      <c r="LSR107" s="376"/>
      <c r="LSS107" s="376"/>
      <c r="LST107" s="376"/>
      <c r="LSU107" s="376"/>
      <c r="LSV107" s="376"/>
      <c r="LSW107" s="376"/>
      <c r="LSX107" s="376"/>
      <c r="LSY107" s="376"/>
      <c r="LSZ107" s="376"/>
      <c r="LTA107" s="376"/>
      <c r="LTB107" s="376"/>
      <c r="LTC107" s="376"/>
      <c r="LTD107" s="376"/>
      <c r="LTE107" s="376"/>
      <c r="LTF107" s="376"/>
      <c r="LTG107" s="376"/>
      <c r="LTH107" s="376"/>
      <c r="LTI107" s="376"/>
      <c r="LTJ107" s="376"/>
      <c r="LTK107" s="376"/>
      <c r="LTL107" s="376"/>
      <c r="LTM107" s="376"/>
      <c r="LTN107" s="376"/>
      <c r="LTO107" s="376"/>
      <c r="LTP107" s="376"/>
      <c r="LTQ107" s="376"/>
      <c r="LTR107" s="376"/>
      <c r="LTS107" s="376"/>
      <c r="LTT107" s="376"/>
      <c r="LTU107" s="376"/>
      <c r="LTV107" s="376"/>
      <c r="LTW107" s="376"/>
      <c r="LTX107" s="376"/>
      <c r="LTY107" s="376"/>
      <c r="LTZ107" s="376"/>
      <c r="LUA107" s="376"/>
      <c r="LUB107" s="376"/>
      <c r="LUC107" s="376"/>
      <c r="LUD107" s="376"/>
      <c r="LUE107" s="376"/>
      <c r="LUF107" s="376"/>
      <c r="LUG107" s="376"/>
      <c r="LUH107" s="376"/>
      <c r="LUI107" s="376"/>
      <c r="LUJ107" s="376"/>
      <c r="LUK107" s="376"/>
      <c r="LUL107" s="376"/>
      <c r="LUM107" s="376"/>
      <c r="LUN107" s="376"/>
      <c r="LUO107" s="376"/>
      <c r="LUP107" s="376"/>
      <c r="LUQ107" s="376"/>
      <c r="LUR107" s="376"/>
      <c r="LUS107" s="376"/>
      <c r="LUT107" s="376"/>
      <c r="LUU107" s="376"/>
      <c r="LUV107" s="376"/>
      <c r="LUW107" s="376"/>
      <c r="LUX107" s="376"/>
      <c r="LUY107" s="376"/>
      <c r="LUZ107" s="376"/>
      <c r="LVA107" s="376"/>
      <c r="LVB107" s="376"/>
      <c r="LVC107" s="376"/>
      <c r="LVD107" s="376"/>
      <c r="LVE107" s="376"/>
      <c r="LVF107" s="376"/>
      <c r="LVG107" s="376"/>
      <c r="LVH107" s="376"/>
      <c r="LVI107" s="376"/>
      <c r="LVJ107" s="376"/>
      <c r="LVK107" s="376"/>
      <c r="LVL107" s="376"/>
      <c r="LVM107" s="376"/>
      <c r="LVN107" s="376"/>
      <c r="LVO107" s="376"/>
      <c r="LVP107" s="376"/>
      <c r="LVQ107" s="376"/>
      <c r="LVR107" s="376"/>
      <c r="LVS107" s="376"/>
      <c r="LVT107" s="376"/>
      <c r="LVU107" s="376"/>
      <c r="LVV107" s="376"/>
      <c r="LVW107" s="376"/>
      <c r="LVX107" s="376"/>
      <c r="LVY107" s="376"/>
      <c r="LVZ107" s="376"/>
      <c r="LWA107" s="376"/>
      <c r="LWB107" s="376"/>
      <c r="LWC107" s="376"/>
      <c r="LWD107" s="376"/>
      <c r="LWE107" s="376"/>
      <c r="LWF107" s="376"/>
      <c r="LWG107" s="376"/>
      <c r="LWH107" s="376"/>
      <c r="LWI107" s="376"/>
      <c r="LWJ107" s="376"/>
      <c r="LWK107" s="376"/>
      <c r="LWL107" s="376"/>
      <c r="LWM107" s="376"/>
      <c r="LWN107" s="376"/>
      <c r="LWO107" s="376"/>
      <c r="LWP107" s="376"/>
      <c r="LWQ107" s="376"/>
      <c r="LWR107" s="376"/>
      <c r="LWS107" s="376"/>
      <c r="LWT107" s="376"/>
      <c r="LWU107" s="376"/>
      <c r="LWV107" s="376"/>
      <c r="LWW107" s="376"/>
      <c r="LWX107" s="376"/>
      <c r="LWY107" s="376"/>
      <c r="LWZ107" s="376"/>
      <c r="LXA107" s="376"/>
      <c r="LXB107" s="376"/>
      <c r="LXC107" s="376"/>
      <c r="LXD107" s="376"/>
      <c r="LXE107" s="376"/>
      <c r="LXF107" s="376"/>
      <c r="LXG107" s="376"/>
      <c r="LXH107" s="376"/>
      <c r="LXI107" s="376"/>
      <c r="LXJ107" s="376"/>
      <c r="LXK107" s="376"/>
      <c r="LXL107" s="376"/>
      <c r="LXM107" s="376"/>
      <c r="LXN107" s="376"/>
      <c r="LXO107" s="376"/>
      <c r="LXP107" s="376"/>
      <c r="LXQ107" s="376"/>
      <c r="LXR107" s="376"/>
      <c r="LXS107" s="376"/>
      <c r="LXT107" s="376"/>
      <c r="LXU107" s="376"/>
      <c r="LXV107" s="376"/>
      <c r="LXW107" s="376"/>
      <c r="LXX107" s="376"/>
      <c r="LXY107" s="376"/>
      <c r="LXZ107" s="376"/>
      <c r="LYA107" s="376"/>
      <c r="LYB107" s="376"/>
      <c r="LYC107" s="376"/>
      <c r="LYD107" s="376"/>
      <c r="LYE107" s="376"/>
      <c r="LYF107" s="376"/>
      <c r="LYG107" s="376"/>
      <c r="LYH107" s="376"/>
      <c r="LYI107" s="376"/>
      <c r="LYJ107" s="376"/>
      <c r="LYK107" s="376"/>
      <c r="LYL107" s="376"/>
      <c r="LYM107" s="376"/>
      <c r="LYN107" s="376"/>
      <c r="LYO107" s="376"/>
      <c r="LYP107" s="376"/>
      <c r="LYQ107" s="376"/>
      <c r="LYR107" s="376"/>
      <c r="LYS107" s="376"/>
      <c r="LYT107" s="376"/>
      <c r="LYU107" s="376"/>
      <c r="LYV107" s="376"/>
      <c r="LYW107" s="376"/>
      <c r="LYX107" s="376"/>
      <c r="LYY107" s="376"/>
      <c r="LYZ107" s="376"/>
      <c r="LZA107" s="376"/>
      <c r="LZB107" s="376"/>
      <c r="LZC107" s="376"/>
      <c r="LZD107" s="376"/>
      <c r="LZE107" s="376"/>
      <c r="LZF107" s="376"/>
      <c r="LZG107" s="376"/>
      <c r="LZH107" s="376"/>
      <c r="LZI107" s="376"/>
      <c r="LZJ107" s="376"/>
      <c r="LZK107" s="376"/>
      <c r="LZL107" s="376"/>
      <c r="LZM107" s="376"/>
      <c r="LZN107" s="376"/>
      <c r="LZO107" s="376"/>
      <c r="LZP107" s="376"/>
      <c r="LZQ107" s="376"/>
      <c r="LZR107" s="376"/>
      <c r="LZS107" s="376"/>
      <c r="LZT107" s="376"/>
      <c r="LZU107" s="376"/>
      <c r="LZV107" s="376"/>
      <c r="LZW107" s="376"/>
      <c r="LZX107" s="376"/>
      <c r="LZY107" s="376"/>
      <c r="LZZ107" s="376"/>
      <c r="MAA107" s="376"/>
      <c r="MAB107" s="376"/>
      <c r="MAC107" s="376"/>
      <c r="MAD107" s="376"/>
      <c r="MAE107" s="376"/>
      <c r="MAF107" s="376"/>
      <c r="MAG107" s="376"/>
      <c r="MAH107" s="376"/>
      <c r="MAI107" s="376"/>
      <c r="MAJ107" s="376"/>
      <c r="MAK107" s="376"/>
      <c r="MAL107" s="376"/>
      <c r="MAM107" s="376"/>
      <c r="MAN107" s="376"/>
      <c r="MAO107" s="376"/>
      <c r="MAP107" s="376"/>
      <c r="MAQ107" s="376"/>
      <c r="MAR107" s="376"/>
      <c r="MAS107" s="376"/>
      <c r="MAT107" s="376"/>
      <c r="MAU107" s="376"/>
      <c r="MAV107" s="376"/>
      <c r="MAW107" s="376"/>
      <c r="MAX107" s="376"/>
      <c r="MAY107" s="376"/>
      <c r="MAZ107" s="376"/>
      <c r="MBA107" s="376"/>
      <c r="MBB107" s="376"/>
      <c r="MBC107" s="376"/>
      <c r="MBD107" s="376"/>
      <c r="MBE107" s="376"/>
      <c r="MBF107" s="376"/>
      <c r="MBG107" s="376"/>
      <c r="MBH107" s="376"/>
      <c r="MBI107" s="376"/>
      <c r="MBJ107" s="376"/>
      <c r="MBK107" s="376"/>
      <c r="MBL107" s="376"/>
      <c r="MBM107" s="376"/>
      <c r="MBN107" s="376"/>
      <c r="MBO107" s="376"/>
      <c r="MBP107" s="376"/>
      <c r="MBQ107" s="376"/>
      <c r="MBR107" s="376"/>
      <c r="MBS107" s="376"/>
      <c r="MBT107" s="376"/>
      <c r="MBU107" s="376"/>
      <c r="MBV107" s="376"/>
      <c r="MBW107" s="376"/>
      <c r="MBX107" s="376"/>
      <c r="MBY107" s="376"/>
      <c r="MBZ107" s="376"/>
      <c r="MCA107" s="376"/>
      <c r="MCB107" s="376"/>
      <c r="MCC107" s="376"/>
      <c r="MCD107" s="376"/>
      <c r="MCE107" s="376"/>
      <c r="MCF107" s="376"/>
      <c r="MCG107" s="376"/>
      <c r="MCH107" s="376"/>
      <c r="MCI107" s="376"/>
      <c r="MCJ107" s="376"/>
      <c r="MCK107" s="376"/>
      <c r="MCL107" s="376"/>
      <c r="MCM107" s="376"/>
      <c r="MCN107" s="376"/>
      <c r="MCO107" s="376"/>
      <c r="MCP107" s="376"/>
      <c r="MCQ107" s="376"/>
      <c r="MCR107" s="376"/>
      <c r="MCS107" s="376"/>
      <c r="MCT107" s="376"/>
      <c r="MCU107" s="376"/>
      <c r="MCV107" s="376"/>
      <c r="MCW107" s="376"/>
      <c r="MCX107" s="376"/>
      <c r="MCY107" s="376"/>
      <c r="MCZ107" s="376"/>
      <c r="MDA107" s="376"/>
      <c r="MDB107" s="376"/>
      <c r="MDC107" s="376"/>
      <c r="MDD107" s="376"/>
      <c r="MDE107" s="376"/>
      <c r="MDF107" s="376"/>
      <c r="MDG107" s="376"/>
      <c r="MDH107" s="376"/>
      <c r="MDI107" s="376"/>
      <c r="MDJ107" s="376"/>
      <c r="MDK107" s="376"/>
      <c r="MDL107" s="376"/>
      <c r="MDM107" s="376"/>
      <c r="MDN107" s="376"/>
      <c r="MDO107" s="376"/>
      <c r="MDP107" s="376"/>
      <c r="MDQ107" s="376"/>
      <c r="MDR107" s="376"/>
      <c r="MDS107" s="376"/>
      <c r="MDT107" s="376"/>
      <c r="MDU107" s="376"/>
      <c r="MDV107" s="376"/>
      <c r="MDW107" s="376"/>
      <c r="MDX107" s="376"/>
      <c r="MDY107" s="376"/>
      <c r="MDZ107" s="376"/>
      <c r="MEA107" s="376"/>
      <c r="MEB107" s="376"/>
      <c r="MEC107" s="376"/>
      <c r="MED107" s="376"/>
      <c r="MEE107" s="376"/>
      <c r="MEF107" s="376"/>
      <c r="MEG107" s="376"/>
      <c r="MEH107" s="376"/>
      <c r="MEI107" s="376"/>
      <c r="MEJ107" s="376"/>
      <c r="MEK107" s="376"/>
      <c r="MEL107" s="376"/>
      <c r="MEM107" s="376"/>
      <c r="MEN107" s="376"/>
      <c r="MEO107" s="376"/>
      <c r="MEP107" s="376"/>
      <c r="MEQ107" s="376"/>
      <c r="MER107" s="376"/>
      <c r="MES107" s="376"/>
      <c r="MET107" s="376"/>
      <c r="MEU107" s="376"/>
      <c r="MEV107" s="376"/>
      <c r="MEW107" s="376"/>
      <c r="MEX107" s="376"/>
      <c r="MEY107" s="376"/>
      <c r="MEZ107" s="376"/>
      <c r="MFA107" s="376"/>
      <c r="MFB107" s="376"/>
      <c r="MFC107" s="376"/>
      <c r="MFD107" s="376"/>
      <c r="MFE107" s="376"/>
      <c r="MFF107" s="376"/>
      <c r="MFG107" s="376"/>
      <c r="MFH107" s="376"/>
      <c r="MFI107" s="376"/>
      <c r="MFJ107" s="376"/>
      <c r="MFK107" s="376"/>
      <c r="MFL107" s="376"/>
      <c r="MFM107" s="376"/>
      <c r="MFN107" s="376"/>
      <c r="MFO107" s="376"/>
      <c r="MFP107" s="376"/>
      <c r="MFQ107" s="376"/>
      <c r="MFR107" s="376"/>
      <c r="MFS107" s="376"/>
      <c r="MFT107" s="376"/>
      <c r="MFU107" s="376"/>
      <c r="MFV107" s="376"/>
      <c r="MFW107" s="376"/>
      <c r="MFX107" s="376"/>
      <c r="MFY107" s="376"/>
      <c r="MFZ107" s="376"/>
      <c r="MGA107" s="376"/>
      <c r="MGB107" s="376"/>
      <c r="MGC107" s="376"/>
      <c r="MGD107" s="376"/>
      <c r="MGE107" s="376"/>
      <c r="MGF107" s="376"/>
      <c r="MGG107" s="376"/>
      <c r="MGH107" s="376"/>
      <c r="MGI107" s="376"/>
      <c r="MGJ107" s="376"/>
      <c r="MGK107" s="376"/>
      <c r="MGL107" s="376"/>
      <c r="MGM107" s="376"/>
      <c r="MGN107" s="376"/>
      <c r="MGO107" s="376"/>
      <c r="MGP107" s="376"/>
      <c r="MGQ107" s="376"/>
      <c r="MGR107" s="376"/>
      <c r="MGS107" s="376"/>
      <c r="MGT107" s="376"/>
      <c r="MGU107" s="376"/>
      <c r="MGV107" s="376"/>
      <c r="MGW107" s="376"/>
      <c r="MGX107" s="376"/>
      <c r="MGY107" s="376"/>
      <c r="MGZ107" s="376"/>
      <c r="MHA107" s="376"/>
      <c r="MHB107" s="376"/>
      <c r="MHC107" s="376"/>
      <c r="MHD107" s="376"/>
      <c r="MHE107" s="376"/>
      <c r="MHF107" s="376"/>
      <c r="MHG107" s="376"/>
      <c r="MHH107" s="376"/>
      <c r="MHI107" s="376"/>
      <c r="MHJ107" s="376"/>
      <c r="MHK107" s="376"/>
      <c r="MHL107" s="376"/>
      <c r="MHM107" s="376"/>
      <c r="MHN107" s="376"/>
      <c r="MHO107" s="376"/>
      <c r="MHP107" s="376"/>
      <c r="MHQ107" s="376"/>
      <c r="MHR107" s="376"/>
      <c r="MHS107" s="376"/>
      <c r="MHT107" s="376"/>
      <c r="MHU107" s="376"/>
      <c r="MHV107" s="376"/>
      <c r="MHW107" s="376"/>
      <c r="MHX107" s="376"/>
      <c r="MHY107" s="376"/>
      <c r="MHZ107" s="376"/>
      <c r="MIA107" s="376"/>
      <c r="MIB107" s="376"/>
      <c r="MIC107" s="376"/>
      <c r="MID107" s="376"/>
      <c r="MIE107" s="376"/>
      <c r="MIF107" s="376"/>
      <c r="MIG107" s="376"/>
      <c r="MIH107" s="376"/>
      <c r="MII107" s="376"/>
      <c r="MIJ107" s="376"/>
      <c r="MIK107" s="376"/>
      <c r="MIL107" s="376"/>
      <c r="MIM107" s="376"/>
      <c r="MIN107" s="376"/>
      <c r="MIO107" s="376"/>
      <c r="MIP107" s="376"/>
      <c r="MIQ107" s="376"/>
      <c r="MIR107" s="376"/>
      <c r="MIS107" s="376"/>
      <c r="MIT107" s="376"/>
      <c r="MIU107" s="376"/>
      <c r="MIV107" s="376"/>
      <c r="MIW107" s="376"/>
      <c r="MIX107" s="376"/>
      <c r="MIY107" s="376"/>
      <c r="MIZ107" s="376"/>
      <c r="MJA107" s="376"/>
      <c r="MJB107" s="376"/>
      <c r="MJC107" s="376"/>
      <c r="MJD107" s="376"/>
      <c r="MJE107" s="376"/>
      <c r="MJF107" s="376"/>
      <c r="MJG107" s="376"/>
      <c r="MJH107" s="376"/>
      <c r="MJI107" s="376"/>
      <c r="MJJ107" s="376"/>
      <c r="MJK107" s="376"/>
      <c r="MJL107" s="376"/>
      <c r="MJM107" s="376"/>
      <c r="MJN107" s="376"/>
      <c r="MJO107" s="376"/>
      <c r="MJP107" s="376"/>
      <c r="MJQ107" s="376"/>
      <c r="MJR107" s="376"/>
      <c r="MJS107" s="376"/>
      <c r="MJT107" s="376"/>
      <c r="MJU107" s="376"/>
      <c r="MJV107" s="376"/>
      <c r="MJW107" s="376"/>
      <c r="MJX107" s="376"/>
      <c r="MJY107" s="376"/>
      <c r="MJZ107" s="376"/>
      <c r="MKA107" s="376"/>
      <c r="MKB107" s="376"/>
      <c r="MKC107" s="376"/>
      <c r="MKD107" s="376"/>
      <c r="MKE107" s="376"/>
      <c r="MKF107" s="376"/>
      <c r="MKG107" s="376"/>
      <c r="MKH107" s="376"/>
      <c r="MKI107" s="376"/>
      <c r="MKJ107" s="376"/>
      <c r="MKK107" s="376"/>
      <c r="MKL107" s="376"/>
      <c r="MKM107" s="376"/>
      <c r="MKN107" s="376"/>
      <c r="MKO107" s="376"/>
      <c r="MKP107" s="376"/>
      <c r="MKQ107" s="376"/>
      <c r="MKR107" s="376"/>
      <c r="MKS107" s="376"/>
      <c r="MKT107" s="376"/>
      <c r="MKU107" s="376"/>
      <c r="MKV107" s="376"/>
      <c r="MKW107" s="376"/>
      <c r="MKX107" s="376"/>
      <c r="MKY107" s="376"/>
      <c r="MKZ107" s="376"/>
      <c r="MLA107" s="376"/>
      <c r="MLB107" s="376"/>
      <c r="MLC107" s="376"/>
      <c r="MLD107" s="376"/>
      <c r="MLE107" s="376"/>
      <c r="MLF107" s="376"/>
      <c r="MLG107" s="376"/>
      <c r="MLH107" s="376"/>
      <c r="MLI107" s="376"/>
      <c r="MLJ107" s="376"/>
      <c r="MLK107" s="376"/>
      <c r="MLL107" s="376"/>
      <c r="MLM107" s="376"/>
      <c r="MLN107" s="376"/>
      <c r="MLO107" s="376"/>
      <c r="MLP107" s="376"/>
      <c r="MLQ107" s="376"/>
      <c r="MLR107" s="376"/>
      <c r="MLS107" s="376"/>
      <c r="MLT107" s="376"/>
      <c r="MLU107" s="376"/>
      <c r="MLV107" s="376"/>
      <c r="MLW107" s="376"/>
      <c r="MLX107" s="376"/>
      <c r="MLY107" s="376"/>
      <c r="MLZ107" s="376"/>
      <c r="MMA107" s="376"/>
      <c r="MMB107" s="376"/>
      <c r="MMC107" s="376"/>
      <c r="MMD107" s="376"/>
      <c r="MME107" s="376"/>
      <c r="MMF107" s="376"/>
      <c r="MMG107" s="376"/>
      <c r="MMH107" s="376"/>
      <c r="MMI107" s="376"/>
      <c r="MMJ107" s="376"/>
      <c r="MMK107" s="376"/>
      <c r="MML107" s="376"/>
      <c r="MMM107" s="376"/>
      <c r="MMN107" s="376"/>
      <c r="MMO107" s="376"/>
      <c r="MMP107" s="376"/>
      <c r="MMQ107" s="376"/>
      <c r="MMR107" s="376"/>
      <c r="MMS107" s="376"/>
      <c r="MMT107" s="376"/>
      <c r="MMU107" s="376"/>
      <c r="MMV107" s="376"/>
      <c r="MMW107" s="376"/>
      <c r="MMX107" s="376"/>
      <c r="MMY107" s="376"/>
      <c r="MMZ107" s="376"/>
      <c r="MNA107" s="376"/>
      <c r="MNB107" s="376"/>
      <c r="MNC107" s="376"/>
      <c r="MND107" s="376"/>
      <c r="MNE107" s="376"/>
      <c r="MNF107" s="376"/>
      <c r="MNG107" s="376"/>
      <c r="MNH107" s="376"/>
      <c r="MNI107" s="376"/>
      <c r="MNJ107" s="376"/>
      <c r="MNK107" s="376"/>
      <c r="MNL107" s="376"/>
      <c r="MNM107" s="376"/>
      <c r="MNN107" s="376"/>
      <c r="MNO107" s="376"/>
      <c r="MNP107" s="376"/>
      <c r="MNQ107" s="376"/>
      <c r="MNR107" s="376"/>
      <c r="MNS107" s="376"/>
      <c r="MNT107" s="376"/>
      <c r="MNU107" s="376"/>
      <c r="MNV107" s="376"/>
      <c r="MNW107" s="376"/>
      <c r="MNX107" s="376"/>
      <c r="MNY107" s="376"/>
      <c r="MNZ107" s="376"/>
      <c r="MOA107" s="376"/>
      <c r="MOB107" s="376"/>
      <c r="MOC107" s="376"/>
      <c r="MOD107" s="376"/>
      <c r="MOE107" s="376"/>
      <c r="MOF107" s="376"/>
      <c r="MOG107" s="376"/>
      <c r="MOH107" s="376"/>
      <c r="MOI107" s="376"/>
      <c r="MOJ107" s="376"/>
      <c r="MOK107" s="376"/>
      <c r="MOL107" s="376"/>
      <c r="MOM107" s="376"/>
      <c r="MON107" s="376"/>
      <c r="MOO107" s="376"/>
      <c r="MOP107" s="376"/>
      <c r="MOQ107" s="376"/>
      <c r="MOR107" s="376"/>
      <c r="MOS107" s="376"/>
      <c r="MOT107" s="376"/>
      <c r="MOU107" s="376"/>
      <c r="MOV107" s="376"/>
      <c r="MOW107" s="376"/>
      <c r="MOX107" s="376"/>
      <c r="MOY107" s="376"/>
      <c r="MOZ107" s="376"/>
      <c r="MPA107" s="376"/>
      <c r="MPB107" s="376"/>
      <c r="MPC107" s="376"/>
      <c r="MPD107" s="376"/>
      <c r="MPE107" s="376"/>
      <c r="MPF107" s="376"/>
      <c r="MPG107" s="376"/>
      <c r="MPH107" s="376"/>
      <c r="MPI107" s="376"/>
      <c r="MPJ107" s="376"/>
      <c r="MPK107" s="376"/>
      <c r="MPL107" s="376"/>
      <c r="MPM107" s="376"/>
      <c r="MPN107" s="376"/>
      <c r="MPO107" s="376"/>
      <c r="MPP107" s="376"/>
      <c r="MPQ107" s="376"/>
      <c r="MPR107" s="376"/>
      <c r="MPS107" s="376"/>
      <c r="MPT107" s="376"/>
      <c r="MPU107" s="376"/>
      <c r="MPV107" s="376"/>
      <c r="MPW107" s="376"/>
      <c r="MPX107" s="376"/>
      <c r="MPY107" s="376"/>
      <c r="MPZ107" s="376"/>
      <c r="MQA107" s="376"/>
      <c r="MQB107" s="376"/>
      <c r="MQC107" s="376"/>
      <c r="MQD107" s="376"/>
      <c r="MQE107" s="376"/>
      <c r="MQF107" s="376"/>
      <c r="MQG107" s="376"/>
      <c r="MQH107" s="376"/>
      <c r="MQI107" s="376"/>
      <c r="MQJ107" s="376"/>
      <c r="MQK107" s="376"/>
      <c r="MQL107" s="376"/>
      <c r="MQM107" s="376"/>
      <c r="MQN107" s="376"/>
      <c r="MQO107" s="376"/>
      <c r="MQP107" s="376"/>
      <c r="MQQ107" s="376"/>
      <c r="MQR107" s="376"/>
      <c r="MQS107" s="376"/>
      <c r="MQT107" s="376"/>
      <c r="MQU107" s="376"/>
      <c r="MQV107" s="376"/>
      <c r="MQW107" s="376"/>
      <c r="MQX107" s="376"/>
      <c r="MQY107" s="376"/>
      <c r="MQZ107" s="376"/>
      <c r="MRA107" s="376"/>
      <c r="MRB107" s="376"/>
      <c r="MRC107" s="376"/>
      <c r="MRD107" s="376"/>
      <c r="MRE107" s="376"/>
      <c r="MRF107" s="376"/>
      <c r="MRG107" s="376"/>
      <c r="MRH107" s="376"/>
      <c r="MRI107" s="376"/>
      <c r="MRJ107" s="376"/>
      <c r="MRK107" s="376"/>
      <c r="MRL107" s="376"/>
      <c r="MRM107" s="376"/>
      <c r="MRN107" s="376"/>
      <c r="MRO107" s="376"/>
      <c r="MRP107" s="376"/>
      <c r="MRQ107" s="376"/>
      <c r="MRR107" s="376"/>
      <c r="MRS107" s="376"/>
      <c r="MRT107" s="376"/>
      <c r="MRU107" s="376"/>
      <c r="MRV107" s="376"/>
      <c r="MRW107" s="376"/>
      <c r="MRX107" s="376"/>
      <c r="MRY107" s="376"/>
      <c r="MRZ107" s="376"/>
      <c r="MSA107" s="376"/>
      <c r="MSB107" s="376"/>
      <c r="MSC107" s="376"/>
      <c r="MSD107" s="376"/>
      <c r="MSE107" s="376"/>
      <c r="MSF107" s="376"/>
      <c r="MSG107" s="376"/>
      <c r="MSH107" s="376"/>
      <c r="MSI107" s="376"/>
      <c r="MSJ107" s="376"/>
      <c r="MSK107" s="376"/>
      <c r="MSL107" s="376"/>
      <c r="MSM107" s="376"/>
      <c r="MSN107" s="376"/>
      <c r="MSO107" s="376"/>
      <c r="MSP107" s="376"/>
      <c r="MSQ107" s="376"/>
      <c r="MSR107" s="376"/>
      <c r="MSS107" s="376"/>
      <c r="MST107" s="376"/>
      <c r="MSU107" s="376"/>
      <c r="MSV107" s="376"/>
      <c r="MSW107" s="376"/>
      <c r="MSX107" s="376"/>
      <c r="MSY107" s="376"/>
      <c r="MSZ107" s="376"/>
      <c r="MTA107" s="376"/>
      <c r="MTB107" s="376"/>
      <c r="MTC107" s="376"/>
      <c r="MTD107" s="376"/>
      <c r="MTE107" s="376"/>
      <c r="MTF107" s="376"/>
      <c r="MTG107" s="376"/>
      <c r="MTH107" s="376"/>
      <c r="MTI107" s="376"/>
      <c r="MTJ107" s="376"/>
      <c r="MTK107" s="376"/>
      <c r="MTL107" s="376"/>
      <c r="MTM107" s="376"/>
      <c r="MTN107" s="376"/>
      <c r="MTO107" s="376"/>
      <c r="MTP107" s="376"/>
      <c r="MTQ107" s="376"/>
      <c r="MTR107" s="376"/>
      <c r="MTS107" s="376"/>
      <c r="MTT107" s="376"/>
      <c r="MTU107" s="376"/>
      <c r="MTV107" s="376"/>
      <c r="MTW107" s="376"/>
      <c r="MTX107" s="376"/>
      <c r="MTY107" s="376"/>
      <c r="MTZ107" s="376"/>
      <c r="MUA107" s="376"/>
      <c r="MUB107" s="376"/>
      <c r="MUC107" s="376"/>
      <c r="MUD107" s="376"/>
      <c r="MUE107" s="376"/>
      <c r="MUF107" s="376"/>
      <c r="MUG107" s="376"/>
      <c r="MUH107" s="376"/>
      <c r="MUI107" s="376"/>
      <c r="MUJ107" s="376"/>
      <c r="MUK107" s="376"/>
      <c r="MUL107" s="376"/>
      <c r="MUM107" s="376"/>
      <c r="MUN107" s="376"/>
      <c r="MUO107" s="376"/>
      <c r="MUP107" s="376"/>
      <c r="MUQ107" s="376"/>
      <c r="MUR107" s="376"/>
      <c r="MUS107" s="376"/>
      <c r="MUT107" s="376"/>
      <c r="MUU107" s="376"/>
      <c r="MUV107" s="376"/>
      <c r="MUW107" s="376"/>
      <c r="MUX107" s="376"/>
      <c r="MUY107" s="376"/>
      <c r="MUZ107" s="376"/>
      <c r="MVA107" s="376"/>
      <c r="MVB107" s="376"/>
      <c r="MVC107" s="376"/>
      <c r="MVD107" s="376"/>
      <c r="MVE107" s="376"/>
      <c r="MVF107" s="376"/>
      <c r="MVG107" s="376"/>
      <c r="MVH107" s="376"/>
      <c r="MVI107" s="376"/>
      <c r="MVJ107" s="376"/>
      <c r="MVK107" s="376"/>
      <c r="MVL107" s="376"/>
      <c r="MVM107" s="376"/>
      <c r="MVN107" s="376"/>
      <c r="MVO107" s="376"/>
      <c r="MVP107" s="376"/>
      <c r="MVQ107" s="376"/>
      <c r="MVR107" s="376"/>
      <c r="MVS107" s="376"/>
      <c r="MVT107" s="376"/>
      <c r="MVU107" s="376"/>
      <c r="MVV107" s="376"/>
      <c r="MVW107" s="376"/>
      <c r="MVX107" s="376"/>
      <c r="MVY107" s="376"/>
      <c r="MVZ107" s="376"/>
      <c r="MWA107" s="376"/>
      <c r="MWB107" s="376"/>
      <c r="MWC107" s="376"/>
      <c r="MWD107" s="376"/>
      <c r="MWE107" s="376"/>
      <c r="MWF107" s="376"/>
      <c r="MWG107" s="376"/>
      <c r="MWH107" s="376"/>
      <c r="MWI107" s="376"/>
      <c r="MWJ107" s="376"/>
      <c r="MWK107" s="376"/>
      <c r="MWL107" s="376"/>
      <c r="MWM107" s="376"/>
      <c r="MWN107" s="376"/>
      <c r="MWO107" s="376"/>
      <c r="MWP107" s="376"/>
      <c r="MWQ107" s="376"/>
      <c r="MWR107" s="376"/>
      <c r="MWS107" s="376"/>
      <c r="MWT107" s="376"/>
      <c r="MWU107" s="376"/>
      <c r="MWV107" s="376"/>
      <c r="MWW107" s="376"/>
      <c r="MWX107" s="376"/>
      <c r="MWY107" s="376"/>
      <c r="MWZ107" s="376"/>
      <c r="MXA107" s="376"/>
      <c r="MXB107" s="376"/>
      <c r="MXC107" s="376"/>
      <c r="MXD107" s="376"/>
      <c r="MXE107" s="376"/>
      <c r="MXF107" s="376"/>
      <c r="MXG107" s="376"/>
      <c r="MXH107" s="376"/>
      <c r="MXI107" s="376"/>
      <c r="MXJ107" s="376"/>
      <c r="MXK107" s="376"/>
      <c r="MXL107" s="376"/>
      <c r="MXM107" s="376"/>
      <c r="MXN107" s="376"/>
      <c r="MXO107" s="376"/>
      <c r="MXP107" s="376"/>
      <c r="MXQ107" s="376"/>
      <c r="MXR107" s="376"/>
      <c r="MXS107" s="376"/>
      <c r="MXT107" s="376"/>
      <c r="MXU107" s="376"/>
      <c r="MXV107" s="376"/>
      <c r="MXW107" s="376"/>
      <c r="MXX107" s="376"/>
      <c r="MXY107" s="376"/>
      <c r="MXZ107" s="376"/>
      <c r="MYA107" s="376"/>
      <c r="MYB107" s="376"/>
      <c r="MYC107" s="376"/>
      <c r="MYD107" s="376"/>
      <c r="MYE107" s="376"/>
      <c r="MYF107" s="376"/>
      <c r="MYG107" s="376"/>
      <c r="MYH107" s="376"/>
      <c r="MYI107" s="376"/>
      <c r="MYJ107" s="376"/>
      <c r="MYK107" s="376"/>
      <c r="MYL107" s="376"/>
      <c r="MYM107" s="376"/>
      <c r="MYN107" s="376"/>
      <c r="MYO107" s="376"/>
      <c r="MYP107" s="376"/>
      <c r="MYQ107" s="376"/>
      <c r="MYR107" s="376"/>
      <c r="MYS107" s="376"/>
      <c r="MYT107" s="376"/>
      <c r="MYU107" s="376"/>
      <c r="MYV107" s="376"/>
      <c r="MYW107" s="376"/>
      <c r="MYX107" s="376"/>
      <c r="MYY107" s="376"/>
      <c r="MYZ107" s="376"/>
      <c r="MZA107" s="376"/>
      <c r="MZB107" s="376"/>
      <c r="MZC107" s="376"/>
      <c r="MZD107" s="376"/>
      <c r="MZE107" s="376"/>
      <c r="MZF107" s="376"/>
      <c r="MZG107" s="376"/>
      <c r="MZH107" s="376"/>
      <c r="MZI107" s="376"/>
      <c r="MZJ107" s="376"/>
      <c r="MZK107" s="376"/>
      <c r="MZL107" s="376"/>
      <c r="MZM107" s="376"/>
      <c r="MZN107" s="376"/>
      <c r="MZO107" s="376"/>
      <c r="MZP107" s="376"/>
      <c r="MZQ107" s="376"/>
      <c r="MZR107" s="376"/>
      <c r="MZS107" s="376"/>
      <c r="MZT107" s="376"/>
      <c r="MZU107" s="376"/>
      <c r="MZV107" s="376"/>
      <c r="MZW107" s="376"/>
      <c r="MZX107" s="376"/>
      <c r="MZY107" s="376"/>
      <c r="MZZ107" s="376"/>
      <c r="NAA107" s="376"/>
      <c r="NAB107" s="376"/>
      <c r="NAC107" s="376"/>
      <c r="NAD107" s="376"/>
      <c r="NAE107" s="376"/>
      <c r="NAF107" s="376"/>
      <c r="NAG107" s="376"/>
      <c r="NAH107" s="376"/>
      <c r="NAI107" s="376"/>
      <c r="NAJ107" s="376"/>
      <c r="NAK107" s="376"/>
      <c r="NAL107" s="376"/>
      <c r="NAM107" s="376"/>
      <c r="NAN107" s="376"/>
      <c r="NAO107" s="376"/>
      <c r="NAP107" s="376"/>
      <c r="NAQ107" s="376"/>
      <c r="NAR107" s="376"/>
      <c r="NAS107" s="376"/>
      <c r="NAT107" s="376"/>
      <c r="NAU107" s="376"/>
      <c r="NAV107" s="376"/>
      <c r="NAW107" s="376"/>
      <c r="NAX107" s="376"/>
      <c r="NAY107" s="376"/>
      <c r="NAZ107" s="376"/>
      <c r="NBA107" s="376"/>
      <c r="NBB107" s="376"/>
      <c r="NBC107" s="376"/>
      <c r="NBD107" s="376"/>
      <c r="NBE107" s="376"/>
      <c r="NBF107" s="376"/>
      <c r="NBG107" s="376"/>
      <c r="NBH107" s="376"/>
      <c r="NBI107" s="376"/>
      <c r="NBJ107" s="376"/>
      <c r="NBK107" s="376"/>
      <c r="NBL107" s="376"/>
      <c r="NBM107" s="376"/>
      <c r="NBN107" s="376"/>
      <c r="NBO107" s="376"/>
      <c r="NBP107" s="376"/>
      <c r="NBQ107" s="376"/>
      <c r="NBR107" s="376"/>
      <c r="NBS107" s="376"/>
      <c r="NBT107" s="376"/>
      <c r="NBU107" s="376"/>
      <c r="NBV107" s="376"/>
      <c r="NBW107" s="376"/>
      <c r="NBX107" s="376"/>
      <c r="NBY107" s="376"/>
      <c r="NBZ107" s="376"/>
      <c r="NCA107" s="376"/>
      <c r="NCB107" s="376"/>
      <c r="NCC107" s="376"/>
      <c r="NCD107" s="376"/>
      <c r="NCE107" s="376"/>
      <c r="NCF107" s="376"/>
      <c r="NCG107" s="376"/>
      <c r="NCH107" s="376"/>
      <c r="NCI107" s="376"/>
      <c r="NCJ107" s="376"/>
      <c r="NCK107" s="376"/>
      <c r="NCL107" s="376"/>
      <c r="NCM107" s="376"/>
      <c r="NCN107" s="376"/>
      <c r="NCO107" s="376"/>
      <c r="NCP107" s="376"/>
      <c r="NCQ107" s="376"/>
      <c r="NCR107" s="376"/>
      <c r="NCS107" s="376"/>
      <c r="NCT107" s="376"/>
      <c r="NCU107" s="376"/>
      <c r="NCV107" s="376"/>
      <c r="NCW107" s="376"/>
      <c r="NCX107" s="376"/>
      <c r="NCY107" s="376"/>
      <c r="NCZ107" s="376"/>
      <c r="NDA107" s="376"/>
      <c r="NDB107" s="376"/>
      <c r="NDC107" s="376"/>
      <c r="NDD107" s="376"/>
      <c r="NDE107" s="376"/>
      <c r="NDF107" s="376"/>
      <c r="NDG107" s="376"/>
      <c r="NDH107" s="376"/>
      <c r="NDI107" s="376"/>
      <c r="NDJ107" s="376"/>
      <c r="NDK107" s="376"/>
      <c r="NDL107" s="376"/>
      <c r="NDM107" s="376"/>
      <c r="NDN107" s="376"/>
      <c r="NDO107" s="376"/>
      <c r="NDP107" s="376"/>
      <c r="NDQ107" s="376"/>
      <c r="NDR107" s="376"/>
      <c r="NDS107" s="376"/>
      <c r="NDT107" s="376"/>
      <c r="NDU107" s="376"/>
      <c r="NDV107" s="376"/>
      <c r="NDW107" s="376"/>
      <c r="NDX107" s="376"/>
      <c r="NDY107" s="376"/>
      <c r="NDZ107" s="376"/>
      <c r="NEA107" s="376"/>
      <c r="NEB107" s="376"/>
      <c r="NEC107" s="376"/>
      <c r="NED107" s="376"/>
      <c r="NEE107" s="376"/>
      <c r="NEF107" s="376"/>
      <c r="NEG107" s="376"/>
      <c r="NEH107" s="376"/>
      <c r="NEI107" s="376"/>
      <c r="NEJ107" s="376"/>
      <c r="NEK107" s="376"/>
      <c r="NEL107" s="376"/>
      <c r="NEM107" s="376"/>
      <c r="NEN107" s="376"/>
      <c r="NEO107" s="376"/>
      <c r="NEP107" s="376"/>
      <c r="NEQ107" s="376"/>
      <c r="NER107" s="376"/>
      <c r="NES107" s="376"/>
      <c r="NET107" s="376"/>
      <c r="NEU107" s="376"/>
      <c r="NEV107" s="376"/>
      <c r="NEW107" s="376"/>
      <c r="NEX107" s="376"/>
      <c r="NEY107" s="376"/>
      <c r="NEZ107" s="376"/>
      <c r="NFA107" s="376"/>
      <c r="NFB107" s="376"/>
      <c r="NFC107" s="376"/>
      <c r="NFD107" s="376"/>
      <c r="NFE107" s="376"/>
      <c r="NFF107" s="376"/>
      <c r="NFG107" s="376"/>
      <c r="NFH107" s="376"/>
      <c r="NFI107" s="376"/>
      <c r="NFJ107" s="376"/>
      <c r="NFK107" s="376"/>
      <c r="NFL107" s="376"/>
      <c r="NFM107" s="376"/>
      <c r="NFN107" s="376"/>
      <c r="NFO107" s="376"/>
      <c r="NFP107" s="376"/>
      <c r="NFQ107" s="376"/>
      <c r="NFR107" s="376"/>
      <c r="NFS107" s="376"/>
      <c r="NFT107" s="376"/>
      <c r="NFU107" s="376"/>
      <c r="NFV107" s="376"/>
      <c r="NFW107" s="376"/>
      <c r="NFX107" s="376"/>
      <c r="NFY107" s="376"/>
      <c r="NFZ107" s="376"/>
      <c r="NGA107" s="376"/>
      <c r="NGB107" s="376"/>
      <c r="NGC107" s="376"/>
      <c r="NGD107" s="376"/>
      <c r="NGE107" s="376"/>
      <c r="NGF107" s="376"/>
      <c r="NGG107" s="376"/>
      <c r="NGH107" s="376"/>
      <c r="NGI107" s="376"/>
      <c r="NGJ107" s="376"/>
      <c r="NGK107" s="376"/>
      <c r="NGL107" s="376"/>
      <c r="NGM107" s="376"/>
      <c r="NGN107" s="376"/>
      <c r="NGO107" s="376"/>
      <c r="NGP107" s="376"/>
      <c r="NGQ107" s="376"/>
      <c r="NGR107" s="376"/>
      <c r="NGS107" s="376"/>
      <c r="NGT107" s="376"/>
      <c r="NGU107" s="376"/>
      <c r="NGV107" s="376"/>
      <c r="NGW107" s="376"/>
      <c r="NGX107" s="376"/>
      <c r="NGY107" s="376"/>
      <c r="NGZ107" s="376"/>
      <c r="NHA107" s="376"/>
      <c r="NHB107" s="376"/>
      <c r="NHC107" s="376"/>
      <c r="NHD107" s="376"/>
      <c r="NHE107" s="376"/>
      <c r="NHF107" s="376"/>
      <c r="NHG107" s="376"/>
      <c r="NHH107" s="376"/>
      <c r="NHI107" s="376"/>
      <c r="NHJ107" s="376"/>
      <c r="NHK107" s="376"/>
      <c r="NHL107" s="376"/>
      <c r="NHM107" s="376"/>
      <c r="NHN107" s="376"/>
      <c r="NHO107" s="376"/>
      <c r="NHP107" s="376"/>
      <c r="NHQ107" s="376"/>
      <c r="NHR107" s="376"/>
      <c r="NHS107" s="376"/>
      <c r="NHT107" s="376"/>
      <c r="NHU107" s="376"/>
      <c r="NHV107" s="376"/>
      <c r="NHW107" s="376"/>
      <c r="NHX107" s="376"/>
      <c r="NHY107" s="376"/>
      <c r="NHZ107" s="376"/>
      <c r="NIA107" s="376"/>
      <c r="NIB107" s="376"/>
      <c r="NIC107" s="376"/>
      <c r="NID107" s="376"/>
      <c r="NIE107" s="376"/>
      <c r="NIF107" s="376"/>
      <c r="NIG107" s="376"/>
      <c r="NIH107" s="376"/>
      <c r="NII107" s="376"/>
      <c r="NIJ107" s="376"/>
      <c r="NIK107" s="376"/>
      <c r="NIL107" s="376"/>
      <c r="NIM107" s="376"/>
      <c r="NIN107" s="376"/>
      <c r="NIO107" s="376"/>
      <c r="NIP107" s="376"/>
      <c r="NIQ107" s="376"/>
      <c r="NIR107" s="376"/>
      <c r="NIS107" s="376"/>
      <c r="NIT107" s="376"/>
      <c r="NIU107" s="376"/>
      <c r="NIV107" s="376"/>
      <c r="NIW107" s="376"/>
      <c r="NIX107" s="376"/>
      <c r="NIY107" s="376"/>
      <c r="NIZ107" s="376"/>
      <c r="NJA107" s="376"/>
      <c r="NJB107" s="376"/>
      <c r="NJC107" s="376"/>
      <c r="NJD107" s="376"/>
      <c r="NJE107" s="376"/>
      <c r="NJF107" s="376"/>
      <c r="NJG107" s="376"/>
      <c r="NJH107" s="376"/>
      <c r="NJI107" s="376"/>
      <c r="NJJ107" s="376"/>
      <c r="NJK107" s="376"/>
      <c r="NJL107" s="376"/>
      <c r="NJM107" s="376"/>
      <c r="NJN107" s="376"/>
      <c r="NJO107" s="376"/>
      <c r="NJP107" s="376"/>
      <c r="NJQ107" s="376"/>
      <c r="NJR107" s="376"/>
      <c r="NJS107" s="376"/>
      <c r="NJT107" s="376"/>
      <c r="NJU107" s="376"/>
      <c r="NJV107" s="376"/>
      <c r="NJW107" s="376"/>
      <c r="NJX107" s="376"/>
      <c r="NJY107" s="376"/>
      <c r="NJZ107" s="376"/>
      <c r="NKA107" s="376"/>
      <c r="NKB107" s="376"/>
      <c r="NKC107" s="376"/>
      <c r="NKD107" s="376"/>
      <c r="NKE107" s="376"/>
      <c r="NKF107" s="376"/>
      <c r="NKG107" s="376"/>
      <c r="NKH107" s="376"/>
      <c r="NKI107" s="376"/>
      <c r="NKJ107" s="376"/>
      <c r="NKK107" s="376"/>
      <c r="NKL107" s="376"/>
      <c r="NKM107" s="376"/>
      <c r="NKN107" s="376"/>
      <c r="NKO107" s="376"/>
      <c r="NKP107" s="376"/>
      <c r="NKQ107" s="376"/>
      <c r="NKR107" s="376"/>
      <c r="NKS107" s="376"/>
      <c r="NKT107" s="376"/>
      <c r="NKU107" s="376"/>
      <c r="NKV107" s="376"/>
      <c r="NKW107" s="376"/>
      <c r="NKX107" s="376"/>
      <c r="NKY107" s="376"/>
      <c r="NKZ107" s="376"/>
      <c r="NLA107" s="376"/>
      <c r="NLB107" s="376"/>
      <c r="NLC107" s="376"/>
      <c r="NLD107" s="376"/>
      <c r="NLE107" s="376"/>
      <c r="NLF107" s="376"/>
      <c r="NLG107" s="376"/>
      <c r="NLH107" s="376"/>
      <c r="NLI107" s="376"/>
      <c r="NLJ107" s="376"/>
      <c r="NLK107" s="376"/>
      <c r="NLL107" s="376"/>
      <c r="NLM107" s="376"/>
      <c r="NLN107" s="376"/>
      <c r="NLO107" s="376"/>
      <c r="NLP107" s="376"/>
      <c r="NLQ107" s="376"/>
      <c r="NLR107" s="376"/>
      <c r="NLS107" s="376"/>
      <c r="NLT107" s="376"/>
      <c r="NLU107" s="376"/>
      <c r="NLV107" s="376"/>
      <c r="NLW107" s="376"/>
      <c r="NLX107" s="376"/>
      <c r="NLY107" s="376"/>
      <c r="NLZ107" s="376"/>
      <c r="NMA107" s="376"/>
      <c r="NMB107" s="376"/>
      <c r="NMC107" s="376"/>
      <c r="NMD107" s="376"/>
      <c r="NME107" s="376"/>
      <c r="NMF107" s="376"/>
      <c r="NMG107" s="376"/>
      <c r="NMH107" s="376"/>
      <c r="NMI107" s="376"/>
      <c r="NMJ107" s="376"/>
      <c r="NMK107" s="376"/>
      <c r="NML107" s="376"/>
      <c r="NMM107" s="376"/>
      <c r="NMN107" s="376"/>
      <c r="NMO107" s="376"/>
      <c r="NMP107" s="376"/>
      <c r="NMQ107" s="376"/>
      <c r="NMR107" s="376"/>
      <c r="NMS107" s="376"/>
      <c r="NMT107" s="376"/>
      <c r="NMU107" s="376"/>
      <c r="NMV107" s="376"/>
      <c r="NMW107" s="376"/>
      <c r="NMX107" s="376"/>
      <c r="NMY107" s="376"/>
      <c r="NMZ107" s="376"/>
      <c r="NNA107" s="376"/>
      <c r="NNB107" s="376"/>
      <c r="NNC107" s="376"/>
      <c r="NND107" s="376"/>
      <c r="NNE107" s="376"/>
      <c r="NNF107" s="376"/>
      <c r="NNG107" s="376"/>
      <c r="NNH107" s="376"/>
      <c r="NNI107" s="376"/>
      <c r="NNJ107" s="376"/>
      <c r="NNK107" s="376"/>
      <c r="NNL107" s="376"/>
      <c r="NNM107" s="376"/>
      <c r="NNN107" s="376"/>
      <c r="NNO107" s="376"/>
      <c r="NNP107" s="376"/>
      <c r="NNQ107" s="376"/>
      <c r="NNR107" s="376"/>
      <c r="NNS107" s="376"/>
      <c r="NNT107" s="376"/>
      <c r="NNU107" s="376"/>
      <c r="NNV107" s="376"/>
      <c r="NNW107" s="376"/>
      <c r="NNX107" s="376"/>
      <c r="NNY107" s="376"/>
      <c r="NNZ107" s="376"/>
      <c r="NOA107" s="376"/>
      <c r="NOB107" s="376"/>
      <c r="NOC107" s="376"/>
      <c r="NOD107" s="376"/>
      <c r="NOE107" s="376"/>
      <c r="NOF107" s="376"/>
      <c r="NOG107" s="376"/>
      <c r="NOH107" s="376"/>
      <c r="NOI107" s="376"/>
      <c r="NOJ107" s="376"/>
      <c r="NOK107" s="376"/>
      <c r="NOL107" s="376"/>
      <c r="NOM107" s="376"/>
      <c r="NON107" s="376"/>
      <c r="NOO107" s="376"/>
      <c r="NOP107" s="376"/>
      <c r="NOQ107" s="376"/>
      <c r="NOR107" s="376"/>
      <c r="NOS107" s="376"/>
      <c r="NOT107" s="376"/>
      <c r="NOU107" s="376"/>
      <c r="NOV107" s="376"/>
      <c r="NOW107" s="376"/>
      <c r="NOX107" s="376"/>
      <c r="NOY107" s="376"/>
      <c r="NOZ107" s="376"/>
      <c r="NPA107" s="376"/>
      <c r="NPB107" s="376"/>
      <c r="NPC107" s="376"/>
      <c r="NPD107" s="376"/>
      <c r="NPE107" s="376"/>
      <c r="NPF107" s="376"/>
      <c r="NPG107" s="376"/>
      <c r="NPH107" s="376"/>
      <c r="NPI107" s="376"/>
      <c r="NPJ107" s="376"/>
      <c r="NPK107" s="376"/>
      <c r="NPL107" s="376"/>
      <c r="NPM107" s="376"/>
      <c r="NPN107" s="376"/>
      <c r="NPO107" s="376"/>
      <c r="NPP107" s="376"/>
      <c r="NPQ107" s="376"/>
      <c r="NPR107" s="376"/>
      <c r="NPS107" s="376"/>
      <c r="NPT107" s="376"/>
      <c r="NPU107" s="376"/>
      <c r="NPV107" s="376"/>
      <c r="NPW107" s="376"/>
      <c r="NPX107" s="376"/>
      <c r="NPY107" s="376"/>
      <c r="NPZ107" s="376"/>
      <c r="NQA107" s="376"/>
      <c r="NQB107" s="376"/>
      <c r="NQC107" s="376"/>
      <c r="NQD107" s="376"/>
      <c r="NQE107" s="376"/>
      <c r="NQF107" s="376"/>
      <c r="NQG107" s="376"/>
      <c r="NQH107" s="376"/>
      <c r="NQI107" s="376"/>
      <c r="NQJ107" s="376"/>
      <c r="NQK107" s="376"/>
      <c r="NQL107" s="376"/>
      <c r="NQM107" s="376"/>
      <c r="NQN107" s="376"/>
      <c r="NQO107" s="376"/>
      <c r="NQP107" s="376"/>
      <c r="NQQ107" s="376"/>
      <c r="NQR107" s="376"/>
      <c r="NQS107" s="376"/>
      <c r="NQT107" s="376"/>
      <c r="NQU107" s="376"/>
      <c r="NQV107" s="376"/>
      <c r="NQW107" s="376"/>
      <c r="NQX107" s="376"/>
      <c r="NQY107" s="376"/>
      <c r="NQZ107" s="376"/>
      <c r="NRA107" s="376"/>
      <c r="NRB107" s="376"/>
      <c r="NRC107" s="376"/>
      <c r="NRD107" s="376"/>
      <c r="NRE107" s="376"/>
      <c r="NRF107" s="376"/>
      <c r="NRG107" s="376"/>
      <c r="NRH107" s="376"/>
      <c r="NRI107" s="376"/>
      <c r="NRJ107" s="376"/>
      <c r="NRK107" s="376"/>
      <c r="NRL107" s="376"/>
      <c r="NRM107" s="376"/>
      <c r="NRN107" s="376"/>
      <c r="NRO107" s="376"/>
      <c r="NRP107" s="376"/>
      <c r="NRQ107" s="376"/>
      <c r="NRR107" s="376"/>
      <c r="NRS107" s="376"/>
      <c r="NRT107" s="376"/>
      <c r="NRU107" s="376"/>
      <c r="NRV107" s="376"/>
      <c r="NRW107" s="376"/>
      <c r="NRX107" s="376"/>
      <c r="NRY107" s="376"/>
      <c r="NRZ107" s="376"/>
      <c r="NSA107" s="376"/>
      <c r="NSB107" s="376"/>
      <c r="NSC107" s="376"/>
      <c r="NSD107" s="376"/>
      <c r="NSE107" s="376"/>
      <c r="NSF107" s="376"/>
      <c r="NSG107" s="376"/>
      <c r="NSH107" s="376"/>
      <c r="NSI107" s="376"/>
      <c r="NSJ107" s="376"/>
      <c r="NSK107" s="376"/>
      <c r="NSL107" s="376"/>
      <c r="NSM107" s="376"/>
      <c r="NSN107" s="376"/>
      <c r="NSO107" s="376"/>
      <c r="NSP107" s="376"/>
      <c r="NSQ107" s="376"/>
      <c r="NSR107" s="376"/>
      <c r="NSS107" s="376"/>
      <c r="NST107" s="376"/>
      <c r="NSU107" s="376"/>
      <c r="NSV107" s="376"/>
      <c r="NSW107" s="376"/>
      <c r="NSX107" s="376"/>
      <c r="NSY107" s="376"/>
      <c r="NSZ107" s="376"/>
      <c r="NTA107" s="376"/>
      <c r="NTB107" s="376"/>
      <c r="NTC107" s="376"/>
      <c r="NTD107" s="376"/>
      <c r="NTE107" s="376"/>
      <c r="NTF107" s="376"/>
      <c r="NTG107" s="376"/>
      <c r="NTH107" s="376"/>
      <c r="NTI107" s="376"/>
      <c r="NTJ107" s="376"/>
      <c r="NTK107" s="376"/>
      <c r="NTL107" s="376"/>
      <c r="NTM107" s="376"/>
      <c r="NTN107" s="376"/>
      <c r="NTO107" s="376"/>
      <c r="NTP107" s="376"/>
      <c r="NTQ107" s="376"/>
      <c r="NTR107" s="376"/>
      <c r="NTS107" s="376"/>
      <c r="NTT107" s="376"/>
      <c r="NTU107" s="376"/>
      <c r="NTV107" s="376"/>
      <c r="NTW107" s="376"/>
      <c r="NTX107" s="376"/>
      <c r="NTY107" s="376"/>
      <c r="NTZ107" s="376"/>
      <c r="NUA107" s="376"/>
      <c r="NUB107" s="376"/>
      <c r="NUC107" s="376"/>
      <c r="NUD107" s="376"/>
      <c r="NUE107" s="376"/>
      <c r="NUF107" s="376"/>
      <c r="NUG107" s="376"/>
      <c r="NUH107" s="376"/>
      <c r="NUI107" s="376"/>
      <c r="NUJ107" s="376"/>
      <c r="NUK107" s="376"/>
      <c r="NUL107" s="376"/>
      <c r="NUM107" s="376"/>
      <c r="NUN107" s="376"/>
      <c r="NUO107" s="376"/>
      <c r="NUP107" s="376"/>
      <c r="NUQ107" s="376"/>
      <c r="NUR107" s="376"/>
      <c r="NUS107" s="376"/>
      <c r="NUT107" s="376"/>
      <c r="NUU107" s="376"/>
      <c r="NUV107" s="376"/>
      <c r="NUW107" s="376"/>
      <c r="NUX107" s="376"/>
      <c r="NUY107" s="376"/>
      <c r="NUZ107" s="376"/>
      <c r="NVA107" s="376"/>
      <c r="NVB107" s="376"/>
      <c r="NVC107" s="376"/>
      <c r="NVD107" s="376"/>
      <c r="NVE107" s="376"/>
      <c r="NVF107" s="376"/>
      <c r="NVG107" s="376"/>
      <c r="NVH107" s="376"/>
      <c r="NVI107" s="376"/>
      <c r="NVJ107" s="376"/>
      <c r="NVK107" s="376"/>
      <c r="NVL107" s="376"/>
      <c r="NVM107" s="376"/>
      <c r="NVN107" s="376"/>
      <c r="NVO107" s="376"/>
      <c r="NVP107" s="376"/>
      <c r="NVQ107" s="376"/>
      <c r="NVR107" s="376"/>
      <c r="NVS107" s="376"/>
      <c r="NVT107" s="376"/>
      <c r="NVU107" s="376"/>
      <c r="NVV107" s="376"/>
      <c r="NVW107" s="376"/>
      <c r="NVX107" s="376"/>
      <c r="NVY107" s="376"/>
      <c r="NVZ107" s="376"/>
      <c r="NWA107" s="376"/>
      <c r="NWB107" s="376"/>
      <c r="NWC107" s="376"/>
      <c r="NWD107" s="376"/>
      <c r="NWE107" s="376"/>
      <c r="NWF107" s="376"/>
      <c r="NWG107" s="376"/>
      <c r="NWH107" s="376"/>
      <c r="NWI107" s="376"/>
      <c r="NWJ107" s="376"/>
      <c r="NWK107" s="376"/>
      <c r="NWL107" s="376"/>
      <c r="NWM107" s="376"/>
      <c r="NWN107" s="376"/>
      <c r="NWO107" s="376"/>
      <c r="NWP107" s="376"/>
      <c r="NWQ107" s="376"/>
      <c r="NWR107" s="376"/>
      <c r="NWS107" s="376"/>
      <c r="NWT107" s="376"/>
      <c r="NWU107" s="376"/>
      <c r="NWV107" s="376"/>
      <c r="NWW107" s="376"/>
      <c r="NWX107" s="376"/>
      <c r="NWY107" s="376"/>
      <c r="NWZ107" s="376"/>
      <c r="NXA107" s="376"/>
      <c r="NXB107" s="376"/>
      <c r="NXC107" s="376"/>
      <c r="NXD107" s="376"/>
      <c r="NXE107" s="376"/>
      <c r="NXF107" s="376"/>
      <c r="NXG107" s="376"/>
      <c r="NXH107" s="376"/>
      <c r="NXI107" s="376"/>
      <c r="NXJ107" s="376"/>
      <c r="NXK107" s="376"/>
      <c r="NXL107" s="376"/>
      <c r="NXM107" s="376"/>
      <c r="NXN107" s="376"/>
      <c r="NXO107" s="376"/>
      <c r="NXP107" s="376"/>
      <c r="NXQ107" s="376"/>
      <c r="NXR107" s="376"/>
      <c r="NXS107" s="376"/>
      <c r="NXT107" s="376"/>
      <c r="NXU107" s="376"/>
      <c r="NXV107" s="376"/>
      <c r="NXW107" s="376"/>
      <c r="NXX107" s="376"/>
      <c r="NXY107" s="376"/>
      <c r="NXZ107" s="376"/>
      <c r="NYA107" s="376"/>
      <c r="NYB107" s="376"/>
      <c r="NYC107" s="376"/>
      <c r="NYD107" s="376"/>
      <c r="NYE107" s="376"/>
      <c r="NYF107" s="376"/>
      <c r="NYG107" s="376"/>
      <c r="NYH107" s="376"/>
      <c r="NYI107" s="376"/>
      <c r="NYJ107" s="376"/>
      <c r="NYK107" s="376"/>
      <c r="NYL107" s="376"/>
      <c r="NYM107" s="376"/>
      <c r="NYN107" s="376"/>
      <c r="NYO107" s="376"/>
      <c r="NYP107" s="376"/>
      <c r="NYQ107" s="376"/>
      <c r="NYR107" s="376"/>
      <c r="NYS107" s="376"/>
      <c r="NYT107" s="376"/>
      <c r="NYU107" s="376"/>
      <c r="NYV107" s="376"/>
      <c r="NYW107" s="376"/>
      <c r="NYX107" s="376"/>
      <c r="NYY107" s="376"/>
      <c r="NYZ107" s="376"/>
      <c r="NZA107" s="376"/>
      <c r="NZB107" s="376"/>
      <c r="NZC107" s="376"/>
      <c r="NZD107" s="376"/>
      <c r="NZE107" s="376"/>
      <c r="NZF107" s="376"/>
      <c r="NZG107" s="376"/>
      <c r="NZH107" s="376"/>
      <c r="NZI107" s="376"/>
      <c r="NZJ107" s="376"/>
      <c r="NZK107" s="376"/>
      <c r="NZL107" s="376"/>
      <c r="NZM107" s="376"/>
      <c r="NZN107" s="376"/>
      <c r="NZO107" s="376"/>
      <c r="NZP107" s="376"/>
      <c r="NZQ107" s="376"/>
      <c r="NZR107" s="376"/>
      <c r="NZS107" s="376"/>
      <c r="NZT107" s="376"/>
      <c r="NZU107" s="376"/>
      <c r="NZV107" s="376"/>
      <c r="NZW107" s="376"/>
      <c r="NZX107" s="376"/>
      <c r="NZY107" s="376"/>
      <c r="NZZ107" s="376"/>
      <c r="OAA107" s="376"/>
      <c r="OAB107" s="376"/>
      <c r="OAC107" s="376"/>
      <c r="OAD107" s="376"/>
      <c r="OAE107" s="376"/>
      <c r="OAF107" s="376"/>
      <c r="OAG107" s="376"/>
      <c r="OAH107" s="376"/>
      <c r="OAI107" s="376"/>
      <c r="OAJ107" s="376"/>
      <c r="OAK107" s="376"/>
      <c r="OAL107" s="376"/>
      <c r="OAM107" s="376"/>
      <c r="OAN107" s="376"/>
      <c r="OAO107" s="376"/>
      <c r="OAP107" s="376"/>
      <c r="OAQ107" s="376"/>
      <c r="OAR107" s="376"/>
      <c r="OAS107" s="376"/>
      <c r="OAT107" s="376"/>
      <c r="OAU107" s="376"/>
      <c r="OAV107" s="376"/>
      <c r="OAW107" s="376"/>
      <c r="OAX107" s="376"/>
      <c r="OAY107" s="376"/>
      <c r="OAZ107" s="376"/>
      <c r="OBA107" s="376"/>
      <c r="OBB107" s="376"/>
      <c r="OBC107" s="376"/>
      <c r="OBD107" s="376"/>
      <c r="OBE107" s="376"/>
      <c r="OBF107" s="376"/>
      <c r="OBG107" s="376"/>
      <c r="OBH107" s="376"/>
      <c r="OBI107" s="376"/>
      <c r="OBJ107" s="376"/>
      <c r="OBK107" s="376"/>
      <c r="OBL107" s="376"/>
      <c r="OBM107" s="376"/>
      <c r="OBN107" s="376"/>
      <c r="OBO107" s="376"/>
      <c r="OBP107" s="376"/>
      <c r="OBQ107" s="376"/>
      <c r="OBR107" s="376"/>
      <c r="OBS107" s="376"/>
      <c r="OBT107" s="376"/>
      <c r="OBU107" s="376"/>
      <c r="OBV107" s="376"/>
      <c r="OBW107" s="376"/>
      <c r="OBX107" s="376"/>
      <c r="OBY107" s="376"/>
      <c r="OBZ107" s="376"/>
      <c r="OCA107" s="376"/>
      <c r="OCB107" s="376"/>
      <c r="OCC107" s="376"/>
      <c r="OCD107" s="376"/>
      <c r="OCE107" s="376"/>
      <c r="OCF107" s="376"/>
      <c r="OCG107" s="376"/>
      <c r="OCH107" s="376"/>
      <c r="OCI107" s="376"/>
      <c r="OCJ107" s="376"/>
      <c r="OCK107" s="376"/>
      <c r="OCL107" s="376"/>
      <c r="OCM107" s="376"/>
      <c r="OCN107" s="376"/>
      <c r="OCO107" s="376"/>
      <c r="OCP107" s="376"/>
      <c r="OCQ107" s="376"/>
      <c r="OCR107" s="376"/>
      <c r="OCS107" s="376"/>
      <c r="OCT107" s="376"/>
      <c r="OCU107" s="376"/>
      <c r="OCV107" s="376"/>
      <c r="OCW107" s="376"/>
      <c r="OCX107" s="376"/>
      <c r="OCY107" s="376"/>
      <c r="OCZ107" s="376"/>
      <c r="ODA107" s="376"/>
      <c r="ODB107" s="376"/>
      <c r="ODC107" s="376"/>
      <c r="ODD107" s="376"/>
      <c r="ODE107" s="376"/>
      <c r="ODF107" s="376"/>
      <c r="ODG107" s="376"/>
      <c r="ODH107" s="376"/>
      <c r="ODI107" s="376"/>
      <c r="ODJ107" s="376"/>
      <c r="ODK107" s="376"/>
      <c r="ODL107" s="376"/>
      <c r="ODM107" s="376"/>
      <c r="ODN107" s="376"/>
      <c r="ODO107" s="376"/>
      <c r="ODP107" s="376"/>
      <c r="ODQ107" s="376"/>
      <c r="ODR107" s="376"/>
      <c r="ODS107" s="376"/>
      <c r="ODT107" s="376"/>
      <c r="ODU107" s="376"/>
      <c r="ODV107" s="376"/>
      <c r="ODW107" s="376"/>
      <c r="ODX107" s="376"/>
      <c r="ODY107" s="376"/>
      <c r="ODZ107" s="376"/>
      <c r="OEA107" s="376"/>
      <c r="OEB107" s="376"/>
      <c r="OEC107" s="376"/>
      <c r="OED107" s="376"/>
      <c r="OEE107" s="376"/>
      <c r="OEF107" s="376"/>
      <c r="OEG107" s="376"/>
      <c r="OEH107" s="376"/>
      <c r="OEI107" s="376"/>
      <c r="OEJ107" s="376"/>
      <c r="OEK107" s="376"/>
      <c r="OEL107" s="376"/>
      <c r="OEM107" s="376"/>
      <c r="OEN107" s="376"/>
      <c r="OEO107" s="376"/>
      <c r="OEP107" s="376"/>
      <c r="OEQ107" s="376"/>
      <c r="OER107" s="376"/>
      <c r="OES107" s="376"/>
      <c r="OET107" s="376"/>
      <c r="OEU107" s="376"/>
      <c r="OEV107" s="376"/>
      <c r="OEW107" s="376"/>
      <c r="OEX107" s="376"/>
      <c r="OEY107" s="376"/>
      <c r="OEZ107" s="376"/>
      <c r="OFA107" s="376"/>
      <c r="OFB107" s="376"/>
      <c r="OFC107" s="376"/>
      <c r="OFD107" s="376"/>
      <c r="OFE107" s="376"/>
      <c r="OFF107" s="376"/>
      <c r="OFG107" s="376"/>
      <c r="OFH107" s="376"/>
      <c r="OFI107" s="376"/>
      <c r="OFJ107" s="376"/>
      <c r="OFK107" s="376"/>
      <c r="OFL107" s="376"/>
      <c r="OFM107" s="376"/>
      <c r="OFN107" s="376"/>
      <c r="OFO107" s="376"/>
      <c r="OFP107" s="376"/>
      <c r="OFQ107" s="376"/>
      <c r="OFR107" s="376"/>
      <c r="OFS107" s="376"/>
      <c r="OFT107" s="376"/>
      <c r="OFU107" s="376"/>
      <c r="OFV107" s="376"/>
      <c r="OFW107" s="376"/>
      <c r="OFX107" s="376"/>
      <c r="OFY107" s="376"/>
      <c r="OFZ107" s="376"/>
      <c r="OGA107" s="376"/>
      <c r="OGB107" s="376"/>
      <c r="OGC107" s="376"/>
      <c r="OGD107" s="376"/>
      <c r="OGE107" s="376"/>
      <c r="OGF107" s="376"/>
      <c r="OGG107" s="376"/>
      <c r="OGH107" s="376"/>
      <c r="OGI107" s="376"/>
      <c r="OGJ107" s="376"/>
      <c r="OGK107" s="376"/>
      <c r="OGL107" s="376"/>
      <c r="OGM107" s="376"/>
      <c r="OGN107" s="376"/>
      <c r="OGO107" s="376"/>
      <c r="OGP107" s="376"/>
      <c r="OGQ107" s="376"/>
      <c r="OGR107" s="376"/>
      <c r="OGS107" s="376"/>
      <c r="OGT107" s="376"/>
      <c r="OGU107" s="376"/>
      <c r="OGV107" s="376"/>
      <c r="OGW107" s="376"/>
      <c r="OGX107" s="376"/>
      <c r="OGY107" s="376"/>
      <c r="OGZ107" s="376"/>
      <c r="OHA107" s="376"/>
      <c r="OHB107" s="376"/>
      <c r="OHC107" s="376"/>
      <c r="OHD107" s="376"/>
      <c r="OHE107" s="376"/>
      <c r="OHF107" s="376"/>
      <c r="OHG107" s="376"/>
      <c r="OHH107" s="376"/>
      <c r="OHI107" s="376"/>
      <c r="OHJ107" s="376"/>
      <c r="OHK107" s="376"/>
      <c r="OHL107" s="376"/>
      <c r="OHM107" s="376"/>
      <c r="OHN107" s="376"/>
      <c r="OHO107" s="376"/>
      <c r="OHP107" s="376"/>
      <c r="OHQ107" s="376"/>
      <c r="OHR107" s="376"/>
      <c r="OHS107" s="376"/>
      <c r="OHT107" s="376"/>
      <c r="OHU107" s="376"/>
      <c r="OHV107" s="376"/>
      <c r="OHW107" s="376"/>
      <c r="OHX107" s="376"/>
      <c r="OHY107" s="376"/>
      <c r="OHZ107" s="376"/>
      <c r="OIA107" s="376"/>
      <c r="OIB107" s="376"/>
      <c r="OIC107" s="376"/>
      <c r="OID107" s="376"/>
      <c r="OIE107" s="376"/>
      <c r="OIF107" s="376"/>
      <c r="OIG107" s="376"/>
      <c r="OIH107" s="376"/>
      <c r="OII107" s="376"/>
      <c r="OIJ107" s="376"/>
      <c r="OIK107" s="376"/>
      <c r="OIL107" s="376"/>
      <c r="OIM107" s="376"/>
      <c r="OIN107" s="376"/>
      <c r="OIO107" s="376"/>
      <c r="OIP107" s="376"/>
      <c r="OIQ107" s="376"/>
      <c r="OIR107" s="376"/>
      <c r="OIS107" s="376"/>
      <c r="OIT107" s="376"/>
      <c r="OIU107" s="376"/>
      <c r="OIV107" s="376"/>
      <c r="OIW107" s="376"/>
      <c r="OIX107" s="376"/>
      <c r="OIY107" s="376"/>
      <c r="OIZ107" s="376"/>
      <c r="OJA107" s="376"/>
      <c r="OJB107" s="376"/>
      <c r="OJC107" s="376"/>
      <c r="OJD107" s="376"/>
      <c r="OJE107" s="376"/>
      <c r="OJF107" s="376"/>
      <c r="OJG107" s="376"/>
      <c r="OJH107" s="376"/>
      <c r="OJI107" s="376"/>
      <c r="OJJ107" s="376"/>
      <c r="OJK107" s="376"/>
      <c r="OJL107" s="376"/>
      <c r="OJM107" s="376"/>
      <c r="OJN107" s="376"/>
      <c r="OJO107" s="376"/>
      <c r="OJP107" s="376"/>
      <c r="OJQ107" s="376"/>
      <c r="OJR107" s="376"/>
      <c r="OJS107" s="376"/>
      <c r="OJT107" s="376"/>
      <c r="OJU107" s="376"/>
      <c r="OJV107" s="376"/>
      <c r="OJW107" s="376"/>
      <c r="OJX107" s="376"/>
      <c r="OJY107" s="376"/>
      <c r="OJZ107" s="376"/>
      <c r="OKA107" s="376"/>
      <c r="OKB107" s="376"/>
      <c r="OKC107" s="376"/>
      <c r="OKD107" s="376"/>
      <c r="OKE107" s="376"/>
      <c r="OKF107" s="376"/>
      <c r="OKG107" s="376"/>
      <c r="OKH107" s="376"/>
      <c r="OKI107" s="376"/>
      <c r="OKJ107" s="376"/>
      <c r="OKK107" s="376"/>
      <c r="OKL107" s="376"/>
      <c r="OKM107" s="376"/>
      <c r="OKN107" s="376"/>
      <c r="OKO107" s="376"/>
      <c r="OKP107" s="376"/>
      <c r="OKQ107" s="376"/>
      <c r="OKR107" s="376"/>
      <c r="OKS107" s="376"/>
      <c r="OKT107" s="376"/>
      <c r="OKU107" s="376"/>
      <c r="OKV107" s="376"/>
      <c r="OKW107" s="376"/>
      <c r="OKX107" s="376"/>
      <c r="OKY107" s="376"/>
      <c r="OKZ107" s="376"/>
      <c r="OLA107" s="376"/>
      <c r="OLB107" s="376"/>
      <c r="OLC107" s="376"/>
      <c r="OLD107" s="376"/>
      <c r="OLE107" s="376"/>
      <c r="OLF107" s="376"/>
      <c r="OLG107" s="376"/>
      <c r="OLH107" s="376"/>
      <c r="OLI107" s="376"/>
      <c r="OLJ107" s="376"/>
      <c r="OLK107" s="376"/>
      <c r="OLL107" s="376"/>
      <c r="OLM107" s="376"/>
      <c r="OLN107" s="376"/>
      <c r="OLO107" s="376"/>
      <c r="OLP107" s="376"/>
      <c r="OLQ107" s="376"/>
      <c r="OLR107" s="376"/>
      <c r="OLS107" s="376"/>
      <c r="OLT107" s="376"/>
      <c r="OLU107" s="376"/>
      <c r="OLV107" s="376"/>
      <c r="OLW107" s="376"/>
      <c r="OLX107" s="376"/>
      <c r="OLY107" s="376"/>
      <c r="OLZ107" s="376"/>
      <c r="OMA107" s="376"/>
      <c r="OMB107" s="376"/>
      <c r="OMC107" s="376"/>
      <c r="OMD107" s="376"/>
      <c r="OME107" s="376"/>
      <c r="OMF107" s="376"/>
      <c r="OMG107" s="376"/>
      <c r="OMH107" s="376"/>
      <c r="OMI107" s="376"/>
      <c r="OMJ107" s="376"/>
      <c r="OMK107" s="376"/>
      <c r="OML107" s="376"/>
      <c r="OMM107" s="376"/>
      <c r="OMN107" s="376"/>
      <c r="OMO107" s="376"/>
      <c r="OMP107" s="376"/>
      <c r="OMQ107" s="376"/>
      <c r="OMR107" s="376"/>
      <c r="OMS107" s="376"/>
      <c r="OMT107" s="376"/>
      <c r="OMU107" s="376"/>
      <c r="OMV107" s="376"/>
      <c r="OMW107" s="376"/>
      <c r="OMX107" s="376"/>
      <c r="OMY107" s="376"/>
      <c r="OMZ107" s="376"/>
      <c r="ONA107" s="376"/>
      <c r="ONB107" s="376"/>
      <c r="ONC107" s="376"/>
      <c r="OND107" s="376"/>
      <c r="ONE107" s="376"/>
      <c r="ONF107" s="376"/>
      <c r="ONG107" s="376"/>
      <c r="ONH107" s="376"/>
      <c r="ONI107" s="376"/>
      <c r="ONJ107" s="376"/>
      <c r="ONK107" s="376"/>
      <c r="ONL107" s="376"/>
      <c r="ONM107" s="376"/>
      <c r="ONN107" s="376"/>
      <c r="ONO107" s="376"/>
      <c r="ONP107" s="376"/>
      <c r="ONQ107" s="376"/>
      <c r="ONR107" s="376"/>
      <c r="ONS107" s="376"/>
      <c r="ONT107" s="376"/>
      <c r="ONU107" s="376"/>
      <c r="ONV107" s="376"/>
      <c r="ONW107" s="376"/>
      <c r="ONX107" s="376"/>
      <c r="ONY107" s="376"/>
      <c r="ONZ107" s="376"/>
      <c r="OOA107" s="376"/>
      <c r="OOB107" s="376"/>
      <c r="OOC107" s="376"/>
      <c r="OOD107" s="376"/>
      <c r="OOE107" s="376"/>
      <c r="OOF107" s="376"/>
      <c r="OOG107" s="376"/>
      <c r="OOH107" s="376"/>
      <c r="OOI107" s="376"/>
      <c r="OOJ107" s="376"/>
      <c r="OOK107" s="376"/>
      <c r="OOL107" s="376"/>
      <c r="OOM107" s="376"/>
      <c r="OON107" s="376"/>
      <c r="OOO107" s="376"/>
      <c r="OOP107" s="376"/>
      <c r="OOQ107" s="376"/>
      <c r="OOR107" s="376"/>
      <c r="OOS107" s="376"/>
      <c r="OOT107" s="376"/>
      <c r="OOU107" s="376"/>
      <c r="OOV107" s="376"/>
      <c r="OOW107" s="376"/>
      <c r="OOX107" s="376"/>
      <c r="OOY107" s="376"/>
      <c r="OOZ107" s="376"/>
      <c r="OPA107" s="376"/>
      <c r="OPB107" s="376"/>
      <c r="OPC107" s="376"/>
      <c r="OPD107" s="376"/>
      <c r="OPE107" s="376"/>
      <c r="OPF107" s="376"/>
      <c r="OPG107" s="376"/>
      <c r="OPH107" s="376"/>
      <c r="OPI107" s="376"/>
      <c r="OPJ107" s="376"/>
      <c r="OPK107" s="376"/>
      <c r="OPL107" s="376"/>
      <c r="OPM107" s="376"/>
      <c r="OPN107" s="376"/>
      <c r="OPO107" s="376"/>
      <c r="OPP107" s="376"/>
      <c r="OPQ107" s="376"/>
      <c r="OPR107" s="376"/>
      <c r="OPS107" s="376"/>
      <c r="OPT107" s="376"/>
      <c r="OPU107" s="376"/>
      <c r="OPV107" s="376"/>
      <c r="OPW107" s="376"/>
      <c r="OPX107" s="376"/>
      <c r="OPY107" s="376"/>
      <c r="OPZ107" s="376"/>
      <c r="OQA107" s="376"/>
      <c r="OQB107" s="376"/>
      <c r="OQC107" s="376"/>
      <c r="OQD107" s="376"/>
      <c r="OQE107" s="376"/>
      <c r="OQF107" s="376"/>
      <c r="OQG107" s="376"/>
      <c r="OQH107" s="376"/>
      <c r="OQI107" s="376"/>
      <c r="OQJ107" s="376"/>
      <c r="OQK107" s="376"/>
      <c r="OQL107" s="376"/>
      <c r="OQM107" s="376"/>
      <c r="OQN107" s="376"/>
      <c r="OQO107" s="376"/>
      <c r="OQP107" s="376"/>
      <c r="OQQ107" s="376"/>
      <c r="OQR107" s="376"/>
      <c r="OQS107" s="376"/>
      <c r="OQT107" s="376"/>
      <c r="OQU107" s="376"/>
      <c r="OQV107" s="376"/>
      <c r="OQW107" s="376"/>
      <c r="OQX107" s="376"/>
      <c r="OQY107" s="376"/>
      <c r="OQZ107" s="376"/>
      <c r="ORA107" s="376"/>
      <c r="ORB107" s="376"/>
      <c r="ORC107" s="376"/>
      <c r="ORD107" s="376"/>
      <c r="ORE107" s="376"/>
      <c r="ORF107" s="376"/>
      <c r="ORG107" s="376"/>
      <c r="ORH107" s="376"/>
      <c r="ORI107" s="376"/>
      <c r="ORJ107" s="376"/>
      <c r="ORK107" s="376"/>
      <c r="ORL107" s="376"/>
      <c r="ORM107" s="376"/>
      <c r="ORN107" s="376"/>
      <c r="ORO107" s="376"/>
      <c r="ORP107" s="376"/>
      <c r="ORQ107" s="376"/>
      <c r="ORR107" s="376"/>
      <c r="ORS107" s="376"/>
      <c r="ORT107" s="376"/>
      <c r="ORU107" s="376"/>
      <c r="ORV107" s="376"/>
      <c r="ORW107" s="376"/>
      <c r="ORX107" s="376"/>
      <c r="ORY107" s="376"/>
      <c r="ORZ107" s="376"/>
      <c r="OSA107" s="376"/>
      <c r="OSB107" s="376"/>
      <c r="OSC107" s="376"/>
      <c r="OSD107" s="376"/>
      <c r="OSE107" s="376"/>
      <c r="OSF107" s="376"/>
      <c r="OSG107" s="376"/>
      <c r="OSH107" s="376"/>
      <c r="OSI107" s="376"/>
      <c r="OSJ107" s="376"/>
      <c r="OSK107" s="376"/>
      <c r="OSL107" s="376"/>
      <c r="OSM107" s="376"/>
      <c r="OSN107" s="376"/>
      <c r="OSO107" s="376"/>
      <c r="OSP107" s="376"/>
      <c r="OSQ107" s="376"/>
      <c r="OSR107" s="376"/>
      <c r="OSS107" s="376"/>
      <c r="OST107" s="376"/>
      <c r="OSU107" s="376"/>
      <c r="OSV107" s="376"/>
      <c r="OSW107" s="376"/>
      <c r="OSX107" s="376"/>
      <c r="OSY107" s="376"/>
      <c r="OSZ107" s="376"/>
      <c r="OTA107" s="376"/>
      <c r="OTB107" s="376"/>
      <c r="OTC107" s="376"/>
      <c r="OTD107" s="376"/>
      <c r="OTE107" s="376"/>
      <c r="OTF107" s="376"/>
      <c r="OTG107" s="376"/>
      <c r="OTH107" s="376"/>
      <c r="OTI107" s="376"/>
      <c r="OTJ107" s="376"/>
      <c r="OTK107" s="376"/>
      <c r="OTL107" s="376"/>
      <c r="OTM107" s="376"/>
      <c r="OTN107" s="376"/>
      <c r="OTO107" s="376"/>
      <c r="OTP107" s="376"/>
      <c r="OTQ107" s="376"/>
      <c r="OTR107" s="376"/>
      <c r="OTS107" s="376"/>
      <c r="OTT107" s="376"/>
      <c r="OTU107" s="376"/>
      <c r="OTV107" s="376"/>
      <c r="OTW107" s="376"/>
      <c r="OTX107" s="376"/>
      <c r="OTY107" s="376"/>
      <c r="OTZ107" s="376"/>
      <c r="OUA107" s="376"/>
      <c r="OUB107" s="376"/>
      <c r="OUC107" s="376"/>
      <c r="OUD107" s="376"/>
      <c r="OUE107" s="376"/>
      <c r="OUF107" s="376"/>
      <c r="OUG107" s="376"/>
      <c r="OUH107" s="376"/>
      <c r="OUI107" s="376"/>
      <c r="OUJ107" s="376"/>
      <c r="OUK107" s="376"/>
      <c r="OUL107" s="376"/>
      <c r="OUM107" s="376"/>
      <c r="OUN107" s="376"/>
      <c r="OUO107" s="376"/>
      <c r="OUP107" s="376"/>
      <c r="OUQ107" s="376"/>
      <c r="OUR107" s="376"/>
      <c r="OUS107" s="376"/>
      <c r="OUT107" s="376"/>
      <c r="OUU107" s="376"/>
      <c r="OUV107" s="376"/>
      <c r="OUW107" s="376"/>
      <c r="OUX107" s="376"/>
      <c r="OUY107" s="376"/>
      <c r="OUZ107" s="376"/>
      <c r="OVA107" s="376"/>
      <c r="OVB107" s="376"/>
      <c r="OVC107" s="376"/>
      <c r="OVD107" s="376"/>
      <c r="OVE107" s="376"/>
      <c r="OVF107" s="376"/>
      <c r="OVG107" s="376"/>
      <c r="OVH107" s="376"/>
      <c r="OVI107" s="376"/>
      <c r="OVJ107" s="376"/>
      <c r="OVK107" s="376"/>
      <c r="OVL107" s="376"/>
      <c r="OVM107" s="376"/>
      <c r="OVN107" s="376"/>
      <c r="OVO107" s="376"/>
      <c r="OVP107" s="376"/>
      <c r="OVQ107" s="376"/>
      <c r="OVR107" s="376"/>
      <c r="OVS107" s="376"/>
      <c r="OVT107" s="376"/>
      <c r="OVU107" s="376"/>
      <c r="OVV107" s="376"/>
      <c r="OVW107" s="376"/>
      <c r="OVX107" s="376"/>
      <c r="OVY107" s="376"/>
      <c r="OVZ107" s="376"/>
      <c r="OWA107" s="376"/>
      <c r="OWB107" s="376"/>
      <c r="OWC107" s="376"/>
      <c r="OWD107" s="376"/>
      <c r="OWE107" s="376"/>
      <c r="OWF107" s="376"/>
      <c r="OWG107" s="376"/>
      <c r="OWH107" s="376"/>
      <c r="OWI107" s="376"/>
      <c r="OWJ107" s="376"/>
      <c r="OWK107" s="376"/>
      <c r="OWL107" s="376"/>
      <c r="OWM107" s="376"/>
      <c r="OWN107" s="376"/>
      <c r="OWO107" s="376"/>
      <c r="OWP107" s="376"/>
      <c r="OWQ107" s="376"/>
      <c r="OWR107" s="376"/>
      <c r="OWS107" s="376"/>
      <c r="OWT107" s="376"/>
      <c r="OWU107" s="376"/>
      <c r="OWV107" s="376"/>
      <c r="OWW107" s="376"/>
      <c r="OWX107" s="376"/>
      <c r="OWY107" s="376"/>
      <c r="OWZ107" s="376"/>
      <c r="OXA107" s="376"/>
      <c r="OXB107" s="376"/>
      <c r="OXC107" s="376"/>
      <c r="OXD107" s="376"/>
      <c r="OXE107" s="376"/>
      <c r="OXF107" s="376"/>
      <c r="OXG107" s="376"/>
      <c r="OXH107" s="376"/>
      <c r="OXI107" s="376"/>
      <c r="OXJ107" s="376"/>
      <c r="OXK107" s="376"/>
      <c r="OXL107" s="376"/>
      <c r="OXM107" s="376"/>
      <c r="OXN107" s="376"/>
      <c r="OXO107" s="376"/>
      <c r="OXP107" s="376"/>
      <c r="OXQ107" s="376"/>
      <c r="OXR107" s="376"/>
      <c r="OXS107" s="376"/>
      <c r="OXT107" s="376"/>
      <c r="OXU107" s="376"/>
      <c r="OXV107" s="376"/>
      <c r="OXW107" s="376"/>
      <c r="OXX107" s="376"/>
      <c r="OXY107" s="376"/>
      <c r="OXZ107" s="376"/>
      <c r="OYA107" s="376"/>
      <c r="OYB107" s="376"/>
      <c r="OYC107" s="376"/>
      <c r="OYD107" s="376"/>
      <c r="OYE107" s="376"/>
      <c r="OYF107" s="376"/>
      <c r="OYG107" s="376"/>
      <c r="OYH107" s="376"/>
      <c r="OYI107" s="376"/>
      <c r="OYJ107" s="376"/>
      <c r="OYK107" s="376"/>
      <c r="OYL107" s="376"/>
      <c r="OYM107" s="376"/>
      <c r="OYN107" s="376"/>
      <c r="OYO107" s="376"/>
      <c r="OYP107" s="376"/>
      <c r="OYQ107" s="376"/>
      <c r="OYR107" s="376"/>
      <c r="OYS107" s="376"/>
      <c r="OYT107" s="376"/>
      <c r="OYU107" s="376"/>
      <c r="OYV107" s="376"/>
      <c r="OYW107" s="376"/>
      <c r="OYX107" s="376"/>
      <c r="OYY107" s="376"/>
      <c r="OYZ107" s="376"/>
      <c r="OZA107" s="376"/>
      <c r="OZB107" s="376"/>
      <c r="OZC107" s="376"/>
      <c r="OZD107" s="376"/>
      <c r="OZE107" s="376"/>
      <c r="OZF107" s="376"/>
      <c r="OZG107" s="376"/>
      <c r="OZH107" s="376"/>
      <c r="OZI107" s="376"/>
      <c r="OZJ107" s="376"/>
      <c r="OZK107" s="376"/>
      <c r="OZL107" s="376"/>
      <c r="OZM107" s="376"/>
      <c r="OZN107" s="376"/>
      <c r="OZO107" s="376"/>
      <c r="OZP107" s="376"/>
      <c r="OZQ107" s="376"/>
      <c r="OZR107" s="376"/>
      <c r="OZS107" s="376"/>
      <c r="OZT107" s="376"/>
      <c r="OZU107" s="376"/>
      <c r="OZV107" s="376"/>
      <c r="OZW107" s="376"/>
      <c r="OZX107" s="376"/>
      <c r="OZY107" s="376"/>
      <c r="OZZ107" s="376"/>
      <c r="PAA107" s="376"/>
      <c r="PAB107" s="376"/>
      <c r="PAC107" s="376"/>
      <c r="PAD107" s="376"/>
      <c r="PAE107" s="376"/>
      <c r="PAF107" s="376"/>
      <c r="PAG107" s="376"/>
      <c r="PAH107" s="376"/>
      <c r="PAI107" s="376"/>
      <c r="PAJ107" s="376"/>
      <c r="PAK107" s="376"/>
      <c r="PAL107" s="376"/>
      <c r="PAM107" s="376"/>
      <c r="PAN107" s="376"/>
      <c r="PAO107" s="376"/>
      <c r="PAP107" s="376"/>
      <c r="PAQ107" s="376"/>
      <c r="PAR107" s="376"/>
      <c r="PAS107" s="376"/>
      <c r="PAT107" s="376"/>
      <c r="PAU107" s="376"/>
      <c r="PAV107" s="376"/>
      <c r="PAW107" s="376"/>
      <c r="PAX107" s="376"/>
      <c r="PAY107" s="376"/>
      <c r="PAZ107" s="376"/>
      <c r="PBA107" s="376"/>
      <c r="PBB107" s="376"/>
      <c r="PBC107" s="376"/>
      <c r="PBD107" s="376"/>
      <c r="PBE107" s="376"/>
      <c r="PBF107" s="376"/>
      <c r="PBG107" s="376"/>
      <c r="PBH107" s="376"/>
      <c r="PBI107" s="376"/>
      <c r="PBJ107" s="376"/>
      <c r="PBK107" s="376"/>
      <c r="PBL107" s="376"/>
      <c r="PBM107" s="376"/>
      <c r="PBN107" s="376"/>
      <c r="PBO107" s="376"/>
      <c r="PBP107" s="376"/>
      <c r="PBQ107" s="376"/>
      <c r="PBR107" s="376"/>
      <c r="PBS107" s="376"/>
      <c r="PBT107" s="376"/>
      <c r="PBU107" s="376"/>
      <c r="PBV107" s="376"/>
      <c r="PBW107" s="376"/>
      <c r="PBX107" s="376"/>
      <c r="PBY107" s="376"/>
      <c r="PBZ107" s="376"/>
      <c r="PCA107" s="376"/>
      <c r="PCB107" s="376"/>
      <c r="PCC107" s="376"/>
      <c r="PCD107" s="376"/>
      <c r="PCE107" s="376"/>
      <c r="PCF107" s="376"/>
      <c r="PCG107" s="376"/>
      <c r="PCH107" s="376"/>
      <c r="PCI107" s="376"/>
      <c r="PCJ107" s="376"/>
      <c r="PCK107" s="376"/>
      <c r="PCL107" s="376"/>
      <c r="PCM107" s="376"/>
      <c r="PCN107" s="376"/>
      <c r="PCO107" s="376"/>
      <c r="PCP107" s="376"/>
      <c r="PCQ107" s="376"/>
      <c r="PCR107" s="376"/>
      <c r="PCS107" s="376"/>
      <c r="PCT107" s="376"/>
      <c r="PCU107" s="376"/>
      <c r="PCV107" s="376"/>
      <c r="PCW107" s="376"/>
      <c r="PCX107" s="376"/>
      <c r="PCY107" s="376"/>
      <c r="PCZ107" s="376"/>
      <c r="PDA107" s="376"/>
      <c r="PDB107" s="376"/>
      <c r="PDC107" s="376"/>
      <c r="PDD107" s="376"/>
      <c r="PDE107" s="376"/>
      <c r="PDF107" s="376"/>
      <c r="PDG107" s="376"/>
      <c r="PDH107" s="376"/>
      <c r="PDI107" s="376"/>
      <c r="PDJ107" s="376"/>
      <c r="PDK107" s="376"/>
      <c r="PDL107" s="376"/>
      <c r="PDM107" s="376"/>
      <c r="PDN107" s="376"/>
      <c r="PDO107" s="376"/>
      <c r="PDP107" s="376"/>
      <c r="PDQ107" s="376"/>
      <c r="PDR107" s="376"/>
      <c r="PDS107" s="376"/>
      <c r="PDT107" s="376"/>
      <c r="PDU107" s="376"/>
      <c r="PDV107" s="376"/>
      <c r="PDW107" s="376"/>
      <c r="PDX107" s="376"/>
      <c r="PDY107" s="376"/>
      <c r="PDZ107" s="376"/>
      <c r="PEA107" s="376"/>
      <c r="PEB107" s="376"/>
      <c r="PEC107" s="376"/>
      <c r="PED107" s="376"/>
      <c r="PEE107" s="376"/>
      <c r="PEF107" s="376"/>
      <c r="PEG107" s="376"/>
      <c r="PEH107" s="376"/>
      <c r="PEI107" s="376"/>
      <c r="PEJ107" s="376"/>
      <c r="PEK107" s="376"/>
      <c r="PEL107" s="376"/>
      <c r="PEM107" s="376"/>
      <c r="PEN107" s="376"/>
      <c r="PEO107" s="376"/>
      <c r="PEP107" s="376"/>
      <c r="PEQ107" s="376"/>
      <c r="PER107" s="376"/>
      <c r="PES107" s="376"/>
      <c r="PET107" s="376"/>
      <c r="PEU107" s="376"/>
      <c r="PEV107" s="376"/>
      <c r="PEW107" s="376"/>
      <c r="PEX107" s="376"/>
      <c r="PEY107" s="376"/>
      <c r="PEZ107" s="376"/>
      <c r="PFA107" s="376"/>
      <c r="PFB107" s="376"/>
      <c r="PFC107" s="376"/>
      <c r="PFD107" s="376"/>
      <c r="PFE107" s="376"/>
      <c r="PFF107" s="376"/>
      <c r="PFG107" s="376"/>
      <c r="PFH107" s="376"/>
      <c r="PFI107" s="376"/>
      <c r="PFJ107" s="376"/>
      <c r="PFK107" s="376"/>
      <c r="PFL107" s="376"/>
      <c r="PFM107" s="376"/>
      <c r="PFN107" s="376"/>
      <c r="PFO107" s="376"/>
      <c r="PFP107" s="376"/>
      <c r="PFQ107" s="376"/>
      <c r="PFR107" s="376"/>
      <c r="PFS107" s="376"/>
      <c r="PFT107" s="376"/>
      <c r="PFU107" s="376"/>
      <c r="PFV107" s="376"/>
      <c r="PFW107" s="376"/>
      <c r="PFX107" s="376"/>
      <c r="PFY107" s="376"/>
      <c r="PFZ107" s="376"/>
      <c r="PGA107" s="376"/>
      <c r="PGB107" s="376"/>
      <c r="PGC107" s="376"/>
      <c r="PGD107" s="376"/>
      <c r="PGE107" s="376"/>
      <c r="PGF107" s="376"/>
      <c r="PGG107" s="376"/>
      <c r="PGH107" s="376"/>
      <c r="PGI107" s="376"/>
      <c r="PGJ107" s="376"/>
      <c r="PGK107" s="376"/>
      <c r="PGL107" s="376"/>
      <c r="PGM107" s="376"/>
      <c r="PGN107" s="376"/>
      <c r="PGO107" s="376"/>
      <c r="PGP107" s="376"/>
      <c r="PGQ107" s="376"/>
      <c r="PGR107" s="376"/>
      <c r="PGS107" s="376"/>
      <c r="PGT107" s="376"/>
      <c r="PGU107" s="376"/>
      <c r="PGV107" s="376"/>
      <c r="PGW107" s="376"/>
      <c r="PGX107" s="376"/>
      <c r="PGY107" s="376"/>
      <c r="PGZ107" s="376"/>
      <c r="PHA107" s="376"/>
      <c r="PHB107" s="376"/>
      <c r="PHC107" s="376"/>
      <c r="PHD107" s="376"/>
      <c r="PHE107" s="376"/>
      <c r="PHF107" s="376"/>
      <c r="PHG107" s="376"/>
      <c r="PHH107" s="376"/>
      <c r="PHI107" s="376"/>
      <c r="PHJ107" s="376"/>
      <c r="PHK107" s="376"/>
      <c r="PHL107" s="376"/>
      <c r="PHM107" s="376"/>
      <c r="PHN107" s="376"/>
      <c r="PHO107" s="376"/>
      <c r="PHP107" s="376"/>
      <c r="PHQ107" s="376"/>
      <c r="PHR107" s="376"/>
      <c r="PHS107" s="376"/>
      <c r="PHT107" s="376"/>
      <c r="PHU107" s="376"/>
      <c r="PHV107" s="376"/>
      <c r="PHW107" s="376"/>
      <c r="PHX107" s="376"/>
      <c r="PHY107" s="376"/>
      <c r="PHZ107" s="376"/>
      <c r="PIA107" s="376"/>
      <c r="PIB107" s="376"/>
      <c r="PIC107" s="376"/>
      <c r="PID107" s="376"/>
      <c r="PIE107" s="376"/>
      <c r="PIF107" s="376"/>
      <c r="PIG107" s="376"/>
      <c r="PIH107" s="376"/>
      <c r="PII107" s="376"/>
      <c r="PIJ107" s="376"/>
      <c r="PIK107" s="376"/>
      <c r="PIL107" s="376"/>
      <c r="PIM107" s="376"/>
      <c r="PIN107" s="376"/>
      <c r="PIO107" s="376"/>
      <c r="PIP107" s="376"/>
      <c r="PIQ107" s="376"/>
      <c r="PIR107" s="376"/>
      <c r="PIS107" s="376"/>
      <c r="PIT107" s="376"/>
      <c r="PIU107" s="376"/>
      <c r="PIV107" s="376"/>
      <c r="PIW107" s="376"/>
      <c r="PIX107" s="376"/>
      <c r="PIY107" s="376"/>
      <c r="PIZ107" s="376"/>
      <c r="PJA107" s="376"/>
      <c r="PJB107" s="376"/>
      <c r="PJC107" s="376"/>
      <c r="PJD107" s="376"/>
      <c r="PJE107" s="376"/>
      <c r="PJF107" s="376"/>
      <c r="PJG107" s="376"/>
      <c r="PJH107" s="376"/>
      <c r="PJI107" s="376"/>
      <c r="PJJ107" s="376"/>
      <c r="PJK107" s="376"/>
      <c r="PJL107" s="376"/>
      <c r="PJM107" s="376"/>
      <c r="PJN107" s="376"/>
      <c r="PJO107" s="376"/>
      <c r="PJP107" s="376"/>
      <c r="PJQ107" s="376"/>
      <c r="PJR107" s="376"/>
      <c r="PJS107" s="376"/>
      <c r="PJT107" s="376"/>
      <c r="PJU107" s="376"/>
      <c r="PJV107" s="376"/>
      <c r="PJW107" s="376"/>
      <c r="PJX107" s="376"/>
      <c r="PJY107" s="376"/>
      <c r="PJZ107" s="376"/>
      <c r="PKA107" s="376"/>
      <c r="PKB107" s="376"/>
      <c r="PKC107" s="376"/>
      <c r="PKD107" s="376"/>
      <c r="PKE107" s="376"/>
      <c r="PKF107" s="376"/>
      <c r="PKG107" s="376"/>
      <c r="PKH107" s="376"/>
      <c r="PKI107" s="376"/>
      <c r="PKJ107" s="376"/>
      <c r="PKK107" s="376"/>
      <c r="PKL107" s="376"/>
      <c r="PKM107" s="376"/>
      <c r="PKN107" s="376"/>
      <c r="PKO107" s="376"/>
      <c r="PKP107" s="376"/>
      <c r="PKQ107" s="376"/>
      <c r="PKR107" s="376"/>
      <c r="PKS107" s="376"/>
      <c r="PKT107" s="376"/>
      <c r="PKU107" s="376"/>
      <c r="PKV107" s="376"/>
      <c r="PKW107" s="376"/>
      <c r="PKX107" s="376"/>
      <c r="PKY107" s="376"/>
      <c r="PKZ107" s="376"/>
      <c r="PLA107" s="376"/>
      <c r="PLB107" s="376"/>
      <c r="PLC107" s="376"/>
      <c r="PLD107" s="376"/>
      <c r="PLE107" s="376"/>
      <c r="PLF107" s="376"/>
      <c r="PLG107" s="376"/>
      <c r="PLH107" s="376"/>
      <c r="PLI107" s="376"/>
      <c r="PLJ107" s="376"/>
      <c r="PLK107" s="376"/>
      <c r="PLL107" s="376"/>
      <c r="PLM107" s="376"/>
      <c r="PLN107" s="376"/>
      <c r="PLO107" s="376"/>
      <c r="PLP107" s="376"/>
      <c r="PLQ107" s="376"/>
      <c r="PLR107" s="376"/>
      <c r="PLS107" s="376"/>
      <c r="PLT107" s="376"/>
      <c r="PLU107" s="376"/>
      <c r="PLV107" s="376"/>
      <c r="PLW107" s="376"/>
      <c r="PLX107" s="376"/>
      <c r="PLY107" s="376"/>
      <c r="PLZ107" s="376"/>
      <c r="PMA107" s="376"/>
      <c r="PMB107" s="376"/>
      <c r="PMC107" s="376"/>
      <c r="PMD107" s="376"/>
      <c r="PME107" s="376"/>
      <c r="PMF107" s="376"/>
      <c r="PMG107" s="376"/>
      <c r="PMH107" s="376"/>
      <c r="PMI107" s="376"/>
      <c r="PMJ107" s="376"/>
      <c r="PMK107" s="376"/>
      <c r="PML107" s="376"/>
      <c r="PMM107" s="376"/>
      <c r="PMN107" s="376"/>
      <c r="PMO107" s="376"/>
      <c r="PMP107" s="376"/>
      <c r="PMQ107" s="376"/>
      <c r="PMR107" s="376"/>
      <c r="PMS107" s="376"/>
      <c r="PMT107" s="376"/>
      <c r="PMU107" s="376"/>
      <c r="PMV107" s="376"/>
      <c r="PMW107" s="376"/>
      <c r="PMX107" s="376"/>
      <c r="PMY107" s="376"/>
      <c r="PMZ107" s="376"/>
      <c r="PNA107" s="376"/>
      <c r="PNB107" s="376"/>
      <c r="PNC107" s="376"/>
      <c r="PND107" s="376"/>
      <c r="PNE107" s="376"/>
      <c r="PNF107" s="376"/>
      <c r="PNG107" s="376"/>
      <c r="PNH107" s="376"/>
      <c r="PNI107" s="376"/>
      <c r="PNJ107" s="376"/>
      <c r="PNK107" s="376"/>
      <c r="PNL107" s="376"/>
      <c r="PNM107" s="376"/>
      <c r="PNN107" s="376"/>
      <c r="PNO107" s="376"/>
      <c r="PNP107" s="376"/>
      <c r="PNQ107" s="376"/>
      <c r="PNR107" s="376"/>
      <c r="PNS107" s="376"/>
      <c r="PNT107" s="376"/>
      <c r="PNU107" s="376"/>
      <c r="PNV107" s="376"/>
      <c r="PNW107" s="376"/>
      <c r="PNX107" s="376"/>
      <c r="PNY107" s="376"/>
      <c r="PNZ107" s="376"/>
      <c r="POA107" s="376"/>
      <c r="POB107" s="376"/>
      <c r="POC107" s="376"/>
      <c r="POD107" s="376"/>
      <c r="POE107" s="376"/>
      <c r="POF107" s="376"/>
      <c r="POG107" s="376"/>
      <c r="POH107" s="376"/>
      <c r="POI107" s="376"/>
      <c r="POJ107" s="376"/>
      <c r="POK107" s="376"/>
      <c r="POL107" s="376"/>
      <c r="POM107" s="376"/>
      <c r="PON107" s="376"/>
      <c r="POO107" s="376"/>
      <c r="POP107" s="376"/>
      <c r="POQ107" s="376"/>
      <c r="POR107" s="376"/>
      <c r="POS107" s="376"/>
      <c r="POT107" s="376"/>
      <c r="POU107" s="376"/>
      <c r="POV107" s="376"/>
      <c r="POW107" s="376"/>
      <c r="POX107" s="376"/>
      <c r="POY107" s="376"/>
      <c r="POZ107" s="376"/>
      <c r="PPA107" s="376"/>
      <c r="PPB107" s="376"/>
      <c r="PPC107" s="376"/>
      <c r="PPD107" s="376"/>
      <c r="PPE107" s="376"/>
      <c r="PPF107" s="376"/>
      <c r="PPG107" s="376"/>
      <c r="PPH107" s="376"/>
      <c r="PPI107" s="376"/>
      <c r="PPJ107" s="376"/>
      <c r="PPK107" s="376"/>
      <c r="PPL107" s="376"/>
      <c r="PPM107" s="376"/>
      <c r="PPN107" s="376"/>
      <c r="PPO107" s="376"/>
      <c r="PPP107" s="376"/>
      <c r="PPQ107" s="376"/>
      <c r="PPR107" s="376"/>
      <c r="PPS107" s="376"/>
      <c r="PPT107" s="376"/>
      <c r="PPU107" s="376"/>
      <c r="PPV107" s="376"/>
      <c r="PPW107" s="376"/>
      <c r="PPX107" s="376"/>
      <c r="PPY107" s="376"/>
      <c r="PPZ107" s="376"/>
      <c r="PQA107" s="376"/>
      <c r="PQB107" s="376"/>
      <c r="PQC107" s="376"/>
      <c r="PQD107" s="376"/>
      <c r="PQE107" s="376"/>
      <c r="PQF107" s="376"/>
      <c r="PQG107" s="376"/>
      <c r="PQH107" s="376"/>
      <c r="PQI107" s="376"/>
      <c r="PQJ107" s="376"/>
      <c r="PQK107" s="376"/>
      <c r="PQL107" s="376"/>
      <c r="PQM107" s="376"/>
      <c r="PQN107" s="376"/>
      <c r="PQO107" s="376"/>
      <c r="PQP107" s="376"/>
      <c r="PQQ107" s="376"/>
      <c r="PQR107" s="376"/>
      <c r="PQS107" s="376"/>
      <c r="PQT107" s="376"/>
      <c r="PQU107" s="376"/>
      <c r="PQV107" s="376"/>
      <c r="PQW107" s="376"/>
      <c r="PQX107" s="376"/>
      <c r="PQY107" s="376"/>
      <c r="PQZ107" s="376"/>
      <c r="PRA107" s="376"/>
      <c r="PRB107" s="376"/>
      <c r="PRC107" s="376"/>
      <c r="PRD107" s="376"/>
      <c r="PRE107" s="376"/>
      <c r="PRF107" s="376"/>
      <c r="PRG107" s="376"/>
      <c r="PRH107" s="376"/>
      <c r="PRI107" s="376"/>
      <c r="PRJ107" s="376"/>
      <c r="PRK107" s="376"/>
      <c r="PRL107" s="376"/>
      <c r="PRM107" s="376"/>
      <c r="PRN107" s="376"/>
      <c r="PRO107" s="376"/>
      <c r="PRP107" s="376"/>
      <c r="PRQ107" s="376"/>
      <c r="PRR107" s="376"/>
      <c r="PRS107" s="376"/>
      <c r="PRT107" s="376"/>
      <c r="PRU107" s="376"/>
      <c r="PRV107" s="376"/>
      <c r="PRW107" s="376"/>
      <c r="PRX107" s="376"/>
      <c r="PRY107" s="376"/>
      <c r="PRZ107" s="376"/>
      <c r="PSA107" s="376"/>
      <c r="PSB107" s="376"/>
      <c r="PSC107" s="376"/>
      <c r="PSD107" s="376"/>
      <c r="PSE107" s="376"/>
      <c r="PSF107" s="376"/>
      <c r="PSG107" s="376"/>
      <c r="PSH107" s="376"/>
      <c r="PSI107" s="376"/>
      <c r="PSJ107" s="376"/>
      <c r="PSK107" s="376"/>
      <c r="PSL107" s="376"/>
      <c r="PSM107" s="376"/>
      <c r="PSN107" s="376"/>
      <c r="PSO107" s="376"/>
      <c r="PSP107" s="376"/>
      <c r="PSQ107" s="376"/>
      <c r="PSR107" s="376"/>
      <c r="PSS107" s="376"/>
      <c r="PST107" s="376"/>
      <c r="PSU107" s="376"/>
      <c r="PSV107" s="376"/>
      <c r="PSW107" s="376"/>
      <c r="PSX107" s="376"/>
      <c r="PSY107" s="376"/>
      <c r="PSZ107" s="376"/>
      <c r="PTA107" s="376"/>
      <c r="PTB107" s="376"/>
      <c r="PTC107" s="376"/>
      <c r="PTD107" s="376"/>
      <c r="PTE107" s="376"/>
      <c r="PTF107" s="376"/>
      <c r="PTG107" s="376"/>
      <c r="PTH107" s="376"/>
      <c r="PTI107" s="376"/>
      <c r="PTJ107" s="376"/>
      <c r="PTK107" s="376"/>
      <c r="PTL107" s="376"/>
      <c r="PTM107" s="376"/>
      <c r="PTN107" s="376"/>
      <c r="PTO107" s="376"/>
      <c r="PTP107" s="376"/>
      <c r="PTQ107" s="376"/>
      <c r="PTR107" s="376"/>
      <c r="PTS107" s="376"/>
      <c r="PTT107" s="376"/>
      <c r="PTU107" s="376"/>
      <c r="PTV107" s="376"/>
      <c r="PTW107" s="376"/>
      <c r="PTX107" s="376"/>
      <c r="PTY107" s="376"/>
      <c r="PTZ107" s="376"/>
      <c r="PUA107" s="376"/>
      <c r="PUB107" s="376"/>
      <c r="PUC107" s="376"/>
      <c r="PUD107" s="376"/>
      <c r="PUE107" s="376"/>
      <c r="PUF107" s="376"/>
      <c r="PUG107" s="376"/>
      <c r="PUH107" s="376"/>
      <c r="PUI107" s="376"/>
      <c r="PUJ107" s="376"/>
      <c r="PUK107" s="376"/>
      <c r="PUL107" s="376"/>
      <c r="PUM107" s="376"/>
      <c r="PUN107" s="376"/>
      <c r="PUO107" s="376"/>
      <c r="PUP107" s="376"/>
      <c r="PUQ107" s="376"/>
      <c r="PUR107" s="376"/>
      <c r="PUS107" s="376"/>
      <c r="PUT107" s="376"/>
      <c r="PUU107" s="376"/>
      <c r="PUV107" s="376"/>
      <c r="PUW107" s="376"/>
      <c r="PUX107" s="376"/>
      <c r="PUY107" s="376"/>
      <c r="PUZ107" s="376"/>
      <c r="PVA107" s="376"/>
      <c r="PVB107" s="376"/>
      <c r="PVC107" s="376"/>
      <c r="PVD107" s="376"/>
      <c r="PVE107" s="376"/>
      <c r="PVF107" s="376"/>
      <c r="PVG107" s="376"/>
      <c r="PVH107" s="376"/>
      <c r="PVI107" s="376"/>
      <c r="PVJ107" s="376"/>
      <c r="PVK107" s="376"/>
      <c r="PVL107" s="376"/>
      <c r="PVM107" s="376"/>
      <c r="PVN107" s="376"/>
      <c r="PVO107" s="376"/>
      <c r="PVP107" s="376"/>
      <c r="PVQ107" s="376"/>
      <c r="PVR107" s="376"/>
      <c r="PVS107" s="376"/>
      <c r="PVT107" s="376"/>
      <c r="PVU107" s="376"/>
      <c r="PVV107" s="376"/>
      <c r="PVW107" s="376"/>
      <c r="PVX107" s="376"/>
      <c r="PVY107" s="376"/>
      <c r="PVZ107" s="376"/>
      <c r="PWA107" s="376"/>
      <c r="PWB107" s="376"/>
      <c r="PWC107" s="376"/>
      <c r="PWD107" s="376"/>
      <c r="PWE107" s="376"/>
      <c r="PWF107" s="376"/>
      <c r="PWG107" s="376"/>
      <c r="PWH107" s="376"/>
      <c r="PWI107" s="376"/>
      <c r="PWJ107" s="376"/>
      <c r="PWK107" s="376"/>
      <c r="PWL107" s="376"/>
      <c r="PWM107" s="376"/>
      <c r="PWN107" s="376"/>
      <c r="PWO107" s="376"/>
      <c r="PWP107" s="376"/>
      <c r="PWQ107" s="376"/>
      <c r="PWR107" s="376"/>
      <c r="PWS107" s="376"/>
      <c r="PWT107" s="376"/>
      <c r="PWU107" s="376"/>
      <c r="PWV107" s="376"/>
      <c r="PWW107" s="376"/>
      <c r="PWX107" s="376"/>
      <c r="PWY107" s="376"/>
      <c r="PWZ107" s="376"/>
      <c r="PXA107" s="376"/>
      <c r="PXB107" s="376"/>
      <c r="PXC107" s="376"/>
      <c r="PXD107" s="376"/>
      <c r="PXE107" s="376"/>
      <c r="PXF107" s="376"/>
      <c r="PXG107" s="376"/>
      <c r="PXH107" s="376"/>
      <c r="PXI107" s="376"/>
      <c r="PXJ107" s="376"/>
      <c r="PXK107" s="376"/>
      <c r="PXL107" s="376"/>
      <c r="PXM107" s="376"/>
      <c r="PXN107" s="376"/>
      <c r="PXO107" s="376"/>
      <c r="PXP107" s="376"/>
      <c r="PXQ107" s="376"/>
      <c r="PXR107" s="376"/>
      <c r="PXS107" s="376"/>
      <c r="PXT107" s="376"/>
      <c r="PXU107" s="376"/>
      <c r="PXV107" s="376"/>
      <c r="PXW107" s="376"/>
      <c r="PXX107" s="376"/>
      <c r="PXY107" s="376"/>
      <c r="PXZ107" s="376"/>
      <c r="PYA107" s="376"/>
      <c r="PYB107" s="376"/>
      <c r="PYC107" s="376"/>
      <c r="PYD107" s="376"/>
      <c r="PYE107" s="376"/>
      <c r="PYF107" s="376"/>
      <c r="PYG107" s="376"/>
      <c r="PYH107" s="376"/>
      <c r="PYI107" s="376"/>
      <c r="PYJ107" s="376"/>
      <c r="PYK107" s="376"/>
      <c r="PYL107" s="376"/>
      <c r="PYM107" s="376"/>
      <c r="PYN107" s="376"/>
      <c r="PYO107" s="376"/>
      <c r="PYP107" s="376"/>
      <c r="PYQ107" s="376"/>
      <c r="PYR107" s="376"/>
      <c r="PYS107" s="376"/>
      <c r="PYT107" s="376"/>
      <c r="PYU107" s="376"/>
      <c r="PYV107" s="376"/>
      <c r="PYW107" s="376"/>
      <c r="PYX107" s="376"/>
      <c r="PYY107" s="376"/>
      <c r="PYZ107" s="376"/>
      <c r="PZA107" s="376"/>
      <c r="PZB107" s="376"/>
      <c r="PZC107" s="376"/>
      <c r="PZD107" s="376"/>
      <c r="PZE107" s="376"/>
      <c r="PZF107" s="376"/>
      <c r="PZG107" s="376"/>
      <c r="PZH107" s="376"/>
      <c r="PZI107" s="376"/>
      <c r="PZJ107" s="376"/>
      <c r="PZK107" s="376"/>
      <c r="PZL107" s="376"/>
      <c r="PZM107" s="376"/>
      <c r="PZN107" s="376"/>
      <c r="PZO107" s="376"/>
      <c r="PZP107" s="376"/>
      <c r="PZQ107" s="376"/>
      <c r="PZR107" s="376"/>
      <c r="PZS107" s="376"/>
      <c r="PZT107" s="376"/>
      <c r="PZU107" s="376"/>
      <c r="PZV107" s="376"/>
      <c r="PZW107" s="376"/>
      <c r="PZX107" s="376"/>
      <c r="PZY107" s="376"/>
      <c r="PZZ107" s="376"/>
      <c r="QAA107" s="376"/>
      <c r="QAB107" s="376"/>
      <c r="QAC107" s="376"/>
      <c r="QAD107" s="376"/>
      <c r="QAE107" s="376"/>
      <c r="QAF107" s="376"/>
      <c r="QAG107" s="376"/>
      <c r="QAH107" s="376"/>
      <c r="QAI107" s="376"/>
      <c r="QAJ107" s="376"/>
      <c r="QAK107" s="376"/>
      <c r="QAL107" s="376"/>
      <c r="QAM107" s="376"/>
      <c r="QAN107" s="376"/>
      <c r="QAO107" s="376"/>
      <c r="QAP107" s="376"/>
      <c r="QAQ107" s="376"/>
      <c r="QAR107" s="376"/>
      <c r="QAS107" s="376"/>
      <c r="QAT107" s="376"/>
      <c r="QAU107" s="376"/>
      <c r="QAV107" s="376"/>
      <c r="QAW107" s="376"/>
      <c r="QAX107" s="376"/>
      <c r="QAY107" s="376"/>
      <c r="QAZ107" s="376"/>
      <c r="QBA107" s="376"/>
      <c r="QBB107" s="376"/>
      <c r="QBC107" s="376"/>
      <c r="QBD107" s="376"/>
      <c r="QBE107" s="376"/>
      <c r="QBF107" s="376"/>
      <c r="QBG107" s="376"/>
      <c r="QBH107" s="376"/>
      <c r="QBI107" s="376"/>
      <c r="QBJ107" s="376"/>
      <c r="QBK107" s="376"/>
      <c r="QBL107" s="376"/>
      <c r="QBM107" s="376"/>
      <c r="QBN107" s="376"/>
      <c r="QBO107" s="376"/>
      <c r="QBP107" s="376"/>
      <c r="QBQ107" s="376"/>
      <c r="QBR107" s="376"/>
      <c r="QBS107" s="376"/>
      <c r="QBT107" s="376"/>
      <c r="QBU107" s="376"/>
      <c r="QBV107" s="376"/>
      <c r="QBW107" s="376"/>
      <c r="QBX107" s="376"/>
      <c r="QBY107" s="376"/>
      <c r="QBZ107" s="376"/>
      <c r="QCA107" s="376"/>
      <c r="QCB107" s="376"/>
      <c r="QCC107" s="376"/>
      <c r="QCD107" s="376"/>
      <c r="QCE107" s="376"/>
      <c r="QCF107" s="376"/>
      <c r="QCG107" s="376"/>
      <c r="QCH107" s="376"/>
      <c r="QCI107" s="376"/>
      <c r="QCJ107" s="376"/>
      <c r="QCK107" s="376"/>
      <c r="QCL107" s="376"/>
      <c r="QCM107" s="376"/>
      <c r="QCN107" s="376"/>
      <c r="QCO107" s="376"/>
      <c r="QCP107" s="376"/>
      <c r="QCQ107" s="376"/>
      <c r="QCR107" s="376"/>
      <c r="QCS107" s="376"/>
      <c r="QCT107" s="376"/>
      <c r="QCU107" s="376"/>
      <c r="QCV107" s="376"/>
      <c r="QCW107" s="376"/>
      <c r="QCX107" s="376"/>
      <c r="QCY107" s="376"/>
      <c r="QCZ107" s="376"/>
      <c r="QDA107" s="376"/>
      <c r="QDB107" s="376"/>
      <c r="QDC107" s="376"/>
      <c r="QDD107" s="376"/>
      <c r="QDE107" s="376"/>
      <c r="QDF107" s="376"/>
      <c r="QDG107" s="376"/>
      <c r="QDH107" s="376"/>
      <c r="QDI107" s="376"/>
      <c r="QDJ107" s="376"/>
      <c r="QDK107" s="376"/>
      <c r="QDL107" s="376"/>
      <c r="QDM107" s="376"/>
      <c r="QDN107" s="376"/>
      <c r="QDO107" s="376"/>
      <c r="QDP107" s="376"/>
      <c r="QDQ107" s="376"/>
      <c r="QDR107" s="376"/>
      <c r="QDS107" s="376"/>
      <c r="QDT107" s="376"/>
      <c r="QDU107" s="376"/>
      <c r="QDV107" s="376"/>
      <c r="QDW107" s="376"/>
      <c r="QDX107" s="376"/>
      <c r="QDY107" s="376"/>
      <c r="QDZ107" s="376"/>
      <c r="QEA107" s="376"/>
      <c r="QEB107" s="376"/>
      <c r="QEC107" s="376"/>
      <c r="QED107" s="376"/>
      <c r="QEE107" s="376"/>
      <c r="QEF107" s="376"/>
      <c r="QEG107" s="376"/>
      <c r="QEH107" s="376"/>
      <c r="QEI107" s="376"/>
      <c r="QEJ107" s="376"/>
      <c r="QEK107" s="376"/>
      <c r="QEL107" s="376"/>
      <c r="QEM107" s="376"/>
      <c r="QEN107" s="376"/>
      <c r="QEO107" s="376"/>
      <c r="QEP107" s="376"/>
      <c r="QEQ107" s="376"/>
      <c r="QER107" s="376"/>
      <c r="QES107" s="376"/>
      <c r="QET107" s="376"/>
      <c r="QEU107" s="376"/>
      <c r="QEV107" s="376"/>
      <c r="QEW107" s="376"/>
      <c r="QEX107" s="376"/>
      <c r="QEY107" s="376"/>
      <c r="QEZ107" s="376"/>
      <c r="QFA107" s="376"/>
      <c r="QFB107" s="376"/>
      <c r="QFC107" s="376"/>
      <c r="QFD107" s="376"/>
      <c r="QFE107" s="376"/>
      <c r="QFF107" s="376"/>
      <c r="QFG107" s="376"/>
      <c r="QFH107" s="376"/>
      <c r="QFI107" s="376"/>
      <c r="QFJ107" s="376"/>
      <c r="QFK107" s="376"/>
      <c r="QFL107" s="376"/>
      <c r="QFM107" s="376"/>
      <c r="QFN107" s="376"/>
      <c r="QFO107" s="376"/>
      <c r="QFP107" s="376"/>
      <c r="QFQ107" s="376"/>
      <c r="QFR107" s="376"/>
      <c r="QFS107" s="376"/>
      <c r="QFT107" s="376"/>
      <c r="QFU107" s="376"/>
      <c r="QFV107" s="376"/>
      <c r="QFW107" s="376"/>
      <c r="QFX107" s="376"/>
      <c r="QFY107" s="376"/>
      <c r="QFZ107" s="376"/>
      <c r="QGA107" s="376"/>
      <c r="QGB107" s="376"/>
      <c r="QGC107" s="376"/>
      <c r="QGD107" s="376"/>
      <c r="QGE107" s="376"/>
      <c r="QGF107" s="376"/>
      <c r="QGG107" s="376"/>
      <c r="QGH107" s="376"/>
      <c r="QGI107" s="376"/>
      <c r="QGJ107" s="376"/>
      <c r="QGK107" s="376"/>
      <c r="QGL107" s="376"/>
      <c r="QGM107" s="376"/>
      <c r="QGN107" s="376"/>
      <c r="QGO107" s="376"/>
      <c r="QGP107" s="376"/>
      <c r="QGQ107" s="376"/>
      <c r="QGR107" s="376"/>
      <c r="QGS107" s="376"/>
      <c r="QGT107" s="376"/>
      <c r="QGU107" s="376"/>
      <c r="QGV107" s="376"/>
      <c r="QGW107" s="376"/>
      <c r="QGX107" s="376"/>
      <c r="QGY107" s="376"/>
      <c r="QGZ107" s="376"/>
      <c r="QHA107" s="376"/>
      <c r="QHB107" s="376"/>
      <c r="QHC107" s="376"/>
      <c r="QHD107" s="376"/>
      <c r="QHE107" s="376"/>
      <c r="QHF107" s="376"/>
      <c r="QHG107" s="376"/>
      <c r="QHH107" s="376"/>
      <c r="QHI107" s="376"/>
      <c r="QHJ107" s="376"/>
      <c r="QHK107" s="376"/>
      <c r="QHL107" s="376"/>
      <c r="QHM107" s="376"/>
      <c r="QHN107" s="376"/>
      <c r="QHO107" s="376"/>
      <c r="QHP107" s="376"/>
      <c r="QHQ107" s="376"/>
      <c r="QHR107" s="376"/>
      <c r="QHS107" s="376"/>
      <c r="QHT107" s="376"/>
      <c r="QHU107" s="376"/>
      <c r="QHV107" s="376"/>
      <c r="QHW107" s="376"/>
      <c r="QHX107" s="376"/>
      <c r="QHY107" s="376"/>
      <c r="QHZ107" s="376"/>
      <c r="QIA107" s="376"/>
      <c r="QIB107" s="376"/>
      <c r="QIC107" s="376"/>
      <c r="QID107" s="376"/>
      <c r="QIE107" s="376"/>
      <c r="QIF107" s="376"/>
      <c r="QIG107" s="376"/>
      <c r="QIH107" s="376"/>
      <c r="QII107" s="376"/>
      <c r="QIJ107" s="376"/>
      <c r="QIK107" s="376"/>
      <c r="QIL107" s="376"/>
      <c r="QIM107" s="376"/>
      <c r="QIN107" s="376"/>
      <c r="QIO107" s="376"/>
      <c r="QIP107" s="376"/>
      <c r="QIQ107" s="376"/>
      <c r="QIR107" s="376"/>
      <c r="QIS107" s="376"/>
      <c r="QIT107" s="376"/>
      <c r="QIU107" s="376"/>
      <c r="QIV107" s="376"/>
      <c r="QIW107" s="376"/>
      <c r="QIX107" s="376"/>
      <c r="QIY107" s="376"/>
      <c r="QIZ107" s="376"/>
      <c r="QJA107" s="376"/>
      <c r="QJB107" s="376"/>
      <c r="QJC107" s="376"/>
      <c r="QJD107" s="376"/>
      <c r="QJE107" s="376"/>
      <c r="QJF107" s="376"/>
      <c r="QJG107" s="376"/>
      <c r="QJH107" s="376"/>
      <c r="QJI107" s="376"/>
      <c r="QJJ107" s="376"/>
      <c r="QJK107" s="376"/>
      <c r="QJL107" s="376"/>
      <c r="QJM107" s="376"/>
      <c r="QJN107" s="376"/>
      <c r="QJO107" s="376"/>
      <c r="QJP107" s="376"/>
      <c r="QJQ107" s="376"/>
      <c r="QJR107" s="376"/>
      <c r="QJS107" s="376"/>
      <c r="QJT107" s="376"/>
      <c r="QJU107" s="376"/>
      <c r="QJV107" s="376"/>
      <c r="QJW107" s="376"/>
      <c r="QJX107" s="376"/>
      <c r="QJY107" s="376"/>
      <c r="QJZ107" s="376"/>
      <c r="QKA107" s="376"/>
      <c r="QKB107" s="376"/>
      <c r="QKC107" s="376"/>
      <c r="QKD107" s="376"/>
      <c r="QKE107" s="376"/>
      <c r="QKF107" s="376"/>
      <c r="QKG107" s="376"/>
      <c r="QKH107" s="376"/>
      <c r="QKI107" s="376"/>
      <c r="QKJ107" s="376"/>
      <c r="QKK107" s="376"/>
      <c r="QKL107" s="376"/>
      <c r="QKM107" s="376"/>
      <c r="QKN107" s="376"/>
      <c r="QKO107" s="376"/>
      <c r="QKP107" s="376"/>
      <c r="QKQ107" s="376"/>
      <c r="QKR107" s="376"/>
      <c r="QKS107" s="376"/>
      <c r="QKT107" s="376"/>
      <c r="QKU107" s="376"/>
      <c r="QKV107" s="376"/>
      <c r="QKW107" s="376"/>
      <c r="QKX107" s="376"/>
      <c r="QKY107" s="376"/>
      <c r="QKZ107" s="376"/>
      <c r="QLA107" s="376"/>
      <c r="QLB107" s="376"/>
      <c r="QLC107" s="376"/>
      <c r="QLD107" s="376"/>
      <c r="QLE107" s="376"/>
      <c r="QLF107" s="376"/>
      <c r="QLG107" s="376"/>
      <c r="QLH107" s="376"/>
      <c r="QLI107" s="376"/>
      <c r="QLJ107" s="376"/>
      <c r="QLK107" s="376"/>
      <c r="QLL107" s="376"/>
      <c r="QLM107" s="376"/>
      <c r="QLN107" s="376"/>
      <c r="QLO107" s="376"/>
      <c r="QLP107" s="376"/>
      <c r="QLQ107" s="376"/>
      <c r="QLR107" s="376"/>
      <c r="QLS107" s="376"/>
      <c r="QLT107" s="376"/>
      <c r="QLU107" s="376"/>
      <c r="QLV107" s="376"/>
      <c r="QLW107" s="376"/>
      <c r="QLX107" s="376"/>
      <c r="QLY107" s="376"/>
      <c r="QLZ107" s="376"/>
      <c r="QMA107" s="376"/>
      <c r="QMB107" s="376"/>
      <c r="QMC107" s="376"/>
      <c r="QMD107" s="376"/>
      <c r="QME107" s="376"/>
      <c r="QMF107" s="376"/>
      <c r="QMG107" s="376"/>
      <c r="QMH107" s="376"/>
      <c r="QMI107" s="376"/>
      <c r="QMJ107" s="376"/>
      <c r="QMK107" s="376"/>
      <c r="QML107" s="376"/>
      <c r="QMM107" s="376"/>
      <c r="QMN107" s="376"/>
      <c r="QMO107" s="376"/>
      <c r="QMP107" s="376"/>
      <c r="QMQ107" s="376"/>
      <c r="QMR107" s="376"/>
      <c r="QMS107" s="376"/>
      <c r="QMT107" s="376"/>
      <c r="QMU107" s="376"/>
      <c r="QMV107" s="376"/>
      <c r="QMW107" s="376"/>
      <c r="QMX107" s="376"/>
      <c r="QMY107" s="376"/>
      <c r="QMZ107" s="376"/>
      <c r="QNA107" s="376"/>
      <c r="QNB107" s="376"/>
      <c r="QNC107" s="376"/>
      <c r="QND107" s="376"/>
      <c r="QNE107" s="376"/>
      <c r="QNF107" s="376"/>
      <c r="QNG107" s="376"/>
      <c r="QNH107" s="376"/>
      <c r="QNI107" s="376"/>
      <c r="QNJ107" s="376"/>
      <c r="QNK107" s="376"/>
      <c r="QNL107" s="376"/>
      <c r="QNM107" s="376"/>
      <c r="QNN107" s="376"/>
      <c r="QNO107" s="376"/>
      <c r="QNP107" s="376"/>
      <c r="QNQ107" s="376"/>
      <c r="QNR107" s="376"/>
      <c r="QNS107" s="376"/>
      <c r="QNT107" s="376"/>
      <c r="QNU107" s="376"/>
      <c r="QNV107" s="376"/>
      <c r="QNW107" s="376"/>
      <c r="QNX107" s="376"/>
      <c r="QNY107" s="376"/>
      <c r="QNZ107" s="376"/>
      <c r="QOA107" s="376"/>
      <c r="QOB107" s="376"/>
      <c r="QOC107" s="376"/>
      <c r="QOD107" s="376"/>
      <c r="QOE107" s="376"/>
      <c r="QOF107" s="376"/>
      <c r="QOG107" s="376"/>
      <c r="QOH107" s="376"/>
      <c r="QOI107" s="376"/>
      <c r="QOJ107" s="376"/>
      <c r="QOK107" s="376"/>
      <c r="QOL107" s="376"/>
      <c r="QOM107" s="376"/>
      <c r="QON107" s="376"/>
      <c r="QOO107" s="376"/>
      <c r="QOP107" s="376"/>
      <c r="QOQ107" s="376"/>
      <c r="QOR107" s="376"/>
      <c r="QOS107" s="376"/>
      <c r="QOT107" s="376"/>
      <c r="QOU107" s="376"/>
      <c r="QOV107" s="376"/>
      <c r="QOW107" s="376"/>
      <c r="QOX107" s="376"/>
      <c r="QOY107" s="376"/>
      <c r="QOZ107" s="376"/>
      <c r="QPA107" s="376"/>
      <c r="QPB107" s="376"/>
      <c r="QPC107" s="376"/>
      <c r="QPD107" s="376"/>
      <c r="QPE107" s="376"/>
      <c r="QPF107" s="376"/>
      <c r="QPG107" s="376"/>
      <c r="QPH107" s="376"/>
      <c r="QPI107" s="376"/>
      <c r="QPJ107" s="376"/>
      <c r="QPK107" s="376"/>
      <c r="QPL107" s="376"/>
      <c r="QPM107" s="376"/>
      <c r="QPN107" s="376"/>
      <c r="QPO107" s="376"/>
      <c r="QPP107" s="376"/>
      <c r="QPQ107" s="376"/>
      <c r="QPR107" s="376"/>
      <c r="QPS107" s="376"/>
      <c r="QPT107" s="376"/>
      <c r="QPU107" s="376"/>
      <c r="QPV107" s="376"/>
      <c r="QPW107" s="376"/>
      <c r="QPX107" s="376"/>
      <c r="QPY107" s="376"/>
      <c r="QPZ107" s="376"/>
      <c r="QQA107" s="376"/>
      <c r="QQB107" s="376"/>
      <c r="QQC107" s="376"/>
      <c r="QQD107" s="376"/>
      <c r="QQE107" s="376"/>
      <c r="QQF107" s="376"/>
      <c r="QQG107" s="376"/>
      <c r="QQH107" s="376"/>
      <c r="QQI107" s="376"/>
      <c r="QQJ107" s="376"/>
      <c r="QQK107" s="376"/>
      <c r="QQL107" s="376"/>
      <c r="QQM107" s="376"/>
      <c r="QQN107" s="376"/>
      <c r="QQO107" s="376"/>
      <c r="QQP107" s="376"/>
      <c r="QQQ107" s="376"/>
      <c r="QQR107" s="376"/>
      <c r="QQS107" s="376"/>
      <c r="QQT107" s="376"/>
      <c r="QQU107" s="376"/>
      <c r="QQV107" s="376"/>
      <c r="QQW107" s="376"/>
      <c r="QQX107" s="376"/>
      <c r="QQY107" s="376"/>
      <c r="QQZ107" s="376"/>
      <c r="QRA107" s="376"/>
      <c r="QRB107" s="376"/>
      <c r="QRC107" s="376"/>
      <c r="QRD107" s="376"/>
      <c r="QRE107" s="376"/>
      <c r="QRF107" s="376"/>
      <c r="QRG107" s="376"/>
      <c r="QRH107" s="376"/>
      <c r="QRI107" s="376"/>
      <c r="QRJ107" s="376"/>
      <c r="QRK107" s="376"/>
      <c r="QRL107" s="376"/>
      <c r="QRM107" s="376"/>
      <c r="QRN107" s="376"/>
      <c r="QRO107" s="376"/>
      <c r="QRP107" s="376"/>
      <c r="QRQ107" s="376"/>
      <c r="QRR107" s="376"/>
      <c r="QRS107" s="376"/>
      <c r="QRT107" s="376"/>
      <c r="QRU107" s="376"/>
      <c r="QRV107" s="376"/>
      <c r="QRW107" s="376"/>
      <c r="QRX107" s="376"/>
      <c r="QRY107" s="376"/>
      <c r="QRZ107" s="376"/>
      <c r="QSA107" s="376"/>
      <c r="QSB107" s="376"/>
      <c r="QSC107" s="376"/>
      <c r="QSD107" s="376"/>
      <c r="QSE107" s="376"/>
      <c r="QSF107" s="376"/>
      <c r="QSG107" s="376"/>
      <c r="QSH107" s="376"/>
      <c r="QSI107" s="376"/>
      <c r="QSJ107" s="376"/>
      <c r="QSK107" s="376"/>
      <c r="QSL107" s="376"/>
      <c r="QSM107" s="376"/>
      <c r="QSN107" s="376"/>
      <c r="QSO107" s="376"/>
      <c r="QSP107" s="376"/>
      <c r="QSQ107" s="376"/>
      <c r="QSR107" s="376"/>
      <c r="QSS107" s="376"/>
      <c r="QST107" s="376"/>
      <c r="QSU107" s="376"/>
      <c r="QSV107" s="376"/>
      <c r="QSW107" s="376"/>
      <c r="QSX107" s="376"/>
      <c r="QSY107" s="376"/>
      <c r="QSZ107" s="376"/>
      <c r="QTA107" s="376"/>
      <c r="QTB107" s="376"/>
      <c r="QTC107" s="376"/>
      <c r="QTD107" s="376"/>
      <c r="QTE107" s="376"/>
      <c r="QTF107" s="376"/>
      <c r="QTG107" s="376"/>
      <c r="QTH107" s="376"/>
      <c r="QTI107" s="376"/>
      <c r="QTJ107" s="376"/>
      <c r="QTK107" s="376"/>
      <c r="QTL107" s="376"/>
      <c r="QTM107" s="376"/>
      <c r="QTN107" s="376"/>
      <c r="QTO107" s="376"/>
      <c r="QTP107" s="376"/>
      <c r="QTQ107" s="376"/>
      <c r="QTR107" s="376"/>
      <c r="QTS107" s="376"/>
      <c r="QTT107" s="376"/>
      <c r="QTU107" s="376"/>
      <c r="QTV107" s="376"/>
      <c r="QTW107" s="376"/>
      <c r="QTX107" s="376"/>
      <c r="QTY107" s="376"/>
      <c r="QTZ107" s="376"/>
      <c r="QUA107" s="376"/>
      <c r="QUB107" s="376"/>
      <c r="QUC107" s="376"/>
      <c r="QUD107" s="376"/>
      <c r="QUE107" s="376"/>
      <c r="QUF107" s="376"/>
      <c r="QUG107" s="376"/>
      <c r="QUH107" s="376"/>
      <c r="QUI107" s="376"/>
      <c r="QUJ107" s="376"/>
      <c r="QUK107" s="376"/>
      <c r="QUL107" s="376"/>
      <c r="QUM107" s="376"/>
      <c r="QUN107" s="376"/>
      <c r="QUO107" s="376"/>
      <c r="QUP107" s="376"/>
      <c r="QUQ107" s="376"/>
      <c r="QUR107" s="376"/>
      <c r="QUS107" s="376"/>
      <c r="QUT107" s="376"/>
      <c r="QUU107" s="376"/>
      <c r="QUV107" s="376"/>
      <c r="QUW107" s="376"/>
      <c r="QUX107" s="376"/>
      <c r="QUY107" s="376"/>
      <c r="QUZ107" s="376"/>
      <c r="QVA107" s="376"/>
      <c r="QVB107" s="376"/>
      <c r="QVC107" s="376"/>
      <c r="QVD107" s="376"/>
      <c r="QVE107" s="376"/>
      <c r="QVF107" s="376"/>
      <c r="QVG107" s="376"/>
      <c r="QVH107" s="376"/>
      <c r="QVI107" s="376"/>
      <c r="QVJ107" s="376"/>
      <c r="QVK107" s="376"/>
      <c r="QVL107" s="376"/>
      <c r="QVM107" s="376"/>
      <c r="QVN107" s="376"/>
      <c r="QVO107" s="376"/>
      <c r="QVP107" s="376"/>
      <c r="QVQ107" s="376"/>
      <c r="QVR107" s="376"/>
      <c r="QVS107" s="376"/>
      <c r="QVT107" s="376"/>
      <c r="QVU107" s="376"/>
      <c r="QVV107" s="376"/>
      <c r="QVW107" s="376"/>
      <c r="QVX107" s="376"/>
      <c r="QVY107" s="376"/>
      <c r="QVZ107" s="376"/>
      <c r="QWA107" s="376"/>
      <c r="QWB107" s="376"/>
      <c r="QWC107" s="376"/>
      <c r="QWD107" s="376"/>
      <c r="QWE107" s="376"/>
      <c r="QWF107" s="376"/>
      <c r="QWG107" s="376"/>
      <c r="QWH107" s="376"/>
      <c r="QWI107" s="376"/>
      <c r="QWJ107" s="376"/>
      <c r="QWK107" s="376"/>
      <c r="QWL107" s="376"/>
      <c r="QWM107" s="376"/>
      <c r="QWN107" s="376"/>
      <c r="QWO107" s="376"/>
      <c r="QWP107" s="376"/>
      <c r="QWQ107" s="376"/>
      <c r="QWR107" s="376"/>
      <c r="QWS107" s="376"/>
      <c r="QWT107" s="376"/>
      <c r="QWU107" s="376"/>
      <c r="QWV107" s="376"/>
      <c r="QWW107" s="376"/>
      <c r="QWX107" s="376"/>
      <c r="QWY107" s="376"/>
      <c r="QWZ107" s="376"/>
      <c r="QXA107" s="376"/>
      <c r="QXB107" s="376"/>
      <c r="QXC107" s="376"/>
      <c r="QXD107" s="376"/>
      <c r="QXE107" s="376"/>
      <c r="QXF107" s="376"/>
      <c r="QXG107" s="376"/>
      <c r="QXH107" s="376"/>
      <c r="QXI107" s="376"/>
      <c r="QXJ107" s="376"/>
      <c r="QXK107" s="376"/>
      <c r="QXL107" s="376"/>
      <c r="QXM107" s="376"/>
      <c r="QXN107" s="376"/>
      <c r="QXO107" s="376"/>
      <c r="QXP107" s="376"/>
      <c r="QXQ107" s="376"/>
      <c r="QXR107" s="376"/>
      <c r="QXS107" s="376"/>
      <c r="QXT107" s="376"/>
      <c r="QXU107" s="376"/>
      <c r="QXV107" s="376"/>
      <c r="QXW107" s="376"/>
      <c r="QXX107" s="376"/>
      <c r="QXY107" s="376"/>
      <c r="QXZ107" s="376"/>
      <c r="QYA107" s="376"/>
      <c r="QYB107" s="376"/>
      <c r="QYC107" s="376"/>
      <c r="QYD107" s="376"/>
      <c r="QYE107" s="376"/>
      <c r="QYF107" s="376"/>
      <c r="QYG107" s="376"/>
      <c r="QYH107" s="376"/>
      <c r="QYI107" s="376"/>
      <c r="QYJ107" s="376"/>
      <c r="QYK107" s="376"/>
      <c r="QYL107" s="376"/>
      <c r="QYM107" s="376"/>
      <c r="QYN107" s="376"/>
      <c r="QYO107" s="376"/>
      <c r="QYP107" s="376"/>
      <c r="QYQ107" s="376"/>
      <c r="QYR107" s="376"/>
      <c r="QYS107" s="376"/>
      <c r="QYT107" s="376"/>
      <c r="QYU107" s="376"/>
      <c r="QYV107" s="376"/>
      <c r="QYW107" s="376"/>
      <c r="QYX107" s="376"/>
      <c r="QYY107" s="376"/>
      <c r="QYZ107" s="376"/>
      <c r="QZA107" s="376"/>
      <c r="QZB107" s="376"/>
      <c r="QZC107" s="376"/>
      <c r="QZD107" s="376"/>
      <c r="QZE107" s="376"/>
      <c r="QZF107" s="376"/>
      <c r="QZG107" s="376"/>
      <c r="QZH107" s="376"/>
      <c r="QZI107" s="376"/>
      <c r="QZJ107" s="376"/>
      <c r="QZK107" s="376"/>
      <c r="QZL107" s="376"/>
      <c r="QZM107" s="376"/>
      <c r="QZN107" s="376"/>
      <c r="QZO107" s="376"/>
      <c r="QZP107" s="376"/>
      <c r="QZQ107" s="376"/>
      <c r="QZR107" s="376"/>
      <c r="QZS107" s="376"/>
      <c r="QZT107" s="376"/>
      <c r="QZU107" s="376"/>
      <c r="QZV107" s="376"/>
      <c r="QZW107" s="376"/>
      <c r="QZX107" s="376"/>
      <c r="QZY107" s="376"/>
      <c r="QZZ107" s="376"/>
      <c r="RAA107" s="376"/>
      <c r="RAB107" s="376"/>
      <c r="RAC107" s="376"/>
      <c r="RAD107" s="376"/>
      <c r="RAE107" s="376"/>
      <c r="RAF107" s="376"/>
      <c r="RAG107" s="376"/>
      <c r="RAH107" s="376"/>
      <c r="RAI107" s="376"/>
      <c r="RAJ107" s="376"/>
      <c r="RAK107" s="376"/>
      <c r="RAL107" s="376"/>
      <c r="RAM107" s="376"/>
      <c r="RAN107" s="376"/>
      <c r="RAO107" s="376"/>
      <c r="RAP107" s="376"/>
      <c r="RAQ107" s="376"/>
      <c r="RAR107" s="376"/>
      <c r="RAS107" s="376"/>
      <c r="RAT107" s="376"/>
      <c r="RAU107" s="376"/>
      <c r="RAV107" s="376"/>
      <c r="RAW107" s="376"/>
      <c r="RAX107" s="376"/>
      <c r="RAY107" s="376"/>
      <c r="RAZ107" s="376"/>
      <c r="RBA107" s="376"/>
      <c r="RBB107" s="376"/>
      <c r="RBC107" s="376"/>
      <c r="RBD107" s="376"/>
      <c r="RBE107" s="376"/>
      <c r="RBF107" s="376"/>
      <c r="RBG107" s="376"/>
      <c r="RBH107" s="376"/>
      <c r="RBI107" s="376"/>
      <c r="RBJ107" s="376"/>
      <c r="RBK107" s="376"/>
      <c r="RBL107" s="376"/>
      <c r="RBM107" s="376"/>
      <c r="RBN107" s="376"/>
      <c r="RBO107" s="376"/>
      <c r="RBP107" s="376"/>
      <c r="RBQ107" s="376"/>
      <c r="RBR107" s="376"/>
      <c r="RBS107" s="376"/>
      <c r="RBT107" s="376"/>
      <c r="RBU107" s="376"/>
      <c r="RBV107" s="376"/>
      <c r="RBW107" s="376"/>
      <c r="RBX107" s="376"/>
      <c r="RBY107" s="376"/>
      <c r="RBZ107" s="376"/>
      <c r="RCA107" s="376"/>
      <c r="RCB107" s="376"/>
      <c r="RCC107" s="376"/>
      <c r="RCD107" s="376"/>
      <c r="RCE107" s="376"/>
      <c r="RCF107" s="376"/>
      <c r="RCG107" s="376"/>
      <c r="RCH107" s="376"/>
      <c r="RCI107" s="376"/>
      <c r="RCJ107" s="376"/>
      <c r="RCK107" s="376"/>
      <c r="RCL107" s="376"/>
      <c r="RCM107" s="376"/>
      <c r="RCN107" s="376"/>
      <c r="RCO107" s="376"/>
      <c r="RCP107" s="376"/>
      <c r="RCQ107" s="376"/>
      <c r="RCR107" s="376"/>
      <c r="RCS107" s="376"/>
      <c r="RCT107" s="376"/>
      <c r="RCU107" s="376"/>
      <c r="RCV107" s="376"/>
      <c r="RCW107" s="376"/>
      <c r="RCX107" s="376"/>
      <c r="RCY107" s="376"/>
      <c r="RCZ107" s="376"/>
      <c r="RDA107" s="376"/>
      <c r="RDB107" s="376"/>
      <c r="RDC107" s="376"/>
      <c r="RDD107" s="376"/>
      <c r="RDE107" s="376"/>
      <c r="RDF107" s="376"/>
      <c r="RDG107" s="376"/>
      <c r="RDH107" s="376"/>
      <c r="RDI107" s="376"/>
      <c r="RDJ107" s="376"/>
      <c r="RDK107" s="376"/>
      <c r="RDL107" s="376"/>
      <c r="RDM107" s="376"/>
      <c r="RDN107" s="376"/>
      <c r="RDO107" s="376"/>
      <c r="RDP107" s="376"/>
      <c r="RDQ107" s="376"/>
      <c r="RDR107" s="376"/>
      <c r="RDS107" s="376"/>
      <c r="RDT107" s="376"/>
      <c r="RDU107" s="376"/>
      <c r="RDV107" s="376"/>
      <c r="RDW107" s="376"/>
      <c r="RDX107" s="376"/>
      <c r="RDY107" s="376"/>
      <c r="RDZ107" s="376"/>
      <c r="REA107" s="376"/>
      <c r="REB107" s="376"/>
      <c r="REC107" s="376"/>
      <c r="RED107" s="376"/>
      <c r="REE107" s="376"/>
      <c r="REF107" s="376"/>
      <c r="REG107" s="376"/>
      <c r="REH107" s="376"/>
      <c r="REI107" s="376"/>
      <c r="REJ107" s="376"/>
      <c r="REK107" s="376"/>
      <c r="REL107" s="376"/>
      <c r="REM107" s="376"/>
      <c r="REN107" s="376"/>
      <c r="REO107" s="376"/>
      <c r="REP107" s="376"/>
      <c r="REQ107" s="376"/>
      <c r="RER107" s="376"/>
      <c r="RES107" s="376"/>
      <c r="RET107" s="376"/>
      <c r="REU107" s="376"/>
      <c r="REV107" s="376"/>
      <c r="REW107" s="376"/>
      <c r="REX107" s="376"/>
      <c r="REY107" s="376"/>
      <c r="REZ107" s="376"/>
      <c r="RFA107" s="376"/>
      <c r="RFB107" s="376"/>
      <c r="RFC107" s="376"/>
      <c r="RFD107" s="376"/>
      <c r="RFE107" s="376"/>
      <c r="RFF107" s="376"/>
      <c r="RFG107" s="376"/>
      <c r="RFH107" s="376"/>
      <c r="RFI107" s="376"/>
      <c r="RFJ107" s="376"/>
      <c r="RFK107" s="376"/>
      <c r="RFL107" s="376"/>
      <c r="RFM107" s="376"/>
      <c r="RFN107" s="376"/>
      <c r="RFO107" s="376"/>
      <c r="RFP107" s="376"/>
      <c r="RFQ107" s="376"/>
      <c r="RFR107" s="376"/>
      <c r="RFS107" s="376"/>
      <c r="RFT107" s="376"/>
      <c r="RFU107" s="376"/>
      <c r="RFV107" s="376"/>
      <c r="RFW107" s="376"/>
      <c r="RFX107" s="376"/>
      <c r="RFY107" s="376"/>
      <c r="RFZ107" s="376"/>
      <c r="RGA107" s="376"/>
      <c r="RGB107" s="376"/>
      <c r="RGC107" s="376"/>
      <c r="RGD107" s="376"/>
      <c r="RGE107" s="376"/>
      <c r="RGF107" s="376"/>
      <c r="RGG107" s="376"/>
      <c r="RGH107" s="376"/>
      <c r="RGI107" s="376"/>
      <c r="RGJ107" s="376"/>
      <c r="RGK107" s="376"/>
      <c r="RGL107" s="376"/>
      <c r="RGM107" s="376"/>
      <c r="RGN107" s="376"/>
      <c r="RGO107" s="376"/>
      <c r="RGP107" s="376"/>
      <c r="RGQ107" s="376"/>
      <c r="RGR107" s="376"/>
      <c r="RGS107" s="376"/>
      <c r="RGT107" s="376"/>
      <c r="RGU107" s="376"/>
      <c r="RGV107" s="376"/>
      <c r="RGW107" s="376"/>
      <c r="RGX107" s="376"/>
      <c r="RGY107" s="376"/>
      <c r="RGZ107" s="376"/>
      <c r="RHA107" s="376"/>
      <c r="RHB107" s="376"/>
      <c r="RHC107" s="376"/>
      <c r="RHD107" s="376"/>
      <c r="RHE107" s="376"/>
      <c r="RHF107" s="376"/>
      <c r="RHG107" s="376"/>
      <c r="RHH107" s="376"/>
      <c r="RHI107" s="376"/>
      <c r="RHJ107" s="376"/>
      <c r="RHK107" s="376"/>
      <c r="RHL107" s="376"/>
      <c r="RHM107" s="376"/>
      <c r="RHN107" s="376"/>
      <c r="RHO107" s="376"/>
      <c r="RHP107" s="376"/>
      <c r="RHQ107" s="376"/>
      <c r="RHR107" s="376"/>
      <c r="RHS107" s="376"/>
      <c r="RHT107" s="376"/>
      <c r="RHU107" s="376"/>
      <c r="RHV107" s="376"/>
      <c r="RHW107" s="376"/>
      <c r="RHX107" s="376"/>
      <c r="RHY107" s="376"/>
      <c r="RHZ107" s="376"/>
      <c r="RIA107" s="376"/>
      <c r="RIB107" s="376"/>
      <c r="RIC107" s="376"/>
      <c r="RID107" s="376"/>
      <c r="RIE107" s="376"/>
      <c r="RIF107" s="376"/>
      <c r="RIG107" s="376"/>
      <c r="RIH107" s="376"/>
      <c r="RII107" s="376"/>
      <c r="RIJ107" s="376"/>
      <c r="RIK107" s="376"/>
      <c r="RIL107" s="376"/>
      <c r="RIM107" s="376"/>
      <c r="RIN107" s="376"/>
      <c r="RIO107" s="376"/>
      <c r="RIP107" s="376"/>
      <c r="RIQ107" s="376"/>
      <c r="RIR107" s="376"/>
      <c r="RIS107" s="376"/>
      <c r="RIT107" s="376"/>
      <c r="RIU107" s="376"/>
      <c r="RIV107" s="376"/>
      <c r="RIW107" s="376"/>
      <c r="RIX107" s="376"/>
      <c r="RIY107" s="376"/>
      <c r="RIZ107" s="376"/>
      <c r="RJA107" s="376"/>
      <c r="RJB107" s="376"/>
      <c r="RJC107" s="376"/>
      <c r="RJD107" s="376"/>
      <c r="RJE107" s="376"/>
      <c r="RJF107" s="376"/>
      <c r="RJG107" s="376"/>
      <c r="RJH107" s="376"/>
      <c r="RJI107" s="376"/>
      <c r="RJJ107" s="376"/>
      <c r="RJK107" s="376"/>
      <c r="RJL107" s="376"/>
      <c r="RJM107" s="376"/>
      <c r="RJN107" s="376"/>
      <c r="RJO107" s="376"/>
      <c r="RJP107" s="376"/>
      <c r="RJQ107" s="376"/>
      <c r="RJR107" s="376"/>
      <c r="RJS107" s="376"/>
      <c r="RJT107" s="376"/>
      <c r="RJU107" s="376"/>
      <c r="RJV107" s="376"/>
      <c r="RJW107" s="376"/>
      <c r="RJX107" s="376"/>
      <c r="RJY107" s="376"/>
      <c r="RJZ107" s="376"/>
      <c r="RKA107" s="376"/>
      <c r="RKB107" s="376"/>
      <c r="RKC107" s="376"/>
      <c r="RKD107" s="376"/>
      <c r="RKE107" s="376"/>
      <c r="RKF107" s="376"/>
      <c r="RKG107" s="376"/>
      <c r="RKH107" s="376"/>
      <c r="RKI107" s="376"/>
      <c r="RKJ107" s="376"/>
      <c r="RKK107" s="376"/>
      <c r="RKL107" s="376"/>
      <c r="RKM107" s="376"/>
      <c r="RKN107" s="376"/>
      <c r="RKO107" s="376"/>
      <c r="RKP107" s="376"/>
      <c r="RKQ107" s="376"/>
      <c r="RKR107" s="376"/>
      <c r="RKS107" s="376"/>
      <c r="RKT107" s="376"/>
      <c r="RKU107" s="376"/>
      <c r="RKV107" s="376"/>
      <c r="RKW107" s="376"/>
      <c r="RKX107" s="376"/>
      <c r="RKY107" s="376"/>
      <c r="RKZ107" s="376"/>
      <c r="RLA107" s="376"/>
      <c r="RLB107" s="376"/>
      <c r="RLC107" s="376"/>
      <c r="RLD107" s="376"/>
      <c r="RLE107" s="376"/>
      <c r="RLF107" s="376"/>
      <c r="RLG107" s="376"/>
      <c r="RLH107" s="376"/>
      <c r="RLI107" s="376"/>
      <c r="RLJ107" s="376"/>
      <c r="RLK107" s="376"/>
      <c r="RLL107" s="376"/>
      <c r="RLM107" s="376"/>
      <c r="RLN107" s="376"/>
      <c r="RLO107" s="376"/>
      <c r="RLP107" s="376"/>
      <c r="RLQ107" s="376"/>
      <c r="RLR107" s="376"/>
      <c r="RLS107" s="376"/>
      <c r="RLT107" s="376"/>
      <c r="RLU107" s="376"/>
      <c r="RLV107" s="376"/>
      <c r="RLW107" s="376"/>
      <c r="RLX107" s="376"/>
      <c r="RLY107" s="376"/>
      <c r="RLZ107" s="376"/>
      <c r="RMA107" s="376"/>
      <c r="RMB107" s="376"/>
      <c r="RMC107" s="376"/>
      <c r="RMD107" s="376"/>
      <c r="RME107" s="376"/>
      <c r="RMF107" s="376"/>
      <c r="RMG107" s="376"/>
      <c r="RMH107" s="376"/>
      <c r="RMI107" s="376"/>
      <c r="RMJ107" s="376"/>
      <c r="RMK107" s="376"/>
      <c r="RML107" s="376"/>
      <c r="RMM107" s="376"/>
      <c r="RMN107" s="376"/>
      <c r="RMO107" s="376"/>
      <c r="RMP107" s="376"/>
      <c r="RMQ107" s="376"/>
      <c r="RMR107" s="376"/>
      <c r="RMS107" s="376"/>
      <c r="RMT107" s="376"/>
      <c r="RMU107" s="376"/>
      <c r="RMV107" s="376"/>
      <c r="RMW107" s="376"/>
      <c r="RMX107" s="376"/>
      <c r="RMY107" s="376"/>
      <c r="RMZ107" s="376"/>
      <c r="RNA107" s="376"/>
      <c r="RNB107" s="376"/>
      <c r="RNC107" s="376"/>
      <c r="RND107" s="376"/>
      <c r="RNE107" s="376"/>
      <c r="RNF107" s="376"/>
      <c r="RNG107" s="376"/>
      <c r="RNH107" s="376"/>
      <c r="RNI107" s="376"/>
      <c r="RNJ107" s="376"/>
      <c r="RNK107" s="376"/>
      <c r="RNL107" s="376"/>
      <c r="RNM107" s="376"/>
      <c r="RNN107" s="376"/>
      <c r="RNO107" s="376"/>
      <c r="RNP107" s="376"/>
      <c r="RNQ107" s="376"/>
      <c r="RNR107" s="376"/>
      <c r="RNS107" s="376"/>
      <c r="RNT107" s="376"/>
      <c r="RNU107" s="376"/>
      <c r="RNV107" s="376"/>
      <c r="RNW107" s="376"/>
      <c r="RNX107" s="376"/>
      <c r="RNY107" s="376"/>
      <c r="RNZ107" s="376"/>
      <c r="ROA107" s="376"/>
      <c r="ROB107" s="376"/>
      <c r="ROC107" s="376"/>
      <c r="ROD107" s="376"/>
      <c r="ROE107" s="376"/>
      <c r="ROF107" s="376"/>
      <c r="ROG107" s="376"/>
      <c r="ROH107" s="376"/>
      <c r="ROI107" s="376"/>
      <c r="ROJ107" s="376"/>
      <c r="ROK107" s="376"/>
      <c r="ROL107" s="376"/>
      <c r="ROM107" s="376"/>
      <c r="RON107" s="376"/>
      <c r="ROO107" s="376"/>
      <c r="ROP107" s="376"/>
      <c r="ROQ107" s="376"/>
      <c r="ROR107" s="376"/>
      <c r="ROS107" s="376"/>
      <c r="ROT107" s="376"/>
      <c r="ROU107" s="376"/>
      <c r="ROV107" s="376"/>
      <c r="ROW107" s="376"/>
      <c r="ROX107" s="376"/>
      <c r="ROY107" s="376"/>
      <c r="ROZ107" s="376"/>
      <c r="RPA107" s="376"/>
      <c r="RPB107" s="376"/>
      <c r="RPC107" s="376"/>
      <c r="RPD107" s="376"/>
      <c r="RPE107" s="376"/>
      <c r="RPF107" s="376"/>
      <c r="RPG107" s="376"/>
      <c r="RPH107" s="376"/>
      <c r="RPI107" s="376"/>
      <c r="RPJ107" s="376"/>
      <c r="RPK107" s="376"/>
      <c r="RPL107" s="376"/>
      <c r="RPM107" s="376"/>
      <c r="RPN107" s="376"/>
      <c r="RPO107" s="376"/>
      <c r="RPP107" s="376"/>
      <c r="RPQ107" s="376"/>
      <c r="RPR107" s="376"/>
      <c r="RPS107" s="376"/>
      <c r="RPT107" s="376"/>
      <c r="RPU107" s="376"/>
      <c r="RPV107" s="376"/>
      <c r="RPW107" s="376"/>
      <c r="RPX107" s="376"/>
      <c r="RPY107" s="376"/>
      <c r="RPZ107" s="376"/>
      <c r="RQA107" s="376"/>
      <c r="RQB107" s="376"/>
      <c r="RQC107" s="376"/>
      <c r="RQD107" s="376"/>
      <c r="RQE107" s="376"/>
      <c r="RQF107" s="376"/>
      <c r="RQG107" s="376"/>
      <c r="RQH107" s="376"/>
      <c r="RQI107" s="376"/>
      <c r="RQJ107" s="376"/>
      <c r="RQK107" s="376"/>
      <c r="RQL107" s="376"/>
      <c r="RQM107" s="376"/>
      <c r="RQN107" s="376"/>
      <c r="RQO107" s="376"/>
      <c r="RQP107" s="376"/>
      <c r="RQQ107" s="376"/>
      <c r="RQR107" s="376"/>
      <c r="RQS107" s="376"/>
      <c r="RQT107" s="376"/>
      <c r="RQU107" s="376"/>
      <c r="RQV107" s="376"/>
      <c r="RQW107" s="376"/>
      <c r="RQX107" s="376"/>
      <c r="RQY107" s="376"/>
      <c r="RQZ107" s="376"/>
      <c r="RRA107" s="376"/>
      <c r="RRB107" s="376"/>
      <c r="RRC107" s="376"/>
      <c r="RRD107" s="376"/>
      <c r="RRE107" s="376"/>
      <c r="RRF107" s="376"/>
      <c r="RRG107" s="376"/>
      <c r="RRH107" s="376"/>
      <c r="RRI107" s="376"/>
      <c r="RRJ107" s="376"/>
      <c r="RRK107" s="376"/>
      <c r="RRL107" s="376"/>
      <c r="RRM107" s="376"/>
      <c r="RRN107" s="376"/>
      <c r="RRO107" s="376"/>
      <c r="RRP107" s="376"/>
      <c r="RRQ107" s="376"/>
      <c r="RRR107" s="376"/>
      <c r="RRS107" s="376"/>
      <c r="RRT107" s="376"/>
      <c r="RRU107" s="376"/>
      <c r="RRV107" s="376"/>
      <c r="RRW107" s="376"/>
      <c r="RRX107" s="376"/>
      <c r="RRY107" s="376"/>
      <c r="RRZ107" s="376"/>
      <c r="RSA107" s="376"/>
      <c r="RSB107" s="376"/>
      <c r="RSC107" s="376"/>
      <c r="RSD107" s="376"/>
      <c r="RSE107" s="376"/>
      <c r="RSF107" s="376"/>
      <c r="RSG107" s="376"/>
      <c r="RSH107" s="376"/>
      <c r="RSI107" s="376"/>
      <c r="RSJ107" s="376"/>
      <c r="RSK107" s="376"/>
      <c r="RSL107" s="376"/>
      <c r="RSM107" s="376"/>
      <c r="RSN107" s="376"/>
      <c r="RSO107" s="376"/>
      <c r="RSP107" s="376"/>
      <c r="RSQ107" s="376"/>
      <c r="RSR107" s="376"/>
      <c r="RSS107" s="376"/>
      <c r="RST107" s="376"/>
      <c r="RSU107" s="376"/>
      <c r="RSV107" s="376"/>
      <c r="RSW107" s="376"/>
      <c r="RSX107" s="376"/>
      <c r="RSY107" s="376"/>
      <c r="RSZ107" s="376"/>
      <c r="RTA107" s="376"/>
      <c r="RTB107" s="376"/>
      <c r="RTC107" s="376"/>
      <c r="RTD107" s="376"/>
      <c r="RTE107" s="376"/>
      <c r="RTF107" s="376"/>
      <c r="RTG107" s="376"/>
      <c r="RTH107" s="376"/>
      <c r="RTI107" s="376"/>
      <c r="RTJ107" s="376"/>
      <c r="RTK107" s="376"/>
      <c r="RTL107" s="376"/>
      <c r="RTM107" s="376"/>
      <c r="RTN107" s="376"/>
      <c r="RTO107" s="376"/>
      <c r="RTP107" s="376"/>
      <c r="RTQ107" s="376"/>
      <c r="RTR107" s="376"/>
      <c r="RTS107" s="376"/>
      <c r="RTT107" s="376"/>
      <c r="RTU107" s="376"/>
      <c r="RTV107" s="376"/>
      <c r="RTW107" s="376"/>
      <c r="RTX107" s="376"/>
      <c r="RTY107" s="376"/>
      <c r="RTZ107" s="376"/>
      <c r="RUA107" s="376"/>
      <c r="RUB107" s="376"/>
      <c r="RUC107" s="376"/>
      <c r="RUD107" s="376"/>
      <c r="RUE107" s="376"/>
      <c r="RUF107" s="376"/>
      <c r="RUG107" s="376"/>
      <c r="RUH107" s="376"/>
      <c r="RUI107" s="376"/>
      <c r="RUJ107" s="376"/>
      <c r="RUK107" s="376"/>
      <c r="RUL107" s="376"/>
      <c r="RUM107" s="376"/>
      <c r="RUN107" s="376"/>
      <c r="RUO107" s="376"/>
      <c r="RUP107" s="376"/>
      <c r="RUQ107" s="376"/>
      <c r="RUR107" s="376"/>
      <c r="RUS107" s="376"/>
      <c r="RUT107" s="376"/>
      <c r="RUU107" s="376"/>
      <c r="RUV107" s="376"/>
      <c r="RUW107" s="376"/>
      <c r="RUX107" s="376"/>
      <c r="RUY107" s="376"/>
      <c r="RUZ107" s="376"/>
      <c r="RVA107" s="376"/>
      <c r="RVB107" s="376"/>
      <c r="RVC107" s="376"/>
      <c r="RVD107" s="376"/>
      <c r="RVE107" s="376"/>
      <c r="RVF107" s="376"/>
      <c r="RVG107" s="376"/>
      <c r="RVH107" s="376"/>
      <c r="RVI107" s="376"/>
      <c r="RVJ107" s="376"/>
      <c r="RVK107" s="376"/>
      <c r="RVL107" s="376"/>
      <c r="RVM107" s="376"/>
      <c r="RVN107" s="376"/>
      <c r="RVO107" s="376"/>
      <c r="RVP107" s="376"/>
      <c r="RVQ107" s="376"/>
      <c r="RVR107" s="376"/>
      <c r="RVS107" s="376"/>
      <c r="RVT107" s="376"/>
      <c r="RVU107" s="376"/>
      <c r="RVV107" s="376"/>
      <c r="RVW107" s="376"/>
      <c r="RVX107" s="376"/>
      <c r="RVY107" s="376"/>
      <c r="RVZ107" s="376"/>
      <c r="RWA107" s="376"/>
      <c r="RWB107" s="376"/>
      <c r="RWC107" s="376"/>
      <c r="RWD107" s="376"/>
      <c r="RWE107" s="376"/>
      <c r="RWF107" s="376"/>
      <c r="RWG107" s="376"/>
      <c r="RWH107" s="376"/>
      <c r="RWI107" s="376"/>
      <c r="RWJ107" s="376"/>
      <c r="RWK107" s="376"/>
      <c r="RWL107" s="376"/>
      <c r="RWM107" s="376"/>
      <c r="RWN107" s="376"/>
      <c r="RWO107" s="376"/>
      <c r="RWP107" s="376"/>
      <c r="RWQ107" s="376"/>
      <c r="RWR107" s="376"/>
      <c r="RWS107" s="376"/>
      <c r="RWT107" s="376"/>
      <c r="RWU107" s="376"/>
      <c r="RWV107" s="376"/>
      <c r="RWW107" s="376"/>
      <c r="RWX107" s="376"/>
      <c r="RWY107" s="376"/>
      <c r="RWZ107" s="376"/>
      <c r="RXA107" s="376"/>
      <c r="RXB107" s="376"/>
      <c r="RXC107" s="376"/>
      <c r="RXD107" s="376"/>
      <c r="RXE107" s="376"/>
      <c r="RXF107" s="376"/>
      <c r="RXG107" s="376"/>
      <c r="RXH107" s="376"/>
      <c r="RXI107" s="376"/>
      <c r="RXJ107" s="376"/>
      <c r="RXK107" s="376"/>
      <c r="RXL107" s="376"/>
      <c r="RXM107" s="376"/>
      <c r="RXN107" s="376"/>
      <c r="RXO107" s="376"/>
      <c r="RXP107" s="376"/>
      <c r="RXQ107" s="376"/>
      <c r="RXR107" s="376"/>
      <c r="RXS107" s="376"/>
      <c r="RXT107" s="376"/>
      <c r="RXU107" s="376"/>
      <c r="RXV107" s="376"/>
      <c r="RXW107" s="376"/>
      <c r="RXX107" s="376"/>
      <c r="RXY107" s="376"/>
      <c r="RXZ107" s="376"/>
      <c r="RYA107" s="376"/>
      <c r="RYB107" s="376"/>
      <c r="RYC107" s="376"/>
      <c r="RYD107" s="376"/>
      <c r="RYE107" s="376"/>
      <c r="RYF107" s="376"/>
      <c r="RYG107" s="376"/>
      <c r="RYH107" s="376"/>
      <c r="RYI107" s="376"/>
      <c r="RYJ107" s="376"/>
      <c r="RYK107" s="376"/>
      <c r="RYL107" s="376"/>
      <c r="RYM107" s="376"/>
      <c r="RYN107" s="376"/>
      <c r="RYO107" s="376"/>
      <c r="RYP107" s="376"/>
      <c r="RYQ107" s="376"/>
      <c r="RYR107" s="376"/>
      <c r="RYS107" s="376"/>
      <c r="RYT107" s="376"/>
      <c r="RYU107" s="376"/>
      <c r="RYV107" s="376"/>
      <c r="RYW107" s="376"/>
      <c r="RYX107" s="376"/>
      <c r="RYY107" s="376"/>
      <c r="RYZ107" s="376"/>
      <c r="RZA107" s="376"/>
      <c r="RZB107" s="376"/>
      <c r="RZC107" s="376"/>
      <c r="RZD107" s="376"/>
      <c r="RZE107" s="376"/>
      <c r="RZF107" s="376"/>
      <c r="RZG107" s="376"/>
      <c r="RZH107" s="376"/>
      <c r="RZI107" s="376"/>
      <c r="RZJ107" s="376"/>
      <c r="RZK107" s="376"/>
      <c r="RZL107" s="376"/>
      <c r="RZM107" s="376"/>
      <c r="RZN107" s="376"/>
      <c r="RZO107" s="376"/>
      <c r="RZP107" s="376"/>
      <c r="RZQ107" s="376"/>
      <c r="RZR107" s="376"/>
      <c r="RZS107" s="376"/>
      <c r="RZT107" s="376"/>
      <c r="RZU107" s="376"/>
      <c r="RZV107" s="376"/>
      <c r="RZW107" s="376"/>
      <c r="RZX107" s="376"/>
      <c r="RZY107" s="376"/>
      <c r="RZZ107" s="376"/>
      <c r="SAA107" s="376"/>
      <c r="SAB107" s="376"/>
      <c r="SAC107" s="376"/>
      <c r="SAD107" s="376"/>
      <c r="SAE107" s="376"/>
      <c r="SAF107" s="376"/>
      <c r="SAG107" s="376"/>
      <c r="SAH107" s="376"/>
      <c r="SAI107" s="376"/>
      <c r="SAJ107" s="376"/>
      <c r="SAK107" s="376"/>
      <c r="SAL107" s="376"/>
      <c r="SAM107" s="376"/>
      <c r="SAN107" s="376"/>
      <c r="SAO107" s="376"/>
      <c r="SAP107" s="376"/>
      <c r="SAQ107" s="376"/>
      <c r="SAR107" s="376"/>
      <c r="SAS107" s="376"/>
      <c r="SAT107" s="376"/>
      <c r="SAU107" s="376"/>
      <c r="SAV107" s="376"/>
      <c r="SAW107" s="376"/>
      <c r="SAX107" s="376"/>
      <c r="SAY107" s="376"/>
      <c r="SAZ107" s="376"/>
      <c r="SBA107" s="376"/>
      <c r="SBB107" s="376"/>
      <c r="SBC107" s="376"/>
      <c r="SBD107" s="376"/>
      <c r="SBE107" s="376"/>
      <c r="SBF107" s="376"/>
      <c r="SBG107" s="376"/>
      <c r="SBH107" s="376"/>
      <c r="SBI107" s="376"/>
      <c r="SBJ107" s="376"/>
      <c r="SBK107" s="376"/>
      <c r="SBL107" s="376"/>
      <c r="SBM107" s="376"/>
      <c r="SBN107" s="376"/>
      <c r="SBO107" s="376"/>
      <c r="SBP107" s="376"/>
      <c r="SBQ107" s="376"/>
      <c r="SBR107" s="376"/>
      <c r="SBS107" s="376"/>
      <c r="SBT107" s="376"/>
      <c r="SBU107" s="376"/>
      <c r="SBV107" s="376"/>
      <c r="SBW107" s="376"/>
      <c r="SBX107" s="376"/>
      <c r="SBY107" s="376"/>
      <c r="SBZ107" s="376"/>
      <c r="SCA107" s="376"/>
      <c r="SCB107" s="376"/>
      <c r="SCC107" s="376"/>
      <c r="SCD107" s="376"/>
      <c r="SCE107" s="376"/>
      <c r="SCF107" s="376"/>
      <c r="SCG107" s="376"/>
      <c r="SCH107" s="376"/>
      <c r="SCI107" s="376"/>
      <c r="SCJ107" s="376"/>
      <c r="SCK107" s="376"/>
      <c r="SCL107" s="376"/>
      <c r="SCM107" s="376"/>
      <c r="SCN107" s="376"/>
      <c r="SCO107" s="376"/>
      <c r="SCP107" s="376"/>
      <c r="SCQ107" s="376"/>
      <c r="SCR107" s="376"/>
      <c r="SCS107" s="376"/>
      <c r="SCT107" s="376"/>
      <c r="SCU107" s="376"/>
      <c r="SCV107" s="376"/>
      <c r="SCW107" s="376"/>
      <c r="SCX107" s="376"/>
      <c r="SCY107" s="376"/>
      <c r="SCZ107" s="376"/>
      <c r="SDA107" s="376"/>
      <c r="SDB107" s="376"/>
      <c r="SDC107" s="376"/>
      <c r="SDD107" s="376"/>
      <c r="SDE107" s="376"/>
      <c r="SDF107" s="376"/>
      <c r="SDG107" s="376"/>
      <c r="SDH107" s="376"/>
      <c r="SDI107" s="376"/>
      <c r="SDJ107" s="376"/>
      <c r="SDK107" s="376"/>
      <c r="SDL107" s="376"/>
      <c r="SDM107" s="376"/>
      <c r="SDN107" s="376"/>
      <c r="SDO107" s="376"/>
      <c r="SDP107" s="376"/>
      <c r="SDQ107" s="376"/>
      <c r="SDR107" s="376"/>
      <c r="SDS107" s="376"/>
      <c r="SDT107" s="376"/>
      <c r="SDU107" s="376"/>
      <c r="SDV107" s="376"/>
      <c r="SDW107" s="376"/>
      <c r="SDX107" s="376"/>
      <c r="SDY107" s="376"/>
      <c r="SDZ107" s="376"/>
      <c r="SEA107" s="376"/>
      <c r="SEB107" s="376"/>
      <c r="SEC107" s="376"/>
      <c r="SED107" s="376"/>
      <c r="SEE107" s="376"/>
      <c r="SEF107" s="376"/>
      <c r="SEG107" s="376"/>
      <c r="SEH107" s="376"/>
      <c r="SEI107" s="376"/>
      <c r="SEJ107" s="376"/>
      <c r="SEK107" s="376"/>
      <c r="SEL107" s="376"/>
      <c r="SEM107" s="376"/>
      <c r="SEN107" s="376"/>
      <c r="SEO107" s="376"/>
      <c r="SEP107" s="376"/>
      <c r="SEQ107" s="376"/>
      <c r="SER107" s="376"/>
      <c r="SES107" s="376"/>
      <c r="SET107" s="376"/>
      <c r="SEU107" s="376"/>
      <c r="SEV107" s="376"/>
      <c r="SEW107" s="376"/>
      <c r="SEX107" s="376"/>
      <c r="SEY107" s="376"/>
      <c r="SEZ107" s="376"/>
      <c r="SFA107" s="376"/>
      <c r="SFB107" s="376"/>
      <c r="SFC107" s="376"/>
      <c r="SFD107" s="376"/>
      <c r="SFE107" s="376"/>
      <c r="SFF107" s="376"/>
      <c r="SFG107" s="376"/>
      <c r="SFH107" s="376"/>
      <c r="SFI107" s="376"/>
      <c r="SFJ107" s="376"/>
      <c r="SFK107" s="376"/>
      <c r="SFL107" s="376"/>
      <c r="SFM107" s="376"/>
      <c r="SFN107" s="376"/>
      <c r="SFO107" s="376"/>
      <c r="SFP107" s="376"/>
      <c r="SFQ107" s="376"/>
      <c r="SFR107" s="376"/>
      <c r="SFS107" s="376"/>
      <c r="SFT107" s="376"/>
      <c r="SFU107" s="376"/>
      <c r="SFV107" s="376"/>
      <c r="SFW107" s="376"/>
      <c r="SFX107" s="376"/>
      <c r="SFY107" s="376"/>
      <c r="SFZ107" s="376"/>
      <c r="SGA107" s="376"/>
      <c r="SGB107" s="376"/>
      <c r="SGC107" s="376"/>
      <c r="SGD107" s="376"/>
      <c r="SGE107" s="376"/>
      <c r="SGF107" s="376"/>
      <c r="SGG107" s="376"/>
      <c r="SGH107" s="376"/>
      <c r="SGI107" s="376"/>
      <c r="SGJ107" s="376"/>
      <c r="SGK107" s="376"/>
      <c r="SGL107" s="376"/>
      <c r="SGM107" s="376"/>
      <c r="SGN107" s="376"/>
      <c r="SGO107" s="376"/>
      <c r="SGP107" s="376"/>
      <c r="SGQ107" s="376"/>
      <c r="SGR107" s="376"/>
      <c r="SGS107" s="376"/>
      <c r="SGT107" s="376"/>
      <c r="SGU107" s="376"/>
      <c r="SGV107" s="376"/>
      <c r="SGW107" s="376"/>
      <c r="SGX107" s="376"/>
      <c r="SGY107" s="376"/>
      <c r="SGZ107" s="376"/>
      <c r="SHA107" s="376"/>
      <c r="SHB107" s="376"/>
      <c r="SHC107" s="376"/>
      <c r="SHD107" s="376"/>
      <c r="SHE107" s="376"/>
      <c r="SHF107" s="376"/>
      <c r="SHG107" s="376"/>
      <c r="SHH107" s="376"/>
      <c r="SHI107" s="376"/>
      <c r="SHJ107" s="376"/>
      <c r="SHK107" s="376"/>
      <c r="SHL107" s="376"/>
      <c r="SHM107" s="376"/>
      <c r="SHN107" s="376"/>
      <c r="SHO107" s="376"/>
      <c r="SHP107" s="376"/>
      <c r="SHQ107" s="376"/>
      <c r="SHR107" s="376"/>
      <c r="SHS107" s="376"/>
      <c r="SHT107" s="376"/>
      <c r="SHU107" s="376"/>
      <c r="SHV107" s="376"/>
      <c r="SHW107" s="376"/>
      <c r="SHX107" s="376"/>
      <c r="SHY107" s="376"/>
      <c r="SHZ107" s="376"/>
      <c r="SIA107" s="376"/>
      <c r="SIB107" s="376"/>
      <c r="SIC107" s="376"/>
      <c r="SID107" s="376"/>
      <c r="SIE107" s="376"/>
      <c r="SIF107" s="376"/>
      <c r="SIG107" s="376"/>
      <c r="SIH107" s="376"/>
      <c r="SII107" s="376"/>
      <c r="SIJ107" s="376"/>
      <c r="SIK107" s="376"/>
      <c r="SIL107" s="376"/>
      <c r="SIM107" s="376"/>
      <c r="SIN107" s="376"/>
      <c r="SIO107" s="376"/>
      <c r="SIP107" s="376"/>
      <c r="SIQ107" s="376"/>
      <c r="SIR107" s="376"/>
      <c r="SIS107" s="376"/>
      <c r="SIT107" s="376"/>
      <c r="SIU107" s="376"/>
      <c r="SIV107" s="376"/>
      <c r="SIW107" s="376"/>
      <c r="SIX107" s="376"/>
      <c r="SIY107" s="376"/>
      <c r="SIZ107" s="376"/>
      <c r="SJA107" s="376"/>
      <c r="SJB107" s="376"/>
      <c r="SJC107" s="376"/>
      <c r="SJD107" s="376"/>
      <c r="SJE107" s="376"/>
      <c r="SJF107" s="376"/>
      <c r="SJG107" s="376"/>
      <c r="SJH107" s="376"/>
      <c r="SJI107" s="376"/>
      <c r="SJJ107" s="376"/>
      <c r="SJK107" s="376"/>
      <c r="SJL107" s="376"/>
      <c r="SJM107" s="376"/>
      <c r="SJN107" s="376"/>
      <c r="SJO107" s="376"/>
      <c r="SJP107" s="376"/>
      <c r="SJQ107" s="376"/>
      <c r="SJR107" s="376"/>
      <c r="SJS107" s="376"/>
      <c r="SJT107" s="376"/>
      <c r="SJU107" s="376"/>
      <c r="SJV107" s="376"/>
      <c r="SJW107" s="376"/>
      <c r="SJX107" s="376"/>
      <c r="SJY107" s="376"/>
      <c r="SJZ107" s="376"/>
      <c r="SKA107" s="376"/>
      <c r="SKB107" s="376"/>
      <c r="SKC107" s="376"/>
      <c r="SKD107" s="376"/>
      <c r="SKE107" s="376"/>
      <c r="SKF107" s="376"/>
      <c r="SKG107" s="376"/>
      <c r="SKH107" s="376"/>
      <c r="SKI107" s="376"/>
      <c r="SKJ107" s="376"/>
      <c r="SKK107" s="376"/>
      <c r="SKL107" s="376"/>
      <c r="SKM107" s="376"/>
      <c r="SKN107" s="376"/>
      <c r="SKO107" s="376"/>
      <c r="SKP107" s="376"/>
      <c r="SKQ107" s="376"/>
      <c r="SKR107" s="376"/>
      <c r="SKS107" s="376"/>
      <c r="SKT107" s="376"/>
      <c r="SKU107" s="376"/>
      <c r="SKV107" s="376"/>
      <c r="SKW107" s="376"/>
      <c r="SKX107" s="376"/>
      <c r="SKY107" s="376"/>
      <c r="SKZ107" s="376"/>
      <c r="SLA107" s="376"/>
      <c r="SLB107" s="376"/>
      <c r="SLC107" s="376"/>
      <c r="SLD107" s="376"/>
      <c r="SLE107" s="376"/>
      <c r="SLF107" s="376"/>
      <c r="SLG107" s="376"/>
      <c r="SLH107" s="376"/>
      <c r="SLI107" s="376"/>
      <c r="SLJ107" s="376"/>
      <c r="SLK107" s="376"/>
      <c r="SLL107" s="376"/>
      <c r="SLM107" s="376"/>
      <c r="SLN107" s="376"/>
      <c r="SLO107" s="376"/>
      <c r="SLP107" s="376"/>
      <c r="SLQ107" s="376"/>
      <c r="SLR107" s="376"/>
      <c r="SLS107" s="376"/>
      <c r="SLT107" s="376"/>
      <c r="SLU107" s="376"/>
      <c r="SLV107" s="376"/>
      <c r="SLW107" s="376"/>
      <c r="SLX107" s="376"/>
      <c r="SLY107" s="376"/>
      <c r="SLZ107" s="376"/>
      <c r="SMA107" s="376"/>
      <c r="SMB107" s="376"/>
      <c r="SMC107" s="376"/>
      <c r="SMD107" s="376"/>
      <c r="SME107" s="376"/>
      <c r="SMF107" s="376"/>
      <c r="SMG107" s="376"/>
      <c r="SMH107" s="376"/>
      <c r="SMI107" s="376"/>
      <c r="SMJ107" s="376"/>
      <c r="SMK107" s="376"/>
      <c r="SML107" s="376"/>
      <c r="SMM107" s="376"/>
      <c r="SMN107" s="376"/>
      <c r="SMO107" s="376"/>
      <c r="SMP107" s="376"/>
      <c r="SMQ107" s="376"/>
      <c r="SMR107" s="376"/>
      <c r="SMS107" s="376"/>
      <c r="SMT107" s="376"/>
      <c r="SMU107" s="376"/>
      <c r="SMV107" s="376"/>
      <c r="SMW107" s="376"/>
      <c r="SMX107" s="376"/>
      <c r="SMY107" s="376"/>
      <c r="SMZ107" s="376"/>
      <c r="SNA107" s="376"/>
      <c r="SNB107" s="376"/>
      <c r="SNC107" s="376"/>
      <c r="SND107" s="376"/>
      <c r="SNE107" s="376"/>
      <c r="SNF107" s="376"/>
      <c r="SNG107" s="376"/>
      <c r="SNH107" s="376"/>
      <c r="SNI107" s="376"/>
      <c r="SNJ107" s="376"/>
      <c r="SNK107" s="376"/>
      <c r="SNL107" s="376"/>
      <c r="SNM107" s="376"/>
      <c r="SNN107" s="376"/>
      <c r="SNO107" s="376"/>
      <c r="SNP107" s="376"/>
      <c r="SNQ107" s="376"/>
      <c r="SNR107" s="376"/>
      <c r="SNS107" s="376"/>
      <c r="SNT107" s="376"/>
      <c r="SNU107" s="376"/>
      <c r="SNV107" s="376"/>
      <c r="SNW107" s="376"/>
      <c r="SNX107" s="376"/>
      <c r="SNY107" s="376"/>
      <c r="SNZ107" s="376"/>
      <c r="SOA107" s="376"/>
      <c r="SOB107" s="376"/>
      <c r="SOC107" s="376"/>
      <c r="SOD107" s="376"/>
      <c r="SOE107" s="376"/>
      <c r="SOF107" s="376"/>
      <c r="SOG107" s="376"/>
      <c r="SOH107" s="376"/>
      <c r="SOI107" s="376"/>
      <c r="SOJ107" s="376"/>
      <c r="SOK107" s="376"/>
      <c r="SOL107" s="376"/>
      <c r="SOM107" s="376"/>
      <c r="SON107" s="376"/>
      <c r="SOO107" s="376"/>
      <c r="SOP107" s="376"/>
      <c r="SOQ107" s="376"/>
      <c r="SOR107" s="376"/>
      <c r="SOS107" s="376"/>
      <c r="SOT107" s="376"/>
      <c r="SOU107" s="376"/>
      <c r="SOV107" s="376"/>
      <c r="SOW107" s="376"/>
      <c r="SOX107" s="376"/>
      <c r="SOY107" s="376"/>
      <c r="SOZ107" s="376"/>
      <c r="SPA107" s="376"/>
      <c r="SPB107" s="376"/>
      <c r="SPC107" s="376"/>
      <c r="SPD107" s="376"/>
      <c r="SPE107" s="376"/>
      <c r="SPF107" s="376"/>
      <c r="SPG107" s="376"/>
      <c r="SPH107" s="376"/>
      <c r="SPI107" s="376"/>
      <c r="SPJ107" s="376"/>
      <c r="SPK107" s="376"/>
      <c r="SPL107" s="376"/>
      <c r="SPM107" s="376"/>
      <c r="SPN107" s="376"/>
      <c r="SPO107" s="376"/>
      <c r="SPP107" s="376"/>
      <c r="SPQ107" s="376"/>
      <c r="SPR107" s="376"/>
      <c r="SPS107" s="376"/>
      <c r="SPT107" s="376"/>
      <c r="SPU107" s="376"/>
      <c r="SPV107" s="376"/>
      <c r="SPW107" s="376"/>
      <c r="SPX107" s="376"/>
      <c r="SPY107" s="376"/>
      <c r="SPZ107" s="376"/>
      <c r="SQA107" s="376"/>
      <c r="SQB107" s="376"/>
      <c r="SQC107" s="376"/>
      <c r="SQD107" s="376"/>
      <c r="SQE107" s="376"/>
      <c r="SQF107" s="376"/>
      <c r="SQG107" s="376"/>
      <c r="SQH107" s="376"/>
      <c r="SQI107" s="376"/>
      <c r="SQJ107" s="376"/>
      <c r="SQK107" s="376"/>
      <c r="SQL107" s="376"/>
      <c r="SQM107" s="376"/>
      <c r="SQN107" s="376"/>
      <c r="SQO107" s="376"/>
      <c r="SQP107" s="376"/>
      <c r="SQQ107" s="376"/>
      <c r="SQR107" s="376"/>
      <c r="SQS107" s="376"/>
      <c r="SQT107" s="376"/>
      <c r="SQU107" s="376"/>
      <c r="SQV107" s="376"/>
      <c r="SQW107" s="376"/>
      <c r="SQX107" s="376"/>
      <c r="SQY107" s="376"/>
      <c r="SQZ107" s="376"/>
      <c r="SRA107" s="376"/>
      <c r="SRB107" s="376"/>
      <c r="SRC107" s="376"/>
      <c r="SRD107" s="376"/>
      <c r="SRE107" s="376"/>
      <c r="SRF107" s="376"/>
      <c r="SRG107" s="376"/>
      <c r="SRH107" s="376"/>
      <c r="SRI107" s="376"/>
      <c r="SRJ107" s="376"/>
      <c r="SRK107" s="376"/>
      <c r="SRL107" s="376"/>
      <c r="SRM107" s="376"/>
      <c r="SRN107" s="376"/>
      <c r="SRO107" s="376"/>
      <c r="SRP107" s="376"/>
      <c r="SRQ107" s="376"/>
      <c r="SRR107" s="376"/>
      <c r="SRS107" s="376"/>
      <c r="SRT107" s="376"/>
      <c r="SRU107" s="376"/>
      <c r="SRV107" s="376"/>
      <c r="SRW107" s="376"/>
      <c r="SRX107" s="376"/>
      <c r="SRY107" s="376"/>
      <c r="SRZ107" s="376"/>
      <c r="SSA107" s="376"/>
      <c r="SSB107" s="376"/>
      <c r="SSC107" s="376"/>
      <c r="SSD107" s="376"/>
      <c r="SSE107" s="376"/>
      <c r="SSF107" s="376"/>
      <c r="SSG107" s="376"/>
      <c r="SSH107" s="376"/>
      <c r="SSI107" s="376"/>
      <c r="SSJ107" s="376"/>
      <c r="SSK107" s="376"/>
      <c r="SSL107" s="376"/>
      <c r="SSM107" s="376"/>
      <c r="SSN107" s="376"/>
      <c r="SSO107" s="376"/>
      <c r="SSP107" s="376"/>
      <c r="SSQ107" s="376"/>
      <c r="SSR107" s="376"/>
      <c r="SSS107" s="376"/>
      <c r="SST107" s="376"/>
      <c r="SSU107" s="376"/>
      <c r="SSV107" s="376"/>
      <c r="SSW107" s="376"/>
      <c r="SSX107" s="376"/>
      <c r="SSY107" s="376"/>
      <c r="SSZ107" s="376"/>
      <c r="STA107" s="376"/>
      <c r="STB107" s="376"/>
      <c r="STC107" s="376"/>
      <c r="STD107" s="376"/>
      <c r="STE107" s="376"/>
      <c r="STF107" s="376"/>
      <c r="STG107" s="376"/>
      <c r="STH107" s="376"/>
      <c r="STI107" s="376"/>
      <c r="STJ107" s="376"/>
      <c r="STK107" s="376"/>
      <c r="STL107" s="376"/>
      <c r="STM107" s="376"/>
      <c r="STN107" s="376"/>
      <c r="STO107" s="376"/>
      <c r="STP107" s="376"/>
      <c r="STQ107" s="376"/>
      <c r="STR107" s="376"/>
      <c r="STS107" s="376"/>
      <c r="STT107" s="376"/>
      <c r="STU107" s="376"/>
      <c r="STV107" s="376"/>
      <c r="STW107" s="376"/>
      <c r="STX107" s="376"/>
      <c r="STY107" s="376"/>
      <c r="STZ107" s="376"/>
      <c r="SUA107" s="376"/>
      <c r="SUB107" s="376"/>
      <c r="SUC107" s="376"/>
      <c r="SUD107" s="376"/>
      <c r="SUE107" s="376"/>
      <c r="SUF107" s="376"/>
      <c r="SUG107" s="376"/>
      <c r="SUH107" s="376"/>
      <c r="SUI107" s="376"/>
      <c r="SUJ107" s="376"/>
      <c r="SUK107" s="376"/>
      <c r="SUL107" s="376"/>
      <c r="SUM107" s="376"/>
      <c r="SUN107" s="376"/>
      <c r="SUO107" s="376"/>
      <c r="SUP107" s="376"/>
      <c r="SUQ107" s="376"/>
      <c r="SUR107" s="376"/>
      <c r="SUS107" s="376"/>
      <c r="SUT107" s="376"/>
      <c r="SUU107" s="376"/>
      <c r="SUV107" s="376"/>
      <c r="SUW107" s="376"/>
      <c r="SUX107" s="376"/>
      <c r="SUY107" s="376"/>
      <c r="SUZ107" s="376"/>
      <c r="SVA107" s="376"/>
      <c r="SVB107" s="376"/>
      <c r="SVC107" s="376"/>
      <c r="SVD107" s="376"/>
      <c r="SVE107" s="376"/>
      <c r="SVF107" s="376"/>
      <c r="SVG107" s="376"/>
      <c r="SVH107" s="376"/>
      <c r="SVI107" s="376"/>
      <c r="SVJ107" s="376"/>
      <c r="SVK107" s="376"/>
      <c r="SVL107" s="376"/>
      <c r="SVM107" s="376"/>
      <c r="SVN107" s="376"/>
      <c r="SVO107" s="376"/>
      <c r="SVP107" s="376"/>
      <c r="SVQ107" s="376"/>
      <c r="SVR107" s="376"/>
      <c r="SVS107" s="376"/>
      <c r="SVT107" s="376"/>
      <c r="SVU107" s="376"/>
      <c r="SVV107" s="376"/>
      <c r="SVW107" s="376"/>
      <c r="SVX107" s="376"/>
      <c r="SVY107" s="376"/>
      <c r="SVZ107" s="376"/>
      <c r="SWA107" s="376"/>
      <c r="SWB107" s="376"/>
      <c r="SWC107" s="376"/>
      <c r="SWD107" s="376"/>
      <c r="SWE107" s="376"/>
      <c r="SWF107" s="376"/>
      <c r="SWG107" s="376"/>
      <c r="SWH107" s="376"/>
      <c r="SWI107" s="376"/>
      <c r="SWJ107" s="376"/>
      <c r="SWK107" s="376"/>
      <c r="SWL107" s="376"/>
      <c r="SWM107" s="376"/>
      <c r="SWN107" s="376"/>
      <c r="SWO107" s="376"/>
      <c r="SWP107" s="376"/>
      <c r="SWQ107" s="376"/>
      <c r="SWR107" s="376"/>
      <c r="SWS107" s="376"/>
      <c r="SWT107" s="376"/>
      <c r="SWU107" s="376"/>
      <c r="SWV107" s="376"/>
      <c r="SWW107" s="376"/>
      <c r="SWX107" s="376"/>
      <c r="SWY107" s="376"/>
      <c r="SWZ107" s="376"/>
      <c r="SXA107" s="376"/>
      <c r="SXB107" s="376"/>
      <c r="SXC107" s="376"/>
      <c r="SXD107" s="376"/>
      <c r="SXE107" s="376"/>
      <c r="SXF107" s="376"/>
      <c r="SXG107" s="376"/>
      <c r="SXH107" s="376"/>
      <c r="SXI107" s="376"/>
      <c r="SXJ107" s="376"/>
      <c r="SXK107" s="376"/>
      <c r="SXL107" s="376"/>
      <c r="SXM107" s="376"/>
      <c r="SXN107" s="376"/>
      <c r="SXO107" s="376"/>
      <c r="SXP107" s="376"/>
      <c r="SXQ107" s="376"/>
      <c r="SXR107" s="376"/>
      <c r="SXS107" s="376"/>
      <c r="SXT107" s="376"/>
      <c r="SXU107" s="376"/>
      <c r="SXV107" s="376"/>
      <c r="SXW107" s="376"/>
      <c r="SXX107" s="376"/>
      <c r="SXY107" s="376"/>
      <c r="SXZ107" s="376"/>
      <c r="SYA107" s="376"/>
      <c r="SYB107" s="376"/>
      <c r="SYC107" s="376"/>
      <c r="SYD107" s="376"/>
      <c r="SYE107" s="376"/>
      <c r="SYF107" s="376"/>
      <c r="SYG107" s="376"/>
      <c r="SYH107" s="376"/>
      <c r="SYI107" s="376"/>
      <c r="SYJ107" s="376"/>
      <c r="SYK107" s="376"/>
      <c r="SYL107" s="376"/>
      <c r="SYM107" s="376"/>
      <c r="SYN107" s="376"/>
      <c r="SYO107" s="376"/>
      <c r="SYP107" s="376"/>
      <c r="SYQ107" s="376"/>
      <c r="SYR107" s="376"/>
      <c r="SYS107" s="376"/>
      <c r="SYT107" s="376"/>
      <c r="SYU107" s="376"/>
      <c r="SYV107" s="376"/>
      <c r="SYW107" s="376"/>
      <c r="SYX107" s="376"/>
      <c r="SYY107" s="376"/>
      <c r="SYZ107" s="376"/>
      <c r="SZA107" s="376"/>
      <c r="SZB107" s="376"/>
      <c r="SZC107" s="376"/>
      <c r="SZD107" s="376"/>
      <c r="SZE107" s="376"/>
      <c r="SZF107" s="376"/>
      <c r="SZG107" s="376"/>
      <c r="SZH107" s="376"/>
      <c r="SZI107" s="376"/>
      <c r="SZJ107" s="376"/>
      <c r="SZK107" s="376"/>
      <c r="SZL107" s="376"/>
      <c r="SZM107" s="376"/>
      <c r="SZN107" s="376"/>
      <c r="SZO107" s="376"/>
      <c r="SZP107" s="376"/>
      <c r="SZQ107" s="376"/>
      <c r="SZR107" s="376"/>
      <c r="SZS107" s="376"/>
      <c r="SZT107" s="376"/>
      <c r="SZU107" s="376"/>
      <c r="SZV107" s="376"/>
      <c r="SZW107" s="376"/>
      <c r="SZX107" s="376"/>
      <c r="SZY107" s="376"/>
      <c r="SZZ107" s="376"/>
      <c r="TAA107" s="376"/>
      <c r="TAB107" s="376"/>
      <c r="TAC107" s="376"/>
      <c r="TAD107" s="376"/>
      <c r="TAE107" s="376"/>
      <c r="TAF107" s="376"/>
      <c r="TAG107" s="376"/>
      <c r="TAH107" s="376"/>
      <c r="TAI107" s="376"/>
      <c r="TAJ107" s="376"/>
      <c r="TAK107" s="376"/>
      <c r="TAL107" s="376"/>
      <c r="TAM107" s="376"/>
      <c r="TAN107" s="376"/>
      <c r="TAO107" s="376"/>
      <c r="TAP107" s="376"/>
      <c r="TAQ107" s="376"/>
      <c r="TAR107" s="376"/>
      <c r="TAS107" s="376"/>
      <c r="TAT107" s="376"/>
      <c r="TAU107" s="376"/>
      <c r="TAV107" s="376"/>
      <c r="TAW107" s="376"/>
      <c r="TAX107" s="376"/>
      <c r="TAY107" s="376"/>
      <c r="TAZ107" s="376"/>
      <c r="TBA107" s="376"/>
      <c r="TBB107" s="376"/>
      <c r="TBC107" s="376"/>
      <c r="TBD107" s="376"/>
      <c r="TBE107" s="376"/>
      <c r="TBF107" s="376"/>
      <c r="TBG107" s="376"/>
      <c r="TBH107" s="376"/>
      <c r="TBI107" s="376"/>
      <c r="TBJ107" s="376"/>
      <c r="TBK107" s="376"/>
      <c r="TBL107" s="376"/>
      <c r="TBM107" s="376"/>
      <c r="TBN107" s="376"/>
      <c r="TBO107" s="376"/>
      <c r="TBP107" s="376"/>
      <c r="TBQ107" s="376"/>
      <c r="TBR107" s="376"/>
      <c r="TBS107" s="376"/>
      <c r="TBT107" s="376"/>
      <c r="TBU107" s="376"/>
      <c r="TBV107" s="376"/>
      <c r="TBW107" s="376"/>
      <c r="TBX107" s="376"/>
      <c r="TBY107" s="376"/>
      <c r="TBZ107" s="376"/>
      <c r="TCA107" s="376"/>
      <c r="TCB107" s="376"/>
      <c r="TCC107" s="376"/>
      <c r="TCD107" s="376"/>
      <c r="TCE107" s="376"/>
      <c r="TCF107" s="376"/>
      <c r="TCG107" s="376"/>
      <c r="TCH107" s="376"/>
      <c r="TCI107" s="376"/>
      <c r="TCJ107" s="376"/>
      <c r="TCK107" s="376"/>
      <c r="TCL107" s="376"/>
      <c r="TCM107" s="376"/>
      <c r="TCN107" s="376"/>
      <c r="TCO107" s="376"/>
      <c r="TCP107" s="376"/>
      <c r="TCQ107" s="376"/>
      <c r="TCR107" s="376"/>
      <c r="TCS107" s="376"/>
      <c r="TCT107" s="376"/>
      <c r="TCU107" s="376"/>
      <c r="TCV107" s="376"/>
      <c r="TCW107" s="376"/>
      <c r="TCX107" s="376"/>
      <c r="TCY107" s="376"/>
      <c r="TCZ107" s="376"/>
      <c r="TDA107" s="376"/>
      <c r="TDB107" s="376"/>
      <c r="TDC107" s="376"/>
      <c r="TDD107" s="376"/>
      <c r="TDE107" s="376"/>
      <c r="TDF107" s="376"/>
      <c r="TDG107" s="376"/>
      <c r="TDH107" s="376"/>
      <c r="TDI107" s="376"/>
      <c r="TDJ107" s="376"/>
      <c r="TDK107" s="376"/>
      <c r="TDL107" s="376"/>
      <c r="TDM107" s="376"/>
      <c r="TDN107" s="376"/>
      <c r="TDO107" s="376"/>
      <c r="TDP107" s="376"/>
      <c r="TDQ107" s="376"/>
      <c r="TDR107" s="376"/>
      <c r="TDS107" s="376"/>
      <c r="TDT107" s="376"/>
      <c r="TDU107" s="376"/>
      <c r="TDV107" s="376"/>
      <c r="TDW107" s="376"/>
      <c r="TDX107" s="376"/>
      <c r="TDY107" s="376"/>
      <c r="TDZ107" s="376"/>
      <c r="TEA107" s="376"/>
      <c r="TEB107" s="376"/>
      <c r="TEC107" s="376"/>
      <c r="TED107" s="376"/>
      <c r="TEE107" s="376"/>
      <c r="TEF107" s="376"/>
      <c r="TEG107" s="376"/>
      <c r="TEH107" s="376"/>
      <c r="TEI107" s="376"/>
      <c r="TEJ107" s="376"/>
      <c r="TEK107" s="376"/>
      <c r="TEL107" s="376"/>
      <c r="TEM107" s="376"/>
      <c r="TEN107" s="376"/>
      <c r="TEO107" s="376"/>
      <c r="TEP107" s="376"/>
      <c r="TEQ107" s="376"/>
      <c r="TER107" s="376"/>
      <c r="TES107" s="376"/>
      <c r="TET107" s="376"/>
      <c r="TEU107" s="376"/>
      <c r="TEV107" s="376"/>
      <c r="TEW107" s="376"/>
      <c r="TEX107" s="376"/>
      <c r="TEY107" s="376"/>
      <c r="TEZ107" s="376"/>
      <c r="TFA107" s="376"/>
      <c r="TFB107" s="376"/>
      <c r="TFC107" s="376"/>
      <c r="TFD107" s="376"/>
      <c r="TFE107" s="376"/>
      <c r="TFF107" s="376"/>
      <c r="TFG107" s="376"/>
      <c r="TFH107" s="376"/>
      <c r="TFI107" s="376"/>
      <c r="TFJ107" s="376"/>
      <c r="TFK107" s="376"/>
      <c r="TFL107" s="376"/>
      <c r="TFM107" s="376"/>
      <c r="TFN107" s="376"/>
      <c r="TFO107" s="376"/>
      <c r="TFP107" s="376"/>
      <c r="TFQ107" s="376"/>
      <c r="TFR107" s="376"/>
      <c r="TFS107" s="376"/>
      <c r="TFT107" s="376"/>
      <c r="TFU107" s="376"/>
      <c r="TFV107" s="376"/>
      <c r="TFW107" s="376"/>
      <c r="TFX107" s="376"/>
      <c r="TFY107" s="376"/>
      <c r="TFZ107" s="376"/>
      <c r="TGA107" s="376"/>
      <c r="TGB107" s="376"/>
      <c r="TGC107" s="376"/>
      <c r="TGD107" s="376"/>
      <c r="TGE107" s="376"/>
      <c r="TGF107" s="376"/>
      <c r="TGG107" s="376"/>
      <c r="TGH107" s="376"/>
      <c r="TGI107" s="376"/>
      <c r="TGJ107" s="376"/>
      <c r="TGK107" s="376"/>
      <c r="TGL107" s="376"/>
      <c r="TGM107" s="376"/>
      <c r="TGN107" s="376"/>
      <c r="TGO107" s="376"/>
      <c r="TGP107" s="376"/>
      <c r="TGQ107" s="376"/>
      <c r="TGR107" s="376"/>
      <c r="TGS107" s="376"/>
      <c r="TGT107" s="376"/>
      <c r="TGU107" s="376"/>
      <c r="TGV107" s="376"/>
      <c r="TGW107" s="376"/>
      <c r="TGX107" s="376"/>
      <c r="TGY107" s="376"/>
      <c r="TGZ107" s="376"/>
      <c r="THA107" s="376"/>
      <c r="THB107" s="376"/>
      <c r="THC107" s="376"/>
      <c r="THD107" s="376"/>
      <c r="THE107" s="376"/>
      <c r="THF107" s="376"/>
      <c r="THG107" s="376"/>
      <c r="THH107" s="376"/>
      <c r="THI107" s="376"/>
      <c r="THJ107" s="376"/>
      <c r="THK107" s="376"/>
      <c r="THL107" s="376"/>
      <c r="THM107" s="376"/>
      <c r="THN107" s="376"/>
      <c r="THO107" s="376"/>
      <c r="THP107" s="376"/>
      <c r="THQ107" s="376"/>
      <c r="THR107" s="376"/>
      <c r="THS107" s="376"/>
      <c r="THT107" s="376"/>
      <c r="THU107" s="376"/>
      <c r="THV107" s="376"/>
      <c r="THW107" s="376"/>
      <c r="THX107" s="376"/>
      <c r="THY107" s="376"/>
      <c r="THZ107" s="376"/>
      <c r="TIA107" s="376"/>
      <c r="TIB107" s="376"/>
      <c r="TIC107" s="376"/>
      <c r="TID107" s="376"/>
      <c r="TIE107" s="376"/>
      <c r="TIF107" s="376"/>
      <c r="TIG107" s="376"/>
      <c r="TIH107" s="376"/>
      <c r="TII107" s="376"/>
      <c r="TIJ107" s="376"/>
      <c r="TIK107" s="376"/>
      <c r="TIL107" s="376"/>
      <c r="TIM107" s="376"/>
      <c r="TIN107" s="376"/>
      <c r="TIO107" s="376"/>
      <c r="TIP107" s="376"/>
      <c r="TIQ107" s="376"/>
      <c r="TIR107" s="376"/>
      <c r="TIS107" s="376"/>
      <c r="TIT107" s="376"/>
      <c r="TIU107" s="376"/>
      <c r="TIV107" s="376"/>
      <c r="TIW107" s="376"/>
      <c r="TIX107" s="376"/>
      <c r="TIY107" s="376"/>
      <c r="TIZ107" s="376"/>
      <c r="TJA107" s="376"/>
      <c r="TJB107" s="376"/>
      <c r="TJC107" s="376"/>
      <c r="TJD107" s="376"/>
      <c r="TJE107" s="376"/>
      <c r="TJF107" s="376"/>
      <c r="TJG107" s="376"/>
      <c r="TJH107" s="376"/>
      <c r="TJI107" s="376"/>
      <c r="TJJ107" s="376"/>
      <c r="TJK107" s="376"/>
      <c r="TJL107" s="376"/>
      <c r="TJM107" s="376"/>
      <c r="TJN107" s="376"/>
      <c r="TJO107" s="376"/>
      <c r="TJP107" s="376"/>
      <c r="TJQ107" s="376"/>
      <c r="TJR107" s="376"/>
      <c r="TJS107" s="376"/>
      <c r="TJT107" s="376"/>
      <c r="TJU107" s="376"/>
      <c r="TJV107" s="376"/>
      <c r="TJW107" s="376"/>
      <c r="TJX107" s="376"/>
      <c r="TJY107" s="376"/>
      <c r="TJZ107" s="376"/>
      <c r="TKA107" s="376"/>
      <c r="TKB107" s="376"/>
      <c r="TKC107" s="376"/>
      <c r="TKD107" s="376"/>
      <c r="TKE107" s="376"/>
      <c r="TKF107" s="376"/>
      <c r="TKG107" s="376"/>
      <c r="TKH107" s="376"/>
      <c r="TKI107" s="376"/>
      <c r="TKJ107" s="376"/>
      <c r="TKK107" s="376"/>
      <c r="TKL107" s="376"/>
      <c r="TKM107" s="376"/>
      <c r="TKN107" s="376"/>
      <c r="TKO107" s="376"/>
      <c r="TKP107" s="376"/>
      <c r="TKQ107" s="376"/>
      <c r="TKR107" s="376"/>
      <c r="TKS107" s="376"/>
      <c r="TKT107" s="376"/>
      <c r="TKU107" s="376"/>
      <c r="TKV107" s="376"/>
      <c r="TKW107" s="376"/>
      <c r="TKX107" s="376"/>
      <c r="TKY107" s="376"/>
      <c r="TKZ107" s="376"/>
      <c r="TLA107" s="376"/>
      <c r="TLB107" s="376"/>
      <c r="TLC107" s="376"/>
      <c r="TLD107" s="376"/>
      <c r="TLE107" s="376"/>
      <c r="TLF107" s="376"/>
      <c r="TLG107" s="376"/>
      <c r="TLH107" s="376"/>
      <c r="TLI107" s="376"/>
      <c r="TLJ107" s="376"/>
      <c r="TLK107" s="376"/>
      <c r="TLL107" s="376"/>
      <c r="TLM107" s="376"/>
      <c r="TLN107" s="376"/>
      <c r="TLO107" s="376"/>
      <c r="TLP107" s="376"/>
      <c r="TLQ107" s="376"/>
      <c r="TLR107" s="376"/>
      <c r="TLS107" s="376"/>
      <c r="TLT107" s="376"/>
      <c r="TLU107" s="376"/>
      <c r="TLV107" s="376"/>
      <c r="TLW107" s="376"/>
      <c r="TLX107" s="376"/>
      <c r="TLY107" s="376"/>
      <c r="TLZ107" s="376"/>
      <c r="TMA107" s="376"/>
      <c r="TMB107" s="376"/>
      <c r="TMC107" s="376"/>
      <c r="TMD107" s="376"/>
      <c r="TME107" s="376"/>
      <c r="TMF107" s="376"/>
      <c r="TMG107" s="376"/>
      <c r="TMH107" s="376"/>
      <c r="TMI107" s="376"/>
      <c r="TMJ107" s="376"/>
      <c r="TMK107" s="376"/>
      <c r="TML107" s="376"/>
      <c r="TMM107" s="376"/>
      <c r="TMN107" s="376"/>
      <c r="TMO107" s="376"/>
      <c r="TMP107" s="376"/>
      <c r="TMQ107" s="376"/>
      <c r="TMR107" s="376"/>
      <c r="TMS107" s="376"/>
      <c r="TMT107" s="376"/>
      <c r="TMU107" s="376"/>
      <c r="TMV107" s="376"/>
      <c r="TMW107" s="376"/>
      <c r="TMX107" s="376"/>
      <c r="TMY107" s="376"/>
      <c r="TMZ107" s="376"/>
      <c r="TNA107" s="376"/>
      <c r="TNB107" s="376"/>
      <c r="TNC107" s="376"/>
      <c r="TND107" s="376"/>
      <c r="TNE107" s="376"/>
      <c r="TNF107" s="376"/>
      <c r="TNG107" s="376"/>
      <c r="TNH107" s="376"/>
      <c r="TNI107" s="376"/>
      <c r="TNJ107" s="376"/>
      <c r="TNK107" s="376"/>
      <c r="TNL107" s="376"/>
      <c r="TNM107" s="376"/>
      <c r="TNN107" s="376"/>
      <c r="TNO107" s="376"/>
      <c r="TNP107" s="376"/>
      <c r="TNQ107" s="376"/>
      <c r="TNR107" s="376"/>
      <c r="TNS107" s="376"/>
      <c r="TNT107" s="376"/>
      <c r="TNU107" s="376"/>
      <c r="TNV107" s="376"/>
      <c r="TNW107" s="376"/>
      <c r="TNX107" s="376"/>
      <c r="TNY107" s="376"/>
      <c r="TNZ107" s="376"/>
      <c r="TOA107" s="376"/>
      <c r="TOB107" s="376"/>
      <c r="TOC107" s="376"/>
      <c r="TOD107" s="376"/>
      <c r="TOE107" s="376"/>
      <c r="TOF107" s="376"/>
      <c r="TOG107" s="376"/>
      <c r="TOH107" s="376"/>
      <c r="TOI107" s="376"/>
      <c r="TOJ107" s="376"/>
      <c r="TOK107" s="376"/>
      <c r="TOL107" s="376"/>
      <c r="TOM107" s="376"/>
      <c r="TON107" s="376"/>
      <c r="TOO107" s="376"/>
      <c r="TOP107" s="376"/>
      <c r="TOQ107" s="376"/>
      <c r="TOR107" s="376"/>
      <c r="TOS107" s="376"/>
      <c r="TOT107" s="376"/>
      <c r="TOU107" s="376"/>
      <c r="TOV107" s="376"/>
      <c r="TOW107" s="376"/>
      <c r="TOX107" s="376"/>
      <c r="TOY107" s="376"/>
      <c r="TOZ107" s="376"/>
      <c r="TPA107" s="376"/>
      <c r="TPB107" s="376"/>
      <c r="TPC107" s="376"/>
      <c r="TPD107" s="376"/>
      <c r="TPE107" s="376"/>
      <c r="TPF107" s="376"/>
      <c r="TPG107" s="376"/>
      <c r="TPH107" s="376"/>
      <c r="TPI107" s="376"/>
      <c r="TPJ107" s="376"/>
      <c r="TPK107" s="376"/>
      <c r="TPL107" s="376"/>
      <c r="TPM107" s="376"/>
      <c r="TPN107" s="376"/>
      <c r="TPO107" s="376"/>
      <c r="TPP107" s="376"/>
      <c r="TPQ107" s="376"/>
      <c r="TPR107" s="376"/>
      <c r="TPS107" s="376"/>
      <c r="TPT107" s="376"/>
      <c r="TPU107" s="376"/>
      <c r="TPV107" s="376"/>
      <c r="TPW107" s="376"/>
      <c r="TPX107" s="376"/>
      <c r="TPY107" s="376"/>
      <c r="TPZ107" s="376"/>
      <c r="TQA107" s="376"/>
      <c r="TQB107" s="376"/>
      <c r="TQC107" s="376"/>
      <c r="TQD107" s="376"/>
      <c r="TQE107" s="376"/>
      <c r="TQF107" s="376"/>
      <c r="TQG107" s="376"/>
      <c r="TQH107" s="376"/>
      <c r="TQI107" s="376"/>
      <c r="TQJ107" s="376"/>
      <c r="TQK107" s="376"/>
      <c r="TQL107" s="376"/>
      <c r="TQM107" s="376"/>
      <c r="TQN107" s="376"/>
      <c r="TQO107" s="376"/>
      <c r="TQP107" s="376"/>
      <c r="TQQ107" s="376"/>
      <c r="TQR107" s="376"/>
      <c r="TQS107" s="376"/>
      <c r="TQT107" s="376"/>
      <c r="TQU107" s="376"/>
      <c r="TQV107" s="376"/>
      <c r="TQW107" s="376"/>
      <c r="TQX107" s="376"/>
      <c r="TQY107" s="376"/>
      <c r="TQZ107" s="376"/>
      <c r="TRA107" s="376"/>
      <c r="TRB107" s="376"/>
      <c r="TRC107" s="376"/>
      <c r="TRD107" s="376"/>
      <c r="TRE107" s="376"/>
      <c r="TRF107" s="376"/>
      <c r="TRG107" s="376"/>
      <c r="TRH107" s="376"/>
      <c r="TRI107" s="376"/>
      <c r="TRJ107" s="376"/>
      <c r="TRK107" s="376"/>
      <c r="TRL107" s="376"/>
      <c r="TRM107" s="376"/>
      <c r="TRN107" s="376"/>
      <c r="TRO107" s="376"/>
      <c r="TRP107" s="376"/>
      <c r="TRQ107" s="376"/>
      <c r="TRR107" s="376"/>
      <c r="TRS107" s="376"/>
      <c r="TRT107" s="376"/>
      <c r="TRU107" s="376"/>
      <c r="TRV107" s="376"/>
      <c r="TRW107" s="376"/>
      <c r="TRX107" s="376"/>
      <c r="TRY107" s="376"/>
      <c r="TRZ107" s="376"/>
      <c r="TSA107" s="376"/>
      <c r="TSB107" s="376"/>
      <c r="TSC107" s="376"/>
      <c r="TSD107" s="376"/>
      <c r="TSE107" s="376"/>
      <c r="TSF107" s="376"/>
      <c r="TSG107" s="376"/>
      <c r="TSH107" s="376"/>
      <c r="TSI107" s="376"/>
      <c r="TSJ107" s="376"/>
      <c r="TSK107" s="376"/>
      <c r="TSL107" s="376"/>
      <c r="TSM107" s="376"/>
      <c r="TSN107" s="376"/>
      <c r="TSO107" s="376"/>
      <c r="TSP107" s="376"/>
      <c r="TSQ107" s="376"/>
      <c r="TSR107" s="376"/>
      <c r="TSS107" s="376"/>
      <c r="TST107" s="376"/>
      <c r="TSU107" s="376"/>
      <c r="TSV107" s="376"/>
      <c r="TSW107" s="376"/>
      <c r="TSX107" s="376"/>
      <c r="TSY107" s="376"/>
      <c r="TSZ107" s="376"/>
      <c r="TTA107" s="376"/>
      <c r="TTB107" s="376"/>
      <c r="TTC107" s="376"/>
      <c r="TTD107" s="376"/>
      <c r="TTE107" s="376"/>
      <c r="TTF107" s="376"/>
      <c r="TTG107" s="376"/>
      <c r="TTH107" s="376"/>
      <c r="TTI107" s="376"/>
      <c r="TTJ107" s="376"/>
      <c r="TTK107" s="376"/>
      <c r="TTL107" s="376"/>
      <c r="TTM107" s="376"/>
      <c r="TTN107" s="376"/>
      <c r="TTO107" s="376"/>
      <c r="TTP107" s="376"/>
      <c r="TTQ107" s="376"/>
      <c r="TTR107" s="376"/>
      <c r="TTS107" s="376"/>
      <c r="TTT107" s="376"/>
      <c r="TTU107" s="376"/>
      <c r="TTV107" s="376"/>
      <c r="TTW107" s="376"/>
      <c r="TTX107" s="376"/>
      <c r="TTY107" s="376"/>
      <c r="TTZ107" s="376"/>
      <c r="TUA107" s="376"/>
      <c r="TUB107" s="376"/>
      <c r="TUC107" s="376"/>
      <c r="TUD107" s="376"/>
      <c r="TUE107" s="376"/>
      <c r="TUF107" s="376"/>
      <c r="TUG107" s="376"/>
      <c r="TUH107" s="376"/>
      <c r="TUI107" s="376"/>
      <c r="TUJ107" s="376"/>
      <c r="TUK107" s="376"/>
      <c r="TUL107" s="376"/>
      <c r="TUM107" s="376"/>
      <c r="TUN107" s="376"/>
      <c r="TUO107" s="376"/>
      <c r="TUP107" s="376"/>
      <c r="TUQ107" s="376"/>
      <c r="TUR107" s="376"/>
      <c r="TUS107" s="376"/>
      <c r="TUT107" s="376"/>
      <c r="TUU107" s="376"/>
      <c r="TUV107" s="376"/>
      <c r="TUW107" s="376"/>
      <c r="TUX107" s="376"/>
      <c r="TUY107" s="376"/>
      <c r="TUZ107" s="376"/>
      <c r="TVA107" s="376"/>
      <c r="TVB107" s="376"/>
      <c r="TVC107" s="376"/>
      <c r="TVD107" s="376"/>
      <c r="TVE107" s="376"/>
      <c r="TVF107" s="376"/>
      <c r="TVG107" s="376"/>
      <c r="TVH107" s="376"/>
      <c r="TVI107" s="376"/>
      <c r="TVJ107" s="376"/>
      <c r="TVK107" s="376"/>
      <c r="TVL107" s="376"/>
      <c r="TVM107" s="376"/>
      <c r="TVN107" s="376"/>
      <c r="TVO107" s="376"/>
      <c r="TVP107" s="376"/>
      <c r="TVQ107" s="376"/>
      <c r="TVR107" s="376"/>
      <c r="TVS107" s="376"/>
      <c r="TVT107" s="376"/>
      <c r="TVU107" s="376"/>
      <c r="TVV107" s="376"/>
      <c r="TVW107" s="376"/>
      <c r="TVX107" s="376"/>
      <c r="TVY107" s="376"/>
      <c r="TVZ107" s="376"/>
      <c r="TWA107" s="376"/>
      <c r="TWB107" s="376"/>
      <c r="TWC107" s="376"/>
      <c r="TWD107" s="376"/>
      <c r="TWE107" s="376"/>
      <c r="TWF107" s="376"/>
      <c r="TWG107" s="376"/>
      <c r="TWH107" s="376"/>
      <c r="TWI107" s="376"/>
      <c r="TWJ107" s="376"/>
      <c r="TWK107" s="376"/>
      <c r="TWL107" s="376"/>
      <c r="TWM107" s="376"/>
      <c r="TWN107" s="376"/>
      <c r="TWO107" s="376"/>
      <c r="TWP107" s="376"/>
      <c r="TWQ107" s="376"/>
      <c r="TWR107" s="376"/>
      <c r="TWS107" s="376"/>
      <c r="TWT107" s="376"/>
      <c r="TWU107" s="376"/>
      <c r="TWV107" s="376"/>
      <c r="TWW107" s="376"/>
      <c r="TWX107" s="376"/>
      <c r="TWY107" s="376"/>
      <c r="TWZ107" s="376"/>
      <c r="TXA107" s="376"/>
      <c r="TXB107" s="376"/>
      <c r="TXC107" s="376"/>
      <c r="TXD107" s="376"/>
      <c r="TXE107" s="376"/>
      <c r="TXF107" s="376"/>
      <c r="TXG107" s="376"/>
      <c r="TXH107" s="376"/>
      <c r="TXI107" s="376"/>
      <c r="TXJ107" s="376"/>
      <c r="TXK107" s="376"/>
      <c r="TXL107" s="376"/>
      <c r="TXM107" s="376"/>
      <c r="TXN107" s="376"/>
      <c r="TXO107" s="376"/>
      <c r="TXP107" s="376"/>
      <c r="TXQ107" s="376"/>
      <c r="TXR107" s="376"/>
      <c r="TXS107" s="376"/>
      <c r="TXT107" s="376"/>
      <c r="TXU107" s="376"/>
      <c r="TXV107" s="376"/>
      <c r="TXW107" s="376"/>
      <c r="TXX107" s="376"/>
      <c r="TXY107" s="376"/>
      <c r="TXZ107" s="376"/>
      <c r="TYA107" s="376"/>
      <c r="TYB107" s="376"/>
      <c r="TYC107" s="376"/>
      <c r="TYD107" s="376"/>
      <c r="TYE107" s="376"/>
      <c r="TYF107" s="376"/>
      <c r="TYG107" s="376"/>
      <c r="TYH107" s="376"/>
      <c r="TYI107" s="376"/>
      <c r="TYJ107" s="376"/>
      <c r="TYK107" s="376"/>
      <c r="TYL107" s="376"/>
      <c r="TYM107" s="376"/>
      <c r="TYN107" s="376"/>
      <c r="TYO107" s="376"/>
      <c r="TYP107" s="376"/>
      <c r="TYQ107" s="376"/>
      <c r="TYR107" s="376"/>
      <c r="TYS107" s="376"/>
      <c r="TYT107" s="376"/>
      <c r="TYU107" s="376"/>
      <c r="TYV107" s="376"/>
      <c r="TYW107" s="376"/>
      <c r="TYX107" s="376"/>
      <c r="TYY107" s="376"/>
      <c r="TYZ107" s="376"/>
      <c r="TZA107" s="376"/>
      <c r="TZB107" s="376"/>
      <c r="TZC107" s="376"/>
      <c r="TZD107" s="376"/>
      <c r="TZE107" s="376"/>
      <c r="TZF107" s="376"/>
      <c r="TZG107" s="376"/>
      <c r="TZH107" s="376"/>
      <c r="TZI107" s="376"/>
      <c r="TZJ107" s="376"/>
      <c r="TZK107" s="376"/>
      <c r="TZL107" s="376"/>
      <c r="TZM107" s="376"/>
      <c r="TZN107" s="376"/>
      <c r="TZO107" s="376"/>
      <c r="TZP107" s="376"/>
      <c r="TZQ107" s="376"/>
      <c r="TZR107" s="376"/>
      <c r="TZS107" s="376"/>
      <c r="TZT107" s="376"/>
      <c r="TZU107" s="376"/>
      <c r="TZV107" s="376"/>
      <c r="TZW107" s="376"/>
      <c r="TZX107" s="376"/>
      <c r="TZY107" s="376"/>
      <c r="TZZ107" s="376"/>
      <c r="UAA107" s="376"/>
      <c r="UAB107" s="376"/>
      <c r="UAC107" s="376"/>
      <c r="UAD107" s="376"/>
      <c r="UAE107" s="376"/>
      <c r="UAF107" s="376"/>
      <c r="UAG107" s="376"/>
      <c r="UAH107" s="376"/>
      <c r="UAI107" s="376"/>
      <c r="UAJ107" s="376"/>
      <c r="UAK107" s="376"/>
      <c r="UAL107" s="376"/>
      <c r="UAM107" s="376"/>
      <c r="UAN107" s="376"/>
      <c r="UAO107" s="376"/>
      <c r="UAP107" s="376"/>
      <c r="UAQ107" s="376"/>
      <c r="UAR107" s="376"/>
      <c r="UAS107" s="376"/>
      <c r="UAT107" s="376"/>
      <c r="UAU107" s="376"/>
      <c r="UAV107" s="376"/>
      <c r="UAW107" s="376"/>
      <c r="UAX107" s="376"/>
      <c r="UAY107" s="376"/>
      <c r="UAZ107" s="376"/>
      <c r="UBA107" s="376"/>
      <c r="UBB107" s="376"/>
      <c r="UBC107" s="376"/>
      <c r="UBD107" s="376"/>
      <c r="UBE107" s="376"/>
      <c r="UBF107" s="376"/>
      <c r="UBG107" s="376"/>
      <c r="UBH107" s="376"/>
      <c r="UBI107" s="376"/>
      <c r="UBJ107" s="376"/>
      <c r="UBK107" s="376"/>
      <c r="UBL107" s="376"/>
      <c r="UBM107" s="376"/>
      <c r="UBN107" s="376"/>
      <c r="UBO107" s="376"/>
      <c r="UBP107" s="376"/>
      <c r="UBQ107" s="376"/>
      <c r="UBR107" s="376"/>
      <c r="UBS107" s="376"/>
      <c r="UBT107" s="376"/>
      <c r="UBU107" s="376"/>
      <c r="UBV107" s="376"/>
      <c r="UBW107" s="376"/>
      <c r="UBX107" s="376"/>
      <c r="UBY107" s="376"/>
      <c r="UBZ107" s="376"/>
      <c r="UCA107" s="376"/>
      <c r="UCB107" s="376"/>
      <c r="UCC107" s="376"/>
      <c r="UCD107" s="376"/>
      <c r="UCE107" s="376"/>
      <c r="UCF107" s="376"/>
      <c r="UCG107" s="376"/>
      <c r="UCH107" s="376"/>
      <c r="UCI107" s="376"/>
      <c r="UCJ107" s="376"/>
      <c r="UCK107" s="376"/>
      <c r="UCL107" s="376"/>
      <c r="UCM107" s="376"/>
      <c r="UCN107" s="376"/>
      <c r="UCO107" s="376"/>
      <c r="UCP107" s="376"/>
      <c r="UCQ107" s="376"/>
      <c r="UCR107" s="376"/>
      <c r="UCS107" s="376"/>
      <c r="UCT107" s="376"/>
      <c r="UCU107" s="376"/>
      <c r="UCV107" s="376"/>
      <c r="UCW107" s="376"/>
      <c r="UCX107" s="376"/>
      <c r="UCY107" s="376"/>
      <c r="UCZ107" s="376"/>
      <c r="UDA107" s="376"/>
      <c r="UDB107" s="376"/>
      <c r="UDC107" s="376"/>
      <c r="UDD107" s="376"/>
      <c r="UDE107" s="376"/>
      <c r="UDF107" s="376"/>
      <c r="UDG107" s="376"/>
      <c r="UDH107" s="376"/>
      <c r="UDI107" s="376"/>
      <c r="UDJ107" s="376"/>
      <c r="UDK107" s="376"/>
      <c r="UDL107" s="376"/>
      <c r="UDM107" s="376"/>
      <c r="UDN107" s="376"/>
      <c r="UDO107" s="376"/>
      <c r="UDP107" s="376"/>
      <c r="UDQ107" s="376"/>
      <c r="UDR107" s="376"/>
      <c r="UDS107" s="376"/>
      <c r="UDT107" s="376"/>
      <c r="UDU107" s="376"/>
      <c r="UDV107" s="376"/>
      <c r="UDW107" s="376"/>
      <c r="UDX107" s="376"/>
      <c r="UDY107" s="376"/>
      <c r="UDZ107" s="376"/>
      <c r="UEA107" s="376"/>
      <c r="UEB107" s="376"/>
      <c r="UEC107" s="376"/>
      <c r="UED107" s="376"/>
      <c r="UEE107" s="376"/>
      <c r="UEF107" s="376"/>
      <c r="UEG107" s="376"/>
      <c r="UEH107" s="376"/>
      <c r="UEI107" s="376"/>
      <c r="UEJ107" s="376"/>
      <c r="UEK107" s="376"/>
      <c r="UEL107" s="376"/>
      <c r="UEM107" s="376"/>
      <c r="UEN107" s="376"/>
      <c r="UEO107" s="376"/>
      <c r="UEP107" s="376"/>
      <c r="UEQ107" s="376"/>
      <c r="UER107" s="376"/>
      <c r="UES107" s="376"/>
      <c r="UET107" s="376"/>
      <c r="UEU107" s="376"/>
      <c r="UEV107" s="376"/>
      <c r="UEW107" s="376"/>
      <c r="UEX107" s="376"/>
      <c r="UEY107" s="376"/>
      <c r="UEZ107" s="376"/>
      <c r="UFA107" s="376"/>
      <c r="UFB107" s="376"/>
      <c r="UFC107" s="376"/>
      <c r="UFD107" s="376"/>
      <c r="UFE107" s="376"/>
      <c r="UFF107" s="376"/>
      <c r="UFG107" s="376"/>
      <c r="UFH107" s="376"/>
      <c r="UFI107" s="376"/>
      <c r="UFJ107" s="376"/>
      <c r="UFK107" s="376"/>
      <c r="UFL107" s="376"/>
      <c r="UFM107" s="376"/>
      <c r="UFN107" s="376"/>
      <c r="UFO107" s="376"/>
      <c r="UFP107" s="376"/>
      <c r="UFQ107" s="376"/>
      <c r="UFR107" s="376"/>
      <c r="UFS107" s="376"/>
      <c r="UFT107" s="376"/>
      <c r="UFU107" s="376"/>
      <c r="UFV107" s="376"/>
      <c r="UFW107" s="376"/>
      <c r="UFX107" s="376"/>
      <c r="UFY107" s="376"/>
      <c r="UFZ107" s="376"/>
      <c r="UGA107" s="376"/>
      <c r="UGB107" s="376"/>
      <c r="UGC107" s="376"/>
      <c r="UGD107" s="376"/>
      <c r="UGE107" s="376"/>
      <c r="UGF107" s="376"/>
      <c r="UGG107" s="376"/>
      <c r="UGH107" s="376"/>
      <c r="UGI107" s="376"/>
      <c r="UGJ107" s="376"/>
      <c r="UGK107" s="376"/>
      <c r="UGL107" s="376"/>
      <c r="UGM107" s="376"/>
      <c r="UGN107" s="376"/>
      <c r="UGO107" s="376"/>
      <c r="UGP107" s="376"/>
      <c r="UGQ107" s="376"/>
      <c r="UGR107" s="376"/>
      <c r="UGS107" s="376"/>
      <c r="UGT107" s="376"/>
      <c r="UGU107" s="376"/>
      <c r="UGV107" s="376"/>
      <c r="UGW107" s="376"/>
      <c r="UGX107" s="376"/>
      <c r="UGY107" s="376"/>
      <c r="UGZ107" s="376"/>
      <c r="UHA107" s="376"/>
      <c r="UHB107" s="376"/>
      <c r="UHC107" s="376"/>
      <c r="UHD107" s="376"/>
      <c r="UHE107" s="376"/>
      <c r="UHF107" s="376"/>
      <c r="UHG107" s="376"/>
      <c r="UHH107" s="376"/>
      <c r="UHI107" s="376"/>
      <c r="UHJ107" s="376"/>
      <c r="UHK107" s="376"/>
      <c r="UHL107" s="376"/>
      <c r="UHM107" s="376"/>
      <c r="UHN107" s="376"/>
      <c r="UHO107" s="376"/>
      <c r="UHP107" s="376"/>
      <c r="UHQ107" s="376"/>
      <c r="UHR107" s="376"/>
      <c r="UHS107" s="376"/>
      <c r="UHT107" s="376"/>
      <c r="UHU107" s="376"/>
      <c r="UHV107" s="376"/>
      <c r="UHW107" s="376"/>
      <c r="UHX107" s="376"/>
      <c r="UHY107" s="376"/>
      <c r="UHZ107" s="376"/>
      <c r="UIA107" s="376"/>
      <c r="UIB107" s="376"/>
      <c r="UIC107" s="376"/>
      <c r="UID107" s="376"/>
      <c r="UIE107" s="376"/>
      <c r="UIF107" s="376"/>
      <c r="UIG107" s="376"/>
      <c r="UIH107" s="376"/>
      <c r="UII107" s="376"/>
      <c r="UIJ107" s="376"/>
      <c r="UIK107" s="376"/>
      <c r="UIL107" s="376"/>
      <c r="UIM107" s="376"/>
      <c r="UIN107" s="376"/>
      <c r="UIO107" s="376"/>
      <c r="UIP107" s="376"/>
      <c r="UIQ107" s="376"/>
      <c r="UIR107" s="376"/>
      <c r="UIS107" s="376"/>
      <c r="UIT107" s="376"/>
      <c r="UIU107" s="376"/>
      <c r="UIV107" s="376"/>
      <c r="UIW107" s="376"/>
      <c r="UIX107" s="376"/>
      <c r="UIY107" s="376"/>
      <c r="UIZ107" s="376"/>
      <c r="UJA107" s="376"/>
      <c r="UJB107" s="376"/>
      <c r="UJC107" s="376"/>
      <c r="UJD107" s="376"/>
      <c r="UJE107" s="376"/>
      <c r="UJF107" s="376"/>
      <c r="UJG107" s="376"/>
      <c r="UJH107" s="376"/>
      <c r="UJI107" s="376"/>
      <c r="UJJ107" s="376"/>
      <c r="UJK107" s="376"/>
      <c r="UJL107" s="376"/>
      <c r="UJM107" s="376"/>
      <c r="UJN107" s="376"/>
      <c r="UJO107" s="376"/>
      <c r="UJP107" s="376"/>
      <c r="UJQ107" s="376"/>
      <c r="UJR107" s="376"/>
      <c r="UJS107" s="376"/>
      <c r="UJT107" s="376"/>
      <c r="UJU107" s="376"/>
      <c r="UJV107" s="376"/>
      <c r="UJW107" s="376"/>
      <c r="UJX107" s="376"/>
      <c r="UJY107" s="376"/>
      <c r="UJZ107" s="376"/>
      <c r="UKA107" s="376"/>
      <c r="UKB107" s="376"/>
      <c r="UKC107" s="376"/>
      <c r="UKD107" s="376"/>
      <c r="UKE107" s="376"/>
      <c r="UKF107" s="376"/>
      <c r="UKG107" s="376"/>
      <c r="UKH107" s="376"/>
      <c r="UKI107" s="376"/>
      <c r="UKJ107" s="376"/>
      <c r="UKK107" s="376"/>
      <c r="UKL107" s="376"/>
      <c r="UKM107" s="376"/>
      <c r="UKN107" s="376"/>
      <c r="UKO107" s="376"/>
      <c r="UKP107" s="376"/>
      <c r="UKQ107" s="376"/>
      <c r="UKR107" s="376"/>
      <c r="UKS107" s="376"/>
      <c r="UKT107" s="376"/>
      <c r="UKU107" s="376"/>
      <c r="UKV107" s="376"/>
      <c r="UKW107" s="376"/>
      <c r="UKX107" s="376"/>
      <c r="UKY107" s="376"/>
      <c r="UKZ107" s="376"/>
      <c r="ULA107" s="376"/>
      <c r="ULB107" s="376"/>
      <c r="ULC107" s="376"/>
      <c r="ULD107" s="376"/>
      <c r="ULE107" s="376"/>
      <c r="ULF107" s="376"/>
      <c r="ULG107" s="376"/>
      <c r="ULH107" s="376"/>
      <c r="ULI107" s="376"/>
      <c r="ULJ107" s="376"/>
      <c r="ULK107" s="376"/>
      <c r="ULL107" s="376"/>
      <c r="ULM107" s="376"/>
      <c r="ULN107" s="376"/>
      <c r="ULO107" s="376"/>
      <c r="ULP107" s="376"/>
      <c r="ULQ107" s="376"/>
      <c r="ULR107" s="376"/>
      <c r="ULS107" s="376"/>
      <c r="ULT107" s="376"/>
      <c r="ULU107" s="376"/>
      <c r="ULV107" s="376"/>
      <c r="ULW107" s="376"/>
      <c r="ULX107" s="376"/>
      <c r="ULY107" s="376"/>
      <c r="ULZ107" s="376"/>
      <c r="UMA107" s="376"/>
      <c r="UMB107" s="376"/>
      <c r="UMC107" s="376"/>
      <c r="UMD107" s="376"/>
      <c r="UME107" s="376"/>
      <c r="UMF107" s="376"/>
      <c r="UMG107" s="376"/>
      <c r="UMH107" s="376"/>
      <c r="UMI107" s="376"/>
      <c r="UMJ107" s="376"/>
      <c r="UMK107" s="376"/>
      <c r="UML107" s="376"/>
      <c r="UMM107" s="376"/>
      <c r="UMN107" s="376"/>
      <c r="UMO107" s="376"/>
      <c r="UMP107" s="376"/>
      <c r="UMQ107" s="376"/>
      <c r="UMR107" s="376"/>
      <c r="UMS107" s="376"/>
      <c r="UMT107" s="376"/>
      <c r="UMU107" s="376"/>
      <c r="UMV107" s="376"/>
      <c r="UMW107" s="376"/>
      <c r="UMX107" s="376"/>
      <c r="UMY107" s="376"/>
      <c r="UMZ107" s="376"/>
      <c r="UNA107" s="376"/>
      <c r="UNB107" s="376"/>
      <c r="UNC107" s="376"/>
      <c r="UND107" s="376"/>
      <c r="UNE107" s="376"/>
      <c r="UNF107" s="376"/>
      <c r="UNG107" s="376"/>
      <c r="UNH107" s="376"/>
      <c r="UNI107" s="376"/>
      <c r="UNJ107" s="376"/>
      <c r="UNK107" s="376"/>
      <c r="UNL107" s="376"/>
      <c r="UNM107" s="376"/>
      <c r="UNN107" s="376"/>
      <c r="UNO107" s="376"/>
      <c r="UNP107" s="376"/>
      <c r="UNQ107" s="376"/>
      <c r="UNR107" s="376"/>
      <c r="UNS107" s="376"/>
      <c r="UNT107" s="376"/>
      <c r="UNU107" s="376"/>
      <c r="UNV107" s="376"/>
      <c r="UNW107" s="376"/>
      <c r="UNX107" s="376"/>
      <c r="UNY107" s="376"/>
      <c r="UNZ107" s="376"/>
      <c r="UOA107" s="376"/>
      <c r="UOB107" s="376"/>
      <c r="UOC107" s="376"/>
      <c r="UOD107" s="376"/>
      <c r="UOE107" s="376"/>
      <c r="UOF107" s="376"/>
      <c r="UOG107" s="376"/>
      <c r="UOH107" s="376"/>
      <c r="UOI107" s="376"/>
      <c r="UOJ107" s="376"/>
      <c r="UOK107" s="376"/>
      <c r="UOL107" s="376"/>
      <c r="UOM107" s="376"/>
      <c r="UON107" s="376"/>
      <c r="UOO107" s="376"/>
      <c r="UOP107" s="376"/>
      <c r="UOQ107" s="376"/>
      <c r="UOR107" s="376"/>
      <c r="UOS107" s="376"/>
      <c r="UOT107" s="376"/>
      <c r="UOU107" s="376"/>
      <c r="UOV107" s="376"/>
      <c r="UOW107" s="376"/>
      <c r="UOX107" s="376"/>
      <c r="UOY107" s="376"/>
      <c r="UOZ107" s="376"/>
      <c r="UPA107" s="376"/>
      <c r="UPB107" s="376"/>
      <c r="UPC107" s="376"/>
      <c r="UPD107" s="376"/>
      <c r="UPE107" s="376"/>
      <c r="UPF107" s="376"/>
      <c r="UPG107" s="376"/>
      <c r="UPH107" s="376"/>
      <c r="UPI107" s="376"/>
      <c r="UPJ107" s="376"/>
      <c r="UPK107" s="376"/>
      <c r="UPL107" s="376"/>
      <c r="UPM107" s="376"/>
      <c r="UPN107" s="376"/>
      <c r="UPO107" s="376"/>
      <c r="UPP107" s="376"/>
      <c r="UPQ107" s="376"/>
      <c r="UPR107" s="376"/>
      <c r="UPS107" s="376"/>
      <c r="UPT107" s="376"/>
      <c r="UPU107" s="376"/>
      <c r="UPV107" s="376"/>
      <c r="UPW107" s="376"/>
      <c r="UPX107" s="376"/>
      <c r="UPY107" s="376"/>
      <c r="UPZ107" s="376"/>
      <c r="UQA107" s="376"/>
      <c r="UQB107" s="376"/>
      <c r="UQC107" s="376"/>
      <c r="UQD107" s="376"/>
      <c r="UQE107" s="376"/>
      <c r="UQF107" s="376"/>
      <c r="UQG107" s="376"/>
      <c r="UQH107" s="376"/>
      <c r="UQI107" s="376"/>
      <c r="UQJ107" s="376"/>
      <c r="UQK107" s="376"/>
      <c r="UQL107" s="376"/>
      <c r="UQM107" s="376"/>
      <c r="UQN107" s="376"/>
      <c r="UQO107" s="376"/>
      <c r="UQP107" s="376"/>
      <c r="UQQ107" s="376"/>
      <c r="UQR107" s="376"/>
      <c r="UQS107" s="376"/>
      <c r="UQT107" s="376"/>
      <c r="UQU107" s="376"/>
      <c r="UQV107" s="376"/>
      <c r="UQW107" s="376"/>
      <c r="UQX107" s="376"/>
      <c r="UQY107" s="376"/>
      <c r="UQZ107" s="376"/>
      <c r="URA107" s="376"/>
      <c r="URB107" s="376"/>
      <c r="URC107" s="376"/>
      <c r="URD107" s="376"/>
      <c r="URE107" s="376"/>
      <c r="URF107" s="376"/>
      <c r="URG107" s="376"/>
      <c r="URH107" s="376"/>
      <c r="URI107" s="376"/>
      <c r="URJ107" s="376"/>
      <c r="URK107" s="376"/>
      <c r="URL107" s="376"/>
      <c r="URM107" s="376"/>
      <c r="URN107" s="376"/>
      <c r="URO107" s="376"/>
      <c r="URP107" s="376"/>
      <c r="URQ107" s="376"/>
      <c r="URR107" s="376"/>
      <c r="URS107" s="376"/>
      <c r="URT107" s="376"/>
      <c r="URU107" s="376"/>
      <c r="URV107" s="376"/>
      <c r="URW107" s="376"/>
      <c r="URX107" s="376"/>
      <c r="URY107" s="376"/>
      <c r="URZ107" s="376"/>
      <c r="USA107" s="376"/>
      <c r="USB107" s="376"/>
      <c r="USC107" s="376"/>
      <c r="USD107" s="376"/>
      <c r="USE107" s="376"/>
      <c r="USF107" s="376"/>
      <c r="USG107" s="376"/>
      <c r="USH107" s="376"/>
      <c r="USI107" s="376"/>
      <c r="USJ107" s="376"/>
      <c r="USK107" s="376"/>
      <c r="USL107" s="376"/>
      <c r="USM107" s="376"/>
      <c r="USN107" s="376"/>
      <c r="USO107" s="376"/>
      <c r="USP107" s="376"/>
      <c r="USQ107" s="376"/>
      <c r="USR107" s="376"/>
      <c r="USS107" s="376"/>
      <c r="UST107" s="376"/>
      <c r="USU107" s="376"/>
      <c r="USV107" s="376"/>
      <c r="USW107" s="376"/>
      <c r="USX107" s="376"/>
      <c r="USY107" s="376"/>
      <c r="USZ107" s="376"/>
      <c r="UTA107" s="376"/>
      <c r="UTB107" s="376"/>
      <c r="UTC107" s="376"/>
      <c r="UTD107" s="376"/>
      <c r="UTE107" s="376"/>
      <c r="UTF107" s="376"/>
      <c r="UTG107" s="376"/>
      <c r="UTH107" s="376"/>
      <c r="UTI107" s="376"/>
      <c r="UTJ107" s="376"/>
      <c r="UTK107" s="376"/>
      <c r="UTL107" s="376"/>
      <c r="UTM107" s="376"/>
      <c r="UTN107" s="376"/>
      <c r="UTO107" s="376"/>
      <c r="UTP107" s="376"/>
      <c r="UTQ107" s="376"/>
      <c r="UTR107" s="376"/>
      <c r="UTS107" s="376"/>
      <c r="UTT107" s="376"/>
      <c r="UTU107" s="376"/>
      <c r="UTV107" s="376"/>
      <c r="UTW107" s="376"/>
      <c r="UTX107" s="376"/>
      <c r="UTY107" s="376"/>
      <c r="UTZ107" s="376"/>
      <c r="UUA107" s="376"/>
      <c r="UUB107" s="376"/>
      <c r="UUC107" s="376"/>
      <c r="UUD107" s="376"/>
      <c r="UUE107" s="376"/>
      <c r="UUF107" s="376"/>
      <c r="UUG107" s="376"/>
      <c r="UUH107" s="376"/>
      <c r="UUI107" s="376"/>
      <c r="UUJ107" s="376"/>
      <c r="UUK107" s="376"/>
      <c r="UUL107" s="376"/>
      <c r="UUM107" s="376"/>
      <c r="UUN107" s="376"/>
      <c r="UUO107" s="376"/>
      <c r="UUP107" s="376"/>
      <c r="UUQ107" s="376"/>
      <c r="UUR107" s="376"/>
      <c r="UUS107" s="376"/>
      <c r="UUT107" s="376"/>
      <c r="UUU107" s="376"/>
      <c r="UUV107" s="376"/>
      <c r="UUW107" s="376"/>
      <c r="UUX107" s="376"/>
      <c r="UUY107" s="376"/>
      <c r="UUZ107" s="376"/>
      <c r="UVA107" s="376"/>
      <c r="UVB107" s="376"/>
      <c r="UVC107" s="376"/>
      <c r="UVD107" s="376"/>
      <c r="UVE107" s="376"/>
      <c r="UVF107" s="376"/>
      <c r="UVG107" s="376"/>
      <c r="UVH107" s="376"/>
      <c r="UVI107" s="376"/>
      <c r="UVJ107" s="376"/>
      <c r="UVK107" s="376"/>
      <c r="UVL107" s="376"/>
      <c r="UVM107" s="376"/>
      <c r="UVN107" s="376"/>
      <c r="UVO107" s="376"/>
      <c r="UVP107" s="376"/>
      <c r="UVQ107" s="376"/>
      <c r="UVR107" s="376"/>
      <c r="UVS107" s="376"/>
      <c r="UVT107" s="376"/>
      <c r="UVU107" s="376"/>
      <c r="UVV107" s="376"/>
      <c r="UVW107" s="376"/>
      <c r="UVX107" s="376"/>
      <c r="UVY107" s="376"/>
      <c r="UVZ107" s="376"/>
      <c r="UWA107" s="376"/>
      <c r="UWB107" s="376"/>
      <c r="UWC107" s="376"/>
      <c r="UWD107" s="376"/>
      <c r="UWE107" s="376"/>
      <c r="UWF107" s="376"/>
      <c r="UWG107" s="376"/>
      <c r="UWH107" s="376"/>
      <c r="UWI107" s="376"/>
      <c r="UWJ107" s="376"/>
      <c r="UWK107" s="376"/>
      <c r="UWL107" s="376"/>
      <c r="UWM107" s="376"/>
      <c r="UWN107" s="376"/>
      <c r="UWO107" s="376"/>
      <c r="UWP107" s="376"/>
      <c r="UWQ107" s="376"/>
      <c r="UWR107" s="376"/>
      <c r="UWS107" s="376"/>
      <c r="UWT107" s="376"/>
      <c r="UWU107" s="376"/>
      <c r="UWV107" s="376"/>
      <c r="UWW107" s="376"/>
      <c r="UWX107" s="376"/>
      <c r="UWY107" s="376"/>
      <c r="UWZ107" s="376"/>
      <c r="UXA107" s="376"/>
      <c r="UXB107" s="376"/>
      <c r="UXC107" s="376"/>
      <c r="UXD107" s="376"/>
      <c r="UXE107" s="376"/>
      <c r="UXF107" s="376"/>
      <c r="UXG107" s="376"/>
      <c r="UXH107" s="376"/>
      <c r="UXI107" s="376"/>
      <c r="UXJ107" s="376"/>
      <c r="UXK107" s="376"/>
      <c r="UXL107" s="376"/>
      <c r="UXM107" s="376"/>
      <c r="UXN107" s="376"/>
      <c r="UXO107" s="376"/>
      <c r="UXP107" s="376"/>
      <c r="UXQ107" s="376"/>
      <c r="UXR107" s="376"/>
      <c r="UXS107" s="376"/>
      <c r="UXT107" s="376"/>
      <c r="UXU107" s="376"/>
      <c r="UXV107" s="376"/>
      <c r="UXW107" s="376"/>
      <c r="UXX107" s="376"/>
      <c r="UXY107" s="376"/>
      <c r="UXZ107" s="376"/>
      <c r="UYA107" s="376"/>
      <c r="UYB107" s="376"/>
      <c r="UYC107" s="376"/>
      <c r="UYD107" s="376"/>
      <c r="UYE107" s="376"/>
      <c r="UYF107" s="376"/>
      <c r="UYG107" s="376"/>
      <c r="UYH107" s="376"/>
      <c r="UYI107" s="376"/>
      <c r="UYJ107" s="376"/>
      <c r="UYK107" s="376"/>
      <c r="UYL107" s="376"/>
      <c r="UYM107" s="376"/>
      <c r="UYN107" s="376"/>
      <c r="UYO107" s="376"/>
      <c r="UYP107" s="376"/>
      <c r="UYQ107" s="376"/>
      <c r="UYR107" s="376"/>
      <c r="UYS107" s="376"/>
      <c r="UYT107" s="376"/>
      <c r="UYU107" s="376"/>
      <c r="UYV107" s="376"/>
      <c r="UYW107" s="376"/>
      <c r="UYX107" s="376"/>
      <c r="UYY107" s="376"/>
      <c r="UYZ107" s="376"/>
      <c r="UZA107" s="376"/>
      <c r="UZB107" s="376"/>
      <c r="UZC107" s="376"/>
      <c r="UZD107" s="376"/>
      <c r="UZE107" s="376"/>
      <c r="UZF107" s="376"/>
      <c r="UZG107" s="376"/>
      <c r="UZH107" s="376"/>
      <c r="UZI107" s="376"/>
      <c r="UZJ107" s="376"/>
      <c r="UZK107" s="376"/>
      <c r="UZL107" s="376"/>
      <c r="UZM107" s="376"/>
      <c r="UZN107" s="376"/>
      <c r="UZO107" s="376"/>
      <c r="UZP107" s="376"/>
      <c r="UZQ107" s="376"/>
      <c r="UZR107" s="376"/>
      <c r="UZS107" s="376"/>
      <c r="UZT107" s="376"/>
      <c r="UZU107" s="376"/>
      <c r="UZV107" s="376"/>
      <c r="UZW107" s="376"/>
      <c r="UZX107" s="376"/>
      <c r="UZY107" s="376"/>
      <c r="UZZ107" s="376"/>
      <c r="VAA107" s="376"/>
      <c r="VAB107" s="376"/>
      <c r="VAC107" s="376"/>
      <c r="VAD107" s="376"/>
      <c r="VAE107" s="376"/>
      <c r="VAF107" s="376"/>
      <c r="VAG107" s="376"/>
      <c r="VAH107" s="376"/>
      <c r="VAI107" s="376"/>
      <c r="VAJ107" s="376"/>
      <c r="VAK107" s="376"/>
      <c r="VAL107" s="376"/>
      <c r="VAM107" s="376"/>
      <c r="VAN107" s="376"/>
      <c r="VAO107" s="376"/>
      <c r="VAP107" s="376"/>
      <c r="VAQ107" s="376"/>
      <c r="VAR107" s="376"/>
      <c r="VAS107" s="376"/>
      <c r="VAT107" s="376"/>
      <c r="VAU107" s="376"/>
      <c r="VAV107" s="376"/>
      <c r="VAW107" s="376"/>
      <c r="VAX107" s="376"/>
      <c r="VAY107" s="376"/>
      <c r="VAZ107" s="376"/>
      <c r="VBA107" s="376"/>
      <c r="VBB107" s="376"/>
      <c r="VBC107" s="376"/>
      <c r="VBD107" s="376"/>
      <c r="VBE107" s="376"/>
      <c r="VBF107" s="376"/>
      <c r="VBG107" s="376"/>
      <c r="VBH107" s="376"/>
      <c r="VBI107" s="376"/>
      <c r="VBJ107" s="376"/>
      <c r="VBK107" s="376"/>
      <c r="VBL107" s="376"/>
      <c r="VBM107" s="376"/>
      <c r="VBN107" s="376"/>
      <c r="VBO107" s="376"/>
      <c r="VBP107" s="376"/>
      <c r="VBQ107" s="376"/>
      <c r="VBR107" s="376"/>
      <c r="VBS107" s="376"/>
      <c r="VBT107" s="376"/>
      <c r="VBU107" s="376"/>
      <c r="VBV107" s="376"/>
      <c r="VBW107" s="376"/>
      <c r="VBX107" s="376"/>
      <c r="VBY107" s="376"/>
      <c r="VBZ107" s="376"/>
      <c r="VCA107" s="376"/>
      <c r="VCB107" s="376"/>
      <c r="VCC107" s="376"/>
      <c r="VCD107" s="376"/>
      <c r="VCE107" s="376"/>
      <c r="VCF107" s="376"/>
      <c r="VCG107" s="376"/>
      <c r="VCH107" s="376"/>
      <c r="VCI107" s="376"/>
      <c r="VCJ107" s="376"/>
      <c r="VCK107" s="376"/>
      <c r="VCL107" s="376"/>
      <c r="VCM107" s="376"/>
      <c r="VCN107" s="376"/>
      <c r="VCO107" s="376"/>
      <c r="VCP107" s="376"/>
      <c r="VCQ107" s="376"/>
      <c r="VCR107" s="376"/>
      <c r="VCS107" s="376"/>
      <c r="VCT107" s="376"/>
      <c r="VCU107" s="376"/>
      <c r="VCV107" s="376"/>
      <c r="VCW107" s="376"/>
      <c r="VCX107" s="376"/>
      <c r="VCY107" s="376"/>
      <c r="VCZ107" s="376"/>
      <c r="VDA107" s="376"/>
      <c r="VDB107" s="376"/>
      <c r="VDC107" s="376"/>
      <c r="VDD107" s="376"/>
      <c r="VDE107" s="376"/>
      <c r="VDF107" s="376"/>
      <c r="VDG107" s="376"/>
      <c r="VDH107" s="376"/>
      <c r="VDI107" s="376"/>
      <c r="VDJ107" s="376"/>
      <c r="VDK107" s="376"/>
      <c r="VDL107" s="376"/>
      <c r="VDM107" s="376"/>
      <c r="VDN107" s="376"/>
      <c r="VDO107" s="376"/>
      <c r="VDP107" s="376"/>
      <c r="VDQ107" s="376"/>
      <c r="VDR107" s="376"/>
      <c r="VDS107" s="376"/>
      <c r="VDT107" s="376"/>
      <c r="VDU107" s="376"/>
      <c r="VDV107" s="376"/>
      <c r="VDW107" s="376"/>
      <c r="VDX107" s="376"/>
      <c r="VDY107" s="376"/>
      <c r="VDZ107" s="376"/>
      <c r="VEA107" s="376"/>
      <c r="VEB107" s="376"/>
      <c r="VEC107" s="376"/>
      <c r="VED107" s="376"/>
      <c r="VEE107" s="376"/>
      <c r="VEF107" s="376"/>
      <c r="VEG107" s="376"/>
      <c r="VEH107" s="376"/>
      <c r="VEI107" s="376"/>
      <c r="VEJ107" s="376"/>
      <c r="VEK107" s="376"/>
      <c r="VEL107" s="376"/>
      <c r="VEM107" s="376"/>
      <c r="VEN107" s="376"/>
      <c r="VEO107" s="376"/>
      <c r="VEP107" s="376"/>
      <c r="VEQ107" s="376"/>
      <c r="VER107" s="376"/>
      <c r="VES107" s="376"/>
      <c r="VET107" s="376"/>
      <c r="VEU107" s="376"/>
      <c r="VEV107" s="376"/>
      <c r="VEW107" s="376"/>
      <c r="VEX107" s="376"/>
      <c r="VEY107" s="376"/>
      <c r="VEZ107" s="376"/>
      <c r="VFA107" s="376"/>
      <c r="VFB107" s="376"/>
      <c r="VFC107" s="376"/>
      <c r="VFD107" s="376"/>
      <c r="VFE107" s="376"/>
      <c r="VFF107" s="376"/>
      <c r="VFG107" s="376"/>
      <c r="VFH107" s="376"/>
      <c r="VFI107" s="376"/>
      <c r="VFJ107" s="376"/>
      <c r="VFK107" s="376"/>
      <c r="VFL107" s="376"/>
      <c r="VFM107" s="376"/>
      <c r="VFN107" s="376"/>
      <c r="VFO107" s="376"/>
      <c r="VFP107" s="376"/>
      <c r="VFQ107" s="376"/>
      <c r="VFR107" s="376"/>
      <c r="VFS107" s="376"/>
      <c r="VFT107" s="376"/>
      <c r="VFU107" s="376"/>
      <c r="VFV107" s="376"/>
      <c r="VFW107" s="376"/>
      <c r="VFX107" s="376"/>
      <c r="VFY107" s="376"/>
      <c r="VFZ107" s="376"/>
      <c r="VGA107" s="376"/>
      <c r="VGB107" s="376"/>
      <c r="VGC107" s="376"/>
      <c r="VGD107" s="376"/>
      <c r="VGE107" s="376"/>
      <c r="VGF107" s="376"/>
      <c r="VGG107" s="376"/>
      <c r="VGH107" s="376"/>
      <c r="VGI107" s="376"/>
      <c r="VGJ107" s="376"/>
      <c r="VGK107" s="376"/>
      <c r="VGL107" s="376"/>
      <c r="VGM107" s="376"/>
      <c r="VGN107" s="376"/>
      <c r="VGO107" s="376"/>
      <c r="VGP107" s="376"/>
      <c r="VGQ107" s="376"/>
      <c r="VGR107" s="376"/>
      <c r="VGS107" s="376"/>
      <c r="VGT107" s="376"/>
      <c r="VGU107" s="376"/>
      <c r="VGV107" s="376"/>
      <c r="VGW107" s="376"/>
      <c r="VGX107" s="376"/>
      <c r="VGY107" s="376"/>
      <c r="VGZ107" s="376"/>
      <c r="VHA107" s="376"/>
      <c r="VHB107" s="376"/>
      <c r="VHC107" s="376"/>
      <c r="VHD107" s="376"/>
      <c r="VHE107" s="376"/>
      <c r="VHF107" s="376"/>
      <c r="VHG107" s="376"/>
      <c r="VHH107" s="376"/>
      <c r="VHI107" s="376"/>
      <c r="VHJ107" s="376"/>
      <c r="VHK107" s="376"/>
      <c r="VHL107" s="376"/>
      <c r="VHM107" s="376"/>
      <c r="VHN107" s="376"/>
      <c r="VHO107" s="376"/>
      <c r="VHP107" s="376"/>
      <c r="VHQ107" s="376"/>
      <c r="VHR107" s="376"/>
      <c r="VHS107" s="376"/>
      <c r="VHT107" s="376"/>
      <c r="VHU107" s="376"/>
      <c r="VHV107" s="376"/>
      <c r="VHW107" s="376"/>
      <c r="VHX107" s="376"/>
      <c r="VHY107" s="376"/>
      <c r="VHZ107" s="376"/>
      <c r="VIA107" s="376"/>
      <c r="VIB107" s="376"/>
      <c r="VIC107" s="376"/>
      <c r="VID107" s="376"/>
      <c r="VIE107" s="376"/>
      <c r="VIF107" s="376"/>
      <c r="VIG107" s="376"/>
      <c r="VIH107" s="376"/>
      <c r="VII107" s="376"/>
      <c r="VIJ107" s="376"/>
      <c r="VIK107" s="376"/>
      <c r="VIL107" s="376"/>
      <c r="VIM107" s="376"/>
      <c r="VIN107" s="376"/>
      <c r="VIO107" s="376"/>
      <c r="VIP107" s="376"/>
      <c r="VIQ107" s="376"/>
      <c r="VIR107" s="376"/>
      <c r="VIS107" s="376"/>
      <c r="VIT107" s="376"/>
      <c r="VIU107" s="376"/>
      <c r="VIV107" s="376"/>
      <c r="VIW107" s="376"/>
      <c r="VIX107" s="376"/>
      <c r="VIY107" s="376"/>
      <c r="VIZ107" s="376"/>
      <c r="VJA107" s="376"/>
      <c r="VJB107" s="376"/>
      <c r="VJC107" s="376"/>
      <c r="VJD107" s="376"/>
      <c r="VJE107" s="376"/>
      <c r="VJF107" s="376"/>
      <c r="VJG107" s="376"/>
      <c r="VJH107" s="376"/>
      <c r="VJI107" s="376"/>
      <c r="VJJ107" s="376"/>
      <c r="VJK107" s="376"/>
      <c r="VJL107" s="376"/>
      <c r="VJM107" s="376"/>
      <c r="VJN107" s="376"/>
      <c r="VJO107" s="376"/>
      <c r="VJP107" s="376"/>
      <c r="VJQ107" s="376"/>
      <c r="VJR107" s="376"/>
      <c r="VJS107" s="376"/>
      <c r="VJT107" s="376"/>
      <c r="VJU107" s="376"/>
      <c r="VJV107" s="376"/>
      <c r="VJW107" s="376"/>
      <c r="VJX107" s="376"/>
      <c r="VJY107" s="376"/>
      <c r="VJZ107" s="376"/>
      <c r="VKA107" s="376"/>
      <c r="VKB107" s="376"/>
      <c r="VKC107" s="376"/>
      <c r="VKD107" s="376"/>
      <c r="VKE107" s="376"/>
      <c r="VKF107" s="376"/>
      <c r="VKG107" s="376"/>
      <c r="VKH107" s="376"/>
      <c r="VKI107" s="376"/>
      <c r="VKJ107" s="376"/>
      <c r="VKK107" s="376"/>
      <c r="VKL107" s="376"/>
      <c r="VKM107" s="376"/>
      <c r="VKN107" s="376"/>
      <c r="VKO107" s="376"/>
      <c r="VKP107" s="376"/>
      <c r="VKQ107" s="376"/>
      <c r="VKR107" s="376"/>
      <c r="VKS107" s="376"/>
      <c r="VKT107" s="376"/>
      <c r="VKU107" s="376"/>
      <c r="VKV107" s="376"/>
      <c r="VKW107" s="376"/>
      <c r="VKX107" s="376"/>
      <c r="VKY107" s="376"/>
      <c r="VKZ107" s="376"/>
      <c r="VLA107" s="376"/>
      <c r="VLB107" s="376"/>
      <c r="VLC107" s="376"/>
      <c r="VLD107" s="376"/>
      <c r="VLE107" s="376"/>
      <c r="VLF107" s="376"/>
      <c r="VLG107" s="376"/>
      <c r="VLH107" s="376"/>
      <c r="VLI107" s="376"/>
      <c r="VLJ107" s="376"/>
      <c r="VLK107" s="376"/>
      <c r="VLL107" s="376"/>
      <c r="VLM107" s="376"/>
      <c r="VLN107" s="376"/>
      <c r="VLO107" s="376"/>
      <c r="VLP107" s="376"/>
      <c r="VLQ107" s="376"/>
      <c r="VLR107" s="376"/>
      <c r="VLS107" s="376"/>
      <c r="VLT107" s="376"/>
      <c r="VLU107" s="376"/>
      <c r="VLV107" s="376"/>
      <c r="VLW107" s="376"/>
      <c r="VLX107" s="376"/>
      <c r="VLY107" s="376"/>
      <c r="VLZ107" s="376"/>
      <c r="VMA107" s="376"/>
      <c r="VMB107" s="376"/>
      <c r="VMC107" s="376"/>
      <c r="VMD107" s="376"/>
      <c r="VME107" s="376"/>
      <c r="VMF107" s="376"/>
      <c r="VMG107" s="376"/>
      <c r="VMH107" s="376"/>
      <c r="VMI107" s="376"/>
      <c r="VMJ107" s="376"/>
      <c r="VMK107" s="376"/>
      <c r="VML107" s="376"/>
      <c r="VMM107" s="376"/>
      <c r="VMN107" s="376"/>
      <c r="VMO107" s="376"/>
      <c r="VMP107" s="376"/>
      <c r="VMQ107" s="376"/>
      <c r="VMR107" s="376"/>
      <c r="VMS107" s="376"/>
      <c r="VMT107" s="376"/>
      <c r="VMU107" s="376"/>
      <c r="VMV107" s="376"/>
      <c r="VMW107" s="376"/>
      <c r="VMX107" s="376"/>
      <c r="VMY107" s="376"/>
      <c r="VMZ107" s="376"/>
      <c r="VNA107" s="376"/>
      <c r="VNB107" s="376"/>
      <c r="VNC107" s="376"/>
      <c r="VND107" s="376"/>
      <c r="VNE107" s="376"/>
      <c r="VNF107" s="376"/>
      <c r="VNG107" s="376"/>
      <c r="VNH107" s="376"/>
      <c r="VNI107" s="376"/>
      <c r="VNJ107" s="376"/>
      <c r="VNK107" s="376"/>
      <c r="VNL107" s="376"/>
      <c r="VNM107" s="376"/>
      <c r="VNN107" s="376"/>
      <c r="VNO107" s="376"/>
      <c r="VNP107" s="376"/>
      <c r="VNQ107" s="376"/>
      <c r="VNR107" s="376"/>
      <c r="VNS107" s="376"/>
      <c r="VNT107" s="376"/>
      <c r="VNU107" s="376"/>
      <c r="VNV107" s="376"/>
      <c r="VNW107" s="376"/>
      <c r="VNX107" s="376"/>
      <c r="VNY107" s="376"/>
      <c r="VNZ107" s="376"/>
      <c r="VOA107" s="376"/>
      <c r="VOB107" s="376"/>
      <c r="VOC107" s="376"/>
      <c r="VOD107" s="376"/>
      <c r="VOE107" s="376"/>
      <c r="VOF107" s="376"/>
      <c r="VOG107" s="376"/>
      <c r="VOH107" s="376"/>
      <c r="VOI107" s="376"/>
      <c r="VOJ107" s="376"/>
      <c r="VOK107" s="376"/>
      <c r="VOL107" s="376"/>
      <c r="VOM107" s="376"/>
      <c r="VON107" s="376"/>
      <c r="VOO107" s="376"/>
      <c r="VOP107" s="376"/>
      <c r="VOQ107" s="376"/>
      <c r="VOR107" s="376"/>
      <c r="VOS107" s="376"/>
      <c r="VOT107" s="376"/>
      <c r="VOU107" s="376"/>
      <c r="VOV107" s="376"/>
      <c r="VOW107" s="376"/>
      <c r="VOX107" s="376"/>
      <c r="VOY107" s="376"/>
      <c r="VOZ107" s="376"/>
      <c r="VPA107" s="376"/>
      <c r="VPB107" s="376"/>
      <c r="VPC107" s="376"/>
      <c r="VPD107" s="376"/>
      <c r="VPE107" s="376"/>
      <c r="VPF107" s="376"/>
      <c r="VPG107" s="376"/>
      <c r="VPH107" s="376"/>
      <c r="VPI107" s="376"/>
      <c r="VPJ107" s="376"/>
      <c r="VPK107" s="376"/>
      <c r="VPL107" s="376"/>
      <c r="VPM107" s="376"/>
      <c r="VPN107" s="376"/>
      <c r="VPO107" s="376"/>
      <c r="VPP107" s="376"/>
      <c r="VPQ107" s="376"/>
      <c r="VPR107" s="376"/>
      <c r="VPS107" s="376"/>
      <c r="VPT107" s="376"/>
      <c r="VPU107" s="376"/>
      <c r="VPV107" s="376"/>
      <c r="VPW107" s="376"/>
      <c r="VPX107" s="376"/>
      <c r="VPY107" s="376"/>
      <c r="VPZ107" s="376"/>
      <c r="VQA107" s="376"/>
      <c r="VQB107" s="376"/>
      <c r="VQC107" s="376"/>
      <c r="VQD107" s="376"/>
      <c r="VQE107" s="376"/>
      <c r="VQF107" s="376"/>
      <c r="VQG107" s="376"/>
      <c r="VQH107" s="376"/>
      <c r="VQI107" s="376"/>
      <c r="VQJ107" s="376"/>
      <c r="VQK107" s="376"/>
      <c r="VQL107" s="376"/>
      <c r="VQM107" s="376"/>
      <c r="VQN107" s="376"/>
      <c r="VQO107" s="376"/>
      <c r="VQP107" s="376"/>
      <c r="VQQ107" s="376"/>
      <c r="VQR107" s="376"/>
      <c r="VQS107" s="376"/>
      <c r="VQT107" s="376"/>
      <c r="VQU107" s="376"/>
      <c r="VQV107" s="376"/>
      <c r="VQW107" s="376"/>
      <c r="VQX107" s="376"/>
      <c r="VQY107" s="376"/>
      <c r="VQZ107" s="376"/>
      <c r="VRA107" s="376"/>
      <c r="VRB107" s="376"/>
      <c r="VRC107" s="376"/>
      <c r="VRD107" s="376"/>
      <c r="VRE107" s="376"/>
      <c r="VRF107" s="376"/>
      <c r="VRG107" s="376"/>
      <c r="VRH107" s="376"/>
      <c r="VRI107" s="376"/>
      <c r="VRJ107" s="376"/>
      <c r="VRK107" s="376"/>
      <c r="VRL107" s="376"/>
      <c r="VRM107" s="376"/>
      <c r="VRN107" s="376"/>
      <c r="VRO107" s="376"/>
      <c r="VRP107" s="376"/>
      <c r="VRQ107" s="376"/>
      <c r="VRR107" s="376"/>
      <c r="VRS107" s="376"/>
      <c r="VRT107" s="376"/>
      <c r="VRU107" s="376"/>
      <c r="VRV107" s="376"/>
      <c r="VRW107" s="376"/>
      <c r="VRX107" s="376"/>
      <c r="VRY107" s="376"/>
      <c r="VRZ107" s="376"/>
      <c r="VSA107" s="376"/>
      <c r="VSB107" s="376"/>
      <c r="VSC107" s="376"/>
      <c r="VSD107" s="376"/>
      <c r="VSE107" s="376"/>
      <c r="VSF107" s="376"/>
      <c r="VSG107" s="376"/>
      <c r="VSH107" s="376"/>
      <c r="VSI107" s="376"/>
      <c r="VSJ107" s="376"/>
      <c r="VSK107" s="376"/>
      <c r="VSL107" s="376"/>
      <c r="VSM107" s="376"/>
      <c r="VSN107" s="376"/>
      <c r="VSO107" s="376"/>
      <c r="VSP107" s="376"/>
      <c r="VSQ107" s="376"/>
      <c r="VSR107" s="376"/>
      <c r="VSS107" s="376"/>
      <c r="VST107" s="376"/>
      <c r="VSU107" s="376"/>
      <c r="VSV107" s="376"/>
      <c r="VSW107" s="376"/>
      <c r="VSX107" s="376"/>
      <c r="VSY107" s="376"/>
      <c r="VSZ107" s="376"/>
      <c r="VTA107" s="376"/>
      <c r="VTB107" s="376"/>
      <c r="VTC107" s="376"/>
      <c r="VTD107" s="376"/>
      <c r="VTE107" s="376"/>
      <c r="VTF107" s="376"/>
      <c r="VTG107" s="376"/>
      <c r="VTH107" s="376"/>
      <c r="VTI107" s="376"/>
      <c r="VTJ107" s="376"/>
      <c r="VTK107" s="376"/>
      <c r="VTL107" s="376"/>
      <c r="VTM107" s="376"/>
      <c r="VTN107" s="376"/>
      <c r="VTO107" s="376"/>
      <c r="VTP107" s="376"/>
      <c r="VTQ107" s="376"/>
      <c r="VTR107" s="376"/>
      <c r="VTS107" s="376"/>
      <c r="VTT107" s="376"/>
      <c r="VTU107" s="376"/>
      <c r="VTV107" s="376"/>
      <c r="VTW107" s="376"/>
      <c r="VTX107" s="376"/>
      <c r="VTY107" s="376"/>
      <c r="VTZ107" s="376"/>
      <c r="VUA107" s="376"/>
      <c r="VUB107" s="376"/>
      <c r="VUC107" s="376"/>
      <c r="VUD107" s="376"/>
      <c r="VUE107" s="376"/>
      <c r="VUF107" s="376"/>
      <c r="VUG107" s="376"/>
      <c r="VUH107" s="376"/>
      <c r="VUI107" s="376"/>
      <c r="VUJ107" s="376"/>
      <c r="VUK107" s="376"/>
      <c r="VUL107" s="376"/>
      <c r="VUM107" s="376"/>
      <c r="VUN107" s="376"/>
      <c r="VUO107" s="376"/>
      <c r="VUP107" s="376"/>
      <c r="VUQ107" s="376"/>
      <c r="VUR107" s="376"/>
      <c r="VUS107" s="376"/>
      <c r="VUT107" s="376"/>
      <c r="VUU107" s="376"/>
      <c r="VUV107" s="376"/>
      <c r="VUW107" s="376"/>
      <c r="VUX107" s="376"/>
      <c r="VUY107" s="376"/>
      <c r="VUZ107" s="376"/>
      <c r="VVA107" s="376"/>
      <c r="VVB107" s="376"/>
      <c r="VVC107" s="376"/>
      <c r="VVD107" s="376"/>
      <c r="VVE107" s="376"/>
      <c r="VVF107" s="376"/>
      <c r="VVG107" s="376"/>
      <c r="VVH107" s="376"/>
      <c r="VVI107" s="376"/>
      <c r="VVJ107" s="376"/>
      <c r="VVK107" s="376"/>
      <c r="VVL107" s="376"/>
      <c r="VVM107" s="376"/>
      <c r="VVN107" s="376"/>
      <c r="VVO107" s="376"/>
      <c r="VVP107" s="376"/>
      <c r="VVQ107" s="376"/>
      <c r="VVR107" s="376"/>
      <c r="VVS107" s="376"/>
      <c r="VVT107" s="376"/>
      <c r="VVU107" s="376"/>
      <c r="VVV107" s="376"/>
      <c r="VVW107" s="376"/>
      <c r="VVX107" s="376"/>
      <c r="VVY107" s="376"/>
      <c r="VVZ107" s="376"/>
      <c r="VWA107" s="376"/>
      <c r="VWB107" s="376"/>
      <c r="VWC107" s="376"/>
      <c r="VWD107" s="376"/>
      <c r="VWE107" s="376"/>
      <c r="VWF107" s="376"/>
      <c r="VWG107" s="376"/>
      <c r="VWH107" s="376"/>
      <c r="VWI107" s="376"/>
      <c r="VWJ107" s="376"/>
      <c r="VWK107" s="376"/>
      <c r="VWL107" s="376"/>
      <c r="VWM107" s="376"/>
      <c r="VWN107" s="376"/>
      <c r="VWO107" s="376"/>
      <c r="VWP107" s="376"/>
      <c r="VWQ107" s="376"/>
      <c r="VWR107" s="376"/>
      <c r="VWS107" s="376"/>
      <c r="VWT107" s="376"/>
      <c r="VWU107" s="376"/>
      <c r="VWV107" s="376"/>
      <c r="VWW107" s="376"/>
      <c r="VWX107" s="376"/>
      <c r="VWY107" s="376"/>
      <c r="VWZ107" s="376"/>
      <c r="VXA107" s="376"/>
      <c r="VXB107" s="376"/>
      <c r="VXC107" s="376"/>
      <c r="VXD107" s="376"/>
      <c r="VXE107" s="376"/>
      <c r="VXF107" s="376"/>
      <c r="VXG107" s="376"/>
      <c r="VXH107" s="376"/>
      <c r="VXI107" s="376"/>
      <c r="VXJ107" s="376"/>
      <c r="VXK107" s="376"/>
      <c r="VXL107" s="376"/>
      <c r="VXM107" s="376"/>
      <c r="VXN107" s="376"/>
      <c r="VXO107" s="376"/>
      <c r="VXP107" s="376"/>
      <c r="VXQ107" s="376"/>
      <c r="VXR107" s="376"/>
      <c r="VXS107" s="376"/>
      <c r="VXT107" s="376"/>
      <c r="VXU107" s="376"/>
      <c r="VXV107" s="376"/>
      <c r="VXW107" s="376"/>
      <c r="VXX107" s="376"/>
      <c r="VXY107" s="376"/>
      <c r="VXZ107" s="376"/>
      <c r="VYA107" s="376"/>
      <c r="VYB107" s="376"/>
      <c r="VYC107" s="376"/>
      <c r="VYD107" s="376"/>
      <c r="VYE107" s="376"/>
      <c r="VYF107" s="376"/>
      <c r="VYG107" s="376"/>
      <c r="VYH107" s="376"/>
      <c r="VYI107" s="376"/>
      <c r="VYJ107" s="376"/>
      <c r="VYK107" s="376"/>
      <c r="VYL107" s="376"/>
      <c r="VYM107" s="376"/>
      <c r="VYN107" s="376"/>
      <c r="VYO107" s="376"/>
      <c r="VYP107" s="376"/>
      <c r="VYQ107" s="376"/>
      <c r="VYR107" s="376"/>
      <c r="VYS107" s="376"/>
      <c r="VYT107" s="376"/>
      <c r="VYU107" s="376"/>
      <c r="VYV107" s="376"/>
      <c r="VYW107" s="376"/>
      <c r="VYX107" s="376"/>
      <c r="VYY107" s="376"/>
      <c r="VYZ107" s="376"/>
      <c r="VZA107" s="376"/>
      <c r="VZB107" s="376"/>
      <c r="VZC107" s="376"/>
      <c r="VZD107" s="376"/>
      <c r="VZE107" s="376"/>
      <c r="VZF107" s="376"/>
      <c r="VZG107" s="376"/>
      <c r="VZH107" s="376"/>
      <c r="VZI107" s="376"/>
      <c r="VZJ107" s="376"/>
      <c r="VZK107" s="376"/>
      <c r="VZL107" s="376"/>
      <c r="VZM107" s="376"/>
      <c r="VZN107" s="376"/>
      <c r="VZO107" s="376"/>
      <c r="VZP107" s="376"/>
      <c r="VZQ107" s="376"/>
      <c r="VZR107" s="376"/>
      <c r="VZS107" s="376"/>
      <c r="VZT107" s="376"/>
      <c r="VZU107" s="376"/>
      <c r="VZV107" s="376"/>
      <c r="VZW107" s="376"/>
      <c r="VZX107" s="376"/>
      <c r="VZY107" s="376"/>
      <c r="VZZ107" s="376"/>
      <c r="WAA107" s="376"/>
      <c r="WAB107" s="376"/>
      <c r="WAC107" s="376"/>
      <c r="WAD107" s="376"/>
      <c r="WAE107" s="376"/>
      <c r="WAF107" s="376"/>
      <c r="WAG107" s="376"/>
      <c r="WAH107" s="376"/>
      <c r="WAI107" s="376"/>
      <c r="WAJ107" s="376"/>
      <c r="WAK107" s="376"/>
      <c r="WAL107" s="376"/>
      <c r="WAM107" s="376"/>
      <c r="WAN107" s="376"/>
      <c r="WAO107" s="376"/>
      <c r="WAP107" s="376"/>
      <c r="WAQ107" s="376"/>
      <c r="WAR107" s="376"/>
      <c r="WAS107" s="376"/>
      <c r="WAT107" s="376"/>
      <c r="WAU107" s="376"/>
      <c r="WAV107" s="376"/>
      <c r="WAW107" s="376"/>
      <c r="WAX107" s="376"/>
      <c r="WAY107" s="376"/>
      <c r="WAZ107" s="376"/>
      <c r="WBA107" s="376"/>
      <c r="WBB107" s="376"/>
      <c r="WBC107" s="376"/>
      <c r="WBD107" s="376"/>
      <c r="WBE107" s="376"/>
      <c r="WBF107" s="376"/>
      <c r="WBG107" s="376"/>
      <c r="WBH107" s="376"/>
      <c r="WBI107" s="376"/>
      <c r="WBJ107" s="376"/>
      <c r="WBK107" s="376"/>
      <c r="WBL107" s="376"/>
      <c r="WBM107" s="376"/>
      <c r="WBN107" s="376"/>
      <c r="WBO107" s="376"/>
      <c r="WBP107" s="376"/>
      <c r="WBQ107" s="376"/>
      <c r="WBR107" s="376"/>
      <c r="WBS107" s="376"/>
      <c r="WBT107" s="376"/>
      <c r="WBU107" s="376"/>
      <c r="WBV107" s="376"/>
      <c r="WBW107" s="376"/>
      <c r="WBX107" s="376"/>
      <c r="WBY107" s="376"/>
      <c r="WBZ107" s="376"/>
      <c r="WCA107" s="376"/>
      <c r="WCB107" s="376"/>
      <c r="WCC107" s="376"/>
      <c r="WCD107" s="376"/>
      <c r="WCE107" s="376"/>
      <c r="WCF107" s="376"/>
      <c r="WCG107" s="376"/>
      <c r="WCH107" s="376"/>
      <c r="WCI107" s="376"/>
      <c r="WCJ107" s="376"/>
      <c r="WCK107" s="376"/>
      <c r="WCL107" s="376"/>
      <c r="WCM107" s="376"/>
      <c r="WCN107" s="376"/>
      <c r="WCO107" s="376"/>
      <c r="WCP107" s="376"/>
      <c r="WCQ107" s="376"/>
      <c r="WCR107" s="376"/>
      <c r="WCS107" s="376"/>
      <c r="WCT107" s="376"/>
      <c r="WCU107" s="376"/>
      <c r="WCV107" s="376"/>
      <c r="WCW107" s="376"/>
      <c r="WCX107" s="376"/>
      <c r="WCY107" s="376"/>
      <c r="WCZ107" s="376"/>
      <c r="WDA107" s="376"/>
      <c r="WDB107" s="376"/>
      <c r="WDC107" s="376"/>
      <c r="WDD107" s="376"/>
      <c r="WDE107" s="376"/>
      <c r="WDF107" s="376"/>
      <c r="WDG107" s="376"/>
      <c r="WDH107" s="376"/>
      <c r="WDI107" s="376"/>
      <c r="WDJ107" s="376"/>
      <c r="WDK107" s="376"/>
      <c r="WDL107" s="376"/>
      <c r="WDM107" s="376"/>
      <c r="WDN107" s="376"/>
      <c r="WDO107" s="376"/>
      <c r="WDP107" s="376"/>
      <c r="WDQ107" s="376"/>
      <c r="WDR107" s="376"/>
      <c r="WDS107" s="376"/>
      <c r="WDT107" s="376"/>
      <c r="WDU107" s="376"/>
      <c r="WDV107" s="376"/>
      <c r="WDW107" s="376"/>
      <c r="WDX107" s="376"/>
      <c r="WDY107" s="376"/>
      <c r="WDZ107" s="376"/>
      <c r="WEA107" s="376"/>
      <c r="WEB107" s="376"/>
      <c r="WEC107" s="376"/>
      <c r="WED107" s="376"/>
      <c r="WEE107" s="376"/>
      <c r="WEF107" s="376"/>
      <c r="WEG107" s="376"/>
      <c r="WEH107" s="376"/>
      <c r="WEI107" s="376"/>
      <c r="WEJ107" s="376"/>
      <c r="WEK107" s="376"/>
      <c r="WEL107" s="376"/>
      <c r="WEM107" s="376"/>
      <c r="WEN107" s="376"/>
      <c r="WEO107" s="376"/>
      <c r="WEP107" s="376"/>
      <c r="WEQ107" s="376"/>
      <c r="WER107" s="376"/>
      <c r="WES107" s="376"/>
      <c r="WET107" s="376"/>
      <c r="WEU107" s="376"/>
      <c r="WEV107" s="376"/>
      <c r="WEW107" s="376"/>
      <c r="WEX107" s="376"/>
      <c r="WEY107" s="376"/>
      <c r="WEZ107" s="376"/>
      <c r="WFA107" s="376"/>
      <c r="WFB107" s="376"/>
      <c r="WFC107" s="376"/>
      <c r="WFD107" s="376"/>
      <c r="WFE107" s="376"/>
      <c r="WFF107" s="376"/>
      <c r="WFG107" s="376"/>
      <c r="WFH107" s="376"/>
      <c r="WFI107" s="376"/>
      <c r="WFJ107" s="376"/>
      <c r="WFK107" s="376"/>
      <c r="WFL107" s="376"/>
      <c r="WFM107" s="376"/>
      <c r="WFN107" s="376"/>
      <c r="WFO107" s="376"/>
      <c r="WFP107" s="376"/>
      <c r="WFQ107" s="376"/>
      <c r="WFR107" s="376"/>
      <c r="WFS107" s="376"/>
      <c r="WFT107" s="376"/>
      <c r="WFU107" s="376"/>
      <c r="WFV107" s="376"/>
      <c r="WFW107" s="376"/>
      <c r="WFX107" s="376"/>
      <c r="WFY107" s="376"/>
      <c r="WFZ107" s="376"/>
      <c r="WGA107" s="376"/>
      <c r="WGB107" s="376"/>
      <c r="WGC107" s="376"/>
      <c r="WGD107" s="376"/>
      <c r="WGE107" s="376"/>
      <c r="WGF107" s="376"/>
      <c r="WGG107" s="376"/>
      <c r="WGH107" s="376"/>
      <c r="WGI107" s="376"/>
      <c r="WGJ107" s="376"/>
      <c r="WGK107" s="376"/>
      <c r="WGL107" s="376"/>
      <c r="WGM107" s="376"/>
      <c r="WGN107" s="376"/>
      <c r="WGO107" s="376"/>
      <c r="WGP107" s="376"/>
      <c r="WGQ107" s="376"/>
      <c r="WGR107" s="376"/>
      <c r="WGS107" s="376"/>
      <c r="WGT107" s="376"/>
      <c r="WGU107" s="376"/>
      <c r="WGV107" s="376"/>
      <c r="WGW107" s="376"/>
      <c r="WGX107" s="376"/>
      <c r="WGY107" s="376"/>
      <c r="WGZ107" s="376"/>
      <c r="WHA107" s="376"/>
      <c r="WHB107" s="376"/>
      <c r="WHC107" s="376"/>
      <c r="WHD107" s="376"/>
      <c r="WHE107" s="376"/>
      <c r="WHF107" s="376"/>
      <c r="WHG107" s="376"/>
      <c r="WHH107" s="376"/>
      <c r="WHI107" s="376"/>
      <c r="WHJ107" s="376"/>
      <c r="WHK107" s="376"/>
      <c r="WHL107" s="376"/>
      <c r="WHM107" s="376"/>
      <c r="WHN107" s="376"/>
      <c r="WHO107" s="376"/>
      <c r="WHP107" s="376"/>
      <c r="WHQ107" s="376"/>
      <c r="WHR107" s="376"/>
      <c r="WHS107" s="376"/>
      <c r="WHT107" s="376"/>
      <c r="WHU107" s="376"/>
      <c r="WHV107" s="376"/>
      <c r="WHW107" s="376"/>
      <c r="WHX107" s="376"/>
      <c r="WHY107" s="376"/>
      <c r="WHZ107" s="376"/>
      <c r="WIA107" s="376"/>
      <c r="WIB107" s="376"/>
      <c r="WIC107" s="376"/>
      <c r="WID107" s="376"/>
      <c r="WIE107" s="376"/>
      <c r="WIF107" s="376"/>
      <c r="WIG107" s="376"/>
      <c r="WIH107" s="376"/>
      <c r="WII107" s="376"/>
      <c r="WIJ107" s="376"/>
      <c r="WIK107" s="376"/>
      <c r="WIL107" s="376"/>
      <c r="WIM107" s="376"/>
      <c r="WIN107" s="376"/>
      <c r="WIO107" s="376"/>
      <c r="WIP107" s="376"/>
      <c r="WIQ107" s="376"/>
      <c r="WIR107" s="376"/>
      <c r="WIS107" s="376"/>
      <c r="WIT107" s="376"/>
      <c r="WIU107" s="376"/>
      <c r="WIV107" s="376"/>
      <c r="WIW107" s="376"/>
      <c r="WIX107" s="376"/>
      <c r="WIY107" s="376"/>
      <c r="WIZ107" s="376"/>
      <c r="WJA107" s="376"/>
      <c r="WJB107" s="376"/>
      <c r="WJC107" s="376"/>
      <c r="WJD107" s="376"/>
      <c r="WJE107" s="376"/>
      <c r="WJF107" s="376"/>
      <c r="WJG107" s="376"/>
      <c r="WJH107" s="376"/>
      <c r="WJI107" s="376"/>
      <c r="WJJ107" s="376"/>
      <c r="WJK107" s="376"/>
      <c r="WJL107" s="376"/>
      <c r="WJM107" s="376"/>
      <c r="WJN107" s="376"/>
      <c r="WJO107" s="376"/>
      <c r="WJP107" s="376"/>
      <c r="WJQ107" s="376"/>
      <c r="WJR107" s="376"/>
      <c r="WJS107" s="376"/>
      <c r="WJT107" s="376"/>
      <c r="WJU107" s="376"/>
      <c r="WJV107" s="376"/>
      <c r="WJW107" s="376"/>
      <c r="WJX107" s="376"/>
      <c r="WJY107" s="376"/>
      <c r="WJZ107" s="376"/>
      <c r="WKA107" s="376"/>
      <c r="WKB107" s="376"/>
      <c r="WKC107" s="376"/>
      <c r="WKD107" s="376"/>
      <c r="WKE107" s="376"/>
      <c r="WKF107" s="376"/>
      <c r="WKG107" s="376"/>
      <c r="WKH107" s="376"/>
      <c r="WKI107" s="376"/>
      <c r="WKJ107" s="376"/>
      <c r="WKK107" s="376"/>
      <c r="WKL107" s="376"/>
      <c r="WKM107" s="376"/>
      <c r="WKN107" s="376"/>
      <c r="WKO107" s="376"/>
      <c r="WKP107" s="376"/>
      <c r="WKQ107" s="376"/>
      <c r="WKR107" s="376"/>
      <c r="WKS107" s="376"/>
      <c r="WKT107" s="376"/>
      <c r="WKU107" s="376"/>
      <c r="WKV107" s="376"/>
      <c r="WKW107" s="376"/>
      <c r="WKX107" s="376"/>
      <c r="WKY107" s="376"/>
      <c r="WKZ107" s="376"/>
      <c r="WLA107" s="376"/>
      <c r="WLB107" s="376"/>
      <c r="WLC107" s="376"/>
      <c r="WLD107" s="376"/>
      <c r="WLE107" s="376"/>
      <c r="WLF107" s="376"/>
      <c r="WLG107" s="376"/>
      <c r="WLH107" s="376"/>
      <c r="WLI107" s="376"/>
      <c r="WLJ107" s="376"/>
      <c r="WLK107" s="376"/>
      <c r="WLL107" s="376"/>
      <c r="WLM107" s="376"/>
      <c r="WLN107" s="376"/>
      <c r="WLO107" s="376"/>
      <c r="WLP107" s="376"/>
      <c r="WLQ107" s="376"/>
      <c r="WLR107" s="376"/>
      <c r="WLS107" s="376"/>
      <c r="WLT107" s="376"/>
      <c r="WLU107" s="376"/>
      <c r="WLV107" s="376"/>
      <c r="WLW107" s="376"/>
      <c r="WLX107" s="376"/>
      <c r="WLY107" s="376"/>
      <c r="WLZ107" s="376"/>
      <c r="WMA107" s="376"/>
      <c r="WMB107" s="376"/>
      <c r="WMC107" s="376"/>
      <c r="WMD107" s="376"/>
      <c r="WME107" s="376"/>
      <c r="WMF107" s="376"/>
      <c r="WMG107" s="376"/>
      <c r="WMH107" s="376"/>
      <c r="WMI107" s="376"/>
      <c r="WMJ107" s="376"/>
      <c r="WMK107" s="376"/>
      <c r="WML107" s="376"/>
      <c r="WMM107" s="376"/>
      <c r="WMN107" s="376"/>
      <c r="WMO107" s="376"/>
      <c r="WMP107" s="376"/>
      <c r="WMQ107" s="376"/>
      <c r="WMR107" s="376"/>
      <c r="WMS107" s="376"/>
      <c r="WMT107" s="376"/>
      <c r="WMU107" s="376"/>
      <c r="WMV107" s="376"/>
      <c r="WMW107" s="376"/>
      <c r="WMX107" s="376"/>
      <c r="WMY107" s="376"/>
      <c r="WMZ107" s="376"/>
      <c r="WNA107" s="376"/>
      <c r="WNB107" s="376"/>
      <c r="WNC107" s="376"/>
      <c r="WND107" s="376"/>
      <c r="WNE107" s="376"/>
      <c r="WNF107" s="376"/>
      <c r="WNG107" s="376"/>
      <c r="WNH107" s="376"/>
      <c r="WNI107" s="376"/>
      <c r="WNJ107" s="376"/>
      <c r="WNK107" s="376"/>
      <c r="WNL107" s="376"/>
      <c r="WNM107" s="376"/>
      <c r="WNN107" s="376"/>
      <c r="WNO107" s="376"/>
      <c r="WNP107" s="376"/>
      <c r="WNQ107" s="376"/>
      <c r="WNR107" s="376"/>
      <c r="WNS107" s="376"/>
      <c r="WNT107" s="376"/>
      <c r="WNU107" s="376"/>
      <c r="WNV107" s="376"/>
      <c r="WNW107" s="376"/>
      <c r="WNX107" s="376"/>
      <c r="WNY107" s="376"/>
      <c r="WNZ107" s="376"/>
      <c r="WOA107" s="376"/>
      <c r="WOB107" s="376"/>
      <c r="WOC107" s="376"/>
      <c r="WOD107" s="376"/>
      <c r="WOE107" s="376"/>
      <c r="WOF107" s="376"/>
      <c r="WOG107" s="376"/>
      <c r="WOH107" s="376"/>
      <c r="WOI107" s="376"/>
      <c r="WOJ107" s="376"/>
      <c r="WOK107" s="376"/>
      <c r="WOL107" s="376"/>
      <c r="WOM107" s="376"/>
      <c r="WON107" s="376"/>
      <c r="WOO107" s="376"/>
      <c r="WOP107" s="376"/>
      <c r="WOQ107" s="376"/>
      <c r="WOR107" s="376"/>
      <c r="WOS107" s="376"/>
      <c r="WOT107" s="376"/>
      <c r="WOU107" s="376"/>
      <c r="WOV107" s="376"/>
      <c r="WOW107" s="376"/>
      <c r="WOX107" s="376"/>
      <c r="WOY107" s="376"/>
      <c r="WOZ107" s="376"/>
      <c r="WPA107" s="376"/>
      <c r="WPB107" s="376"/>
      <c r="WPC107" s="376"/>
      <c r="WPD107" s="376"/>
      <c r="WPE107" s="376"/>
      <c r="WPF107" s="376"/>
      <c r="WPG107" s="376"/>
      <c r="WPH107" s="376"/>
      <c r="WPI107" s="376"/>
      <c r="WPJ107" s="376"/>
      <c r="WPK107" s="376"/>
      <c r="WPL107" s="376"/>
      <c r="WPM107" s="376"/>
      <c r="WPN107" s="376"/>
      <c r="WPO107" s="376"/>
      <c r="WPP107" s="376"/>
      <c r="WPQ107" s="376"/>
      <c r="WPR107" s="376"/>
      <c r="WPS107" s="376"/>
      <c r="WPT107" s="376"/>
      <c r="WPU107" s="376"/>
      <c r="WPV107" s="376"/>
      <c r="WPW107" s="376"/>
      <c r="WPX107" s="376"/>
      <c r="WPY107" s="376"/>
      <c r="WPZ107" s="376"/>
      <c r="WQA107" s="376"/>
      <c r="WQB107" s="376"/>
      <c r="WQC107" s="376"/>
      <c r="WQD107" s="376"/>
      <c r="WQE107" s="376"/>
      <c r="WQF107" s="376"/>
      <c r="WQG107" s="376"/>
      <c r="WQH107" s="376"/>
      <c r="WQI107" s="376"/>
      <c r="WQJ107" s="376"/>
      <c r="WQK107" s="376"/>
      <c r="WQL107" s="376"/>
      <c r="WQM107" s="376"/>
      <c r="WQN107" s="376"/>
      <c r="WQO107" s="376"/>
      <c r="WQP107" s="376"/>
      <c r="WQQ107" s="376"/>
      <c r="WQR107" s="376"/>
      <c r="WQS107" s="376"/>
      <c r="WQT107" s="376"/>
      <c r="WQU107" s="376"/>
      <c r="WQV107" s="376"/>
      <c r="WQW107" s="376"/>
      <c r="WQX107" s="376"/>
      <c r="WQY107" s="376"/>
      <c r="WQZ107" s="376"/>
      <c r="WRA107" s="376"/>
      <c r="WRB107" s="376"/>
      <c r="WRC107" s="376"/>
      <c r="WRD107" s="376"/>
      <c r="WRE107" s="376"/>
      <c r="WRF107" s="376"/>
      <c r="WRG107" s="376"/>
      <c r="WRH107" s="376"/>
      <c r="WRI107" s="376"/>
      <c r="WRJ107" s="376"/>
      <c r="WRK107" s="376"/>
      <c r="WRL107" s="376"/>
      <c r="WRM107" s="376"/>
      <c r="WRN107" s="376"/>
      <c r="WRO107" s="376"/>
      <c r="WRP107" s="376"/>
      <c r="WRQ107" s="376"/>
      <c r="WRR107" s="376"/>
      <c r="WRS107" s="376"/>
      <c r="WRT107" s="376"/>
      <c r="WRU107" s="376"/>
      <c r="WRV107" s="376"/>
      <c r="WRW107" s="376"/>
      <c r="WRX107" s="376"/>
      <c r="WRY107" s="376"/>
      <c r="WRZ107" s="376"/>
      <c r="WSA107" s="376"/>
      <c r="WSB107" s="376"/>
      <c r="WSC107" s="376"/>
      <c r="WSD107" s="376"/>
      <c r="WSE107" s="376"/>
      <c r="WSF107" s="376"/>
      <c r="WSG107" s="376"/>
      <c r="WSH107" s="376"/>
      <c r="WSI107" s="376"/>
      <c r="WSJ107" s="376"/>
      <c r="WSK107" s="376"/>
      <c r="WSL107" s="376"/>
      <c r="WSM107" s="376"/>
      <c r="WSN107" s="376"/>
      <c r="WSO107" s="376"/>
      <c r="WSP107" s="376"/>
      <c r="WSQ107" s="376"/>
      <c r="WSR107" s="376"/>
      <c r="WSS107" s="376"/>
      <c r="WST107" s="376"/>
      <c r="WSU107" s="376"/>
      <c r="WSV107" s="376"/>
      <c r="WSW107" s="376"/>
      <c r="WSX107" s="376"/>
      <c r="WSY107" s="376"/>
      <c r="WSZ107" s="376"/>
      <c r="WTA107" s="376"/>
      <c r="WTB107" s="376"/>
      <c r="WTC107" s="376"/>
      <c r="WTD107" s="376"/>
      <c r="WTE107" s="376"/>
      <c r="WTF107" s="376"/>
      <c r="WTG107" s="376"/>
      <c r="WTH107" s="376"/>
      <c r="WTI107" s="376"/>
      <c r="WTJ107" s="376"/>
      <c r="WTK107" s="376"/>
      <c r="WTL107" s="376"/>
      <c r="WTM107" s="376"/>
      <c r="WTN107" s="376"/>
      <c r="WTO107" s="376"/>
      <c r="WTP107" s="376"/>
      <c r="WTQ107" s="376"/>
      <c r="WTR107" s="376"/>
      <c r="WTS107" s="376"/>
      <c r="WTT107" s="376"/>
      <c r="WTU107" s="376"/>
      <c r="WTV107" s="376"/>
      <c r="WTW107" s="376"/>
      <c r="WTX107" s="376"/>
      <c r="WTY107" s="376"/>
      <c r="WTZ107" s="376"/>
      <c r="WUA107" s="376"/>
      <c r="WUB107" s="376"/>
      <c r="WUC107" s="376"/>
      <c r="WUD107" s="376"/>
      <c r="WUE107" s="376"/>
      <c r="WUF107" s="376"/>
      <c r="WUG107" s="376"/>
      <c r="WUH107" s="376"/>
      <c r="WUI107" s="376"/>
      <c r="WUJ107" s="376"/>
      <c r="WUK107" s="376"/>
      <c r="WUL107" s="376"/>
      <c r="WUM107" s="376"/>
      <c r="WUN107" s="376"/>
      <c r="WUO107" s="376"/>
      <c r="WUP107" s="376"/>
      <c r="WUQ107" s="376"/>
      <c r="WUR107" s="376"/>
      <c r="WUS107" s="376"/>
      <c r="WUT107" s="376"/>
      <c r="WUU107" s="376"/>
      <c r="WUV107" s="376"/>
      <c r="WUW107" s="376"/>
      <c r="WUX107" s="376"/>
      <c r="WUY107" s="376"/>
      <c r="WUZ107" s="376"/>
      <c r="WVA107" s="376"/>
      <c r="WVB107" s="376"/>
      <c r="WVC107" s="376"/>
      <c r="WVD107" s="376"/>
      <c r="WVE107" s="376"/>
      <c r="WVF107" s="376"/>
      <c r="WVG107" s="376"/>
      <c r="WVH107" s="376"/>
      <c r="WVI107" s="376"/>
      <c r="WVJ107" s="376"/>
      <c r="WVK107" s="376"/>
      <c r="WVL107" s="376"/>
      <c r="WVM107" s="376"/>
      <c r="WVN107" s="376"/>
      <c r="WVO107" s="376"/>
      <c r="WVP107" s="376"/>
      <c r="WVQ107" s="376"/>
      <c r="WVR107" s="376"/>
      <c r="WVS107" s="376"/>
      <c r="WVT107" s="376"/>
      <c r="WVU107" s="376"/>
      <c r="WVV107" s="376"/>
      <c r="WVW107" s="376"/>
      <c r="WVX107" s="376"/>
      <c r="WVY107" s="376"/>
      <c r="WVZ107" s="376"/>
      <c r="WWA107" s="376"/>
      <c r="WWB107" s="376"/>
      <c r="WWC107" s="376"/>
      <c r="WWD107" s="376"/>
      <c r="WWE107" s="376"/>
      <c r="WWF107" s="376"/>
      <c r="WWG107" s="376"/>
      <c r="WWH107" s="376"/>
      <c r="WWI107" s="376"/>
      <c r="WWJ107" s="376"/>
      <c r="WWK107" s="376"/>
      <c r="WWL107" s="376"/>
      <c r="WWM107" s="376"/>
      <c r="WWN107" s="376"/>
      <c r="WWO107" s="376"/>
      <c r="WWP107" s="376"/>
      <c r="WWQ107" s="376"/>
      <c r="WWR107" s="376"/>
      <c r="WWS107" s="376"/>
      <c r="WWT107" s="376"/>
      <c r="WWU107" s="376"/>
      <c r="WWV107" s="376"/>
      <c r="WWW107" s="376"/>
      <c r="WWX107" s="376"/>
      <c r="WWY107" s="376"/>
      <c r="WWZ107" s="376"/>
      <c r="WXA107" s="376"/>
      <c r="WXB107" s="376"/>
      <c r="WXC107" s="376"/>
      <c r="WXD107" s="376"/>
      <c r="WXE107" s="376"/>
      <c r="WXF107" s="376"/>
      <c r="WXG107" s="376"/>
      <c r="WXH107" s="376"/>
      <c r="WXI107" s="376"/>
      <c r="WXJ107" s="376"/>
      <c r="WXK107" s="376"/>
      <c r="WXL107" s="376"/>
      <c r="WXM107" s="376"/>
      <c r="WXN107" s="376"/>
      <c r="WXO107" s="376"/>
      <c r="WXP107" s="376"/>
      <c r="WXQ107" s="376"/>
      <c r="WXR107" s="376"/>
      <c r="WXS107" s="376"/>
      <c r="WXT107" s="376"/>
      <c r="WXU107" s="376"/>
      <c r="WXV107" s="376"/>
      <c r="WXW107" s="376"/>
      <c r="WXX107" s="376"/>
      <c r="WXY107" s="376"/>
      <c r="WXZ107" s="376"/>
      <c r="WYA107" s="376"/>
      <c r="WYB107" s="376"/>
      <c r="WYC107" s="376"/>
      <c r="WYD107" s="376"/>
      <c r="WYE107" s="376"/>
      <c r="WYF107" s="376"/>
      <c r="WYG107" s="376"/>
      <c r="WYH107" s="376"/>
      <c r="WYI107" s="376"/>
      <c r="WYJ107" s="376"/>
      <c r="WYK107" s="376"/>
      <c r="WYL107" s="376"/>
      <c r="WYM107" s="376"/>
      <c r="WYN107" s="376"/>
      <c r="WYO107" s="376"/>
      <c r="WYP107" s="376"/>
      <c r="WYQ107" s="376"/>
      <c r="WYR107" s="376"/>
      <c r="WYS107" s="376"/>
      <c r="WYT107" s="376"/>
      <c r="WYU107" s="376"/>
      <c r="WYV107" s="376"/>
      <c r="WYW107" s="376"/>
      <c r="WYX107" s="376"/>
      <c r="WYY107" s="376"/>
      <c r="WYZ107" s="376"/>
      <c r="WZA107" s="376"/>
      <c r="WZB107" s="376"/>
      <c r="WZC107" s="376"/>
      <c r="WZD107" s="376"/>
      <c r="WZE107" s="376"/>
      <c r="WZF107" s="376"/>
      <c r="WZG107" s="376"/>
      <c r="WZH107" s="376"/>
      <c r="WZI107" s="376"/>
      <c r="WZJ107" s="376"/>
      <c r="WZK107" s="376"/>
      <c r="WZL107" s="376"/>
      <c r="WZM107" s="376"/>
      <c r="WZN107" s="376"/>
      <c r="WZO107" s="376"/>
      <c r="WZP107" s="376"/>
      <c r="WZQ107" s="376"/>
      <c r="WZR107" s="376"/>
      <c r="WZS107" s="376"/>
      <c r="WZT107" s="376"/>
      <c r="WZU107" s="376"/>
      <c r="WZV107" s="376"/>
      <c r="WZW107" s="376"/>
      <c r="WZX107" s="376"/>
      <c r="WZY107" s="376"/>
      <c r="WZZ107" s="376"/>
      <c r="XAA107" s="376"/>
      <c r="XAB107" s="376"/>
      <c r="XAC107" s="376"/>
      <c r="XAD107" s="376"/>
      <c r="XAE107" s="376"/>
      <c r="XAF107" s="376"/>
      <c r="XAG107" s="376"/>
      <c r="XAH107" s="376"/>
      <c r="XAI107" s="376"/>
      <c r="XAJ107" s="376"/>
      <c r="XAK107" s="376"/>
      <c r="XAL107" s="376"/>
      <c r="XAM107" s="376"/>
      <c r="XAN107" s="376"/>
      <c r="XAO107" s="376"/>
      <c r="XAP107" s="376"/>
      <c r="XAQ107" s="376"/>
      <c r="XAR107" s="376"/>
      <c r="XAS107" s="376"/>
      <c r="XAT107" s="376"/>
      <c r="XAU107" s="376"/>
      <c r="XAV107" s="376"/>
      <c r="XAW107" s="376"/>
      <c r="XAX107" s="376"/>
      <c r="XAY107" s="376"/>
      <c r="XAZ107" s="376"/>
      <c r="XBA107" s="376"/>
      <c r="XBB107" s="376"/>
      <c r="XBC107" s="376"/>
      <c r="XBD107" s="376"/>
      <c r="XBE107" s="376"/>
      <c r="XBF107" s="376"/>
      <c r="XBG107" s="376"/>
      <c r="XBH107" s="376"/>
      <c r="XBI107" s="376"/>
      <c r="XBJ107" s="376"/>
      <c r="XBK107" s="376"/>
      <c r="XBL107" s="376"/>
      <c r="XBM107" s="376"/>
      <c r="XBN107" s="376"/>
      <c r="XBO107" s="376"/>
      <c r="XBP107" s="376"/>
      <c r="XBQ107" s="376"/>
      <c r="XBR107" s="376"/>
      <c r="XBS107" s="376"/>
      <c r="XBT107" s="376"/>
      <c r="XBU107" s="376"/>
      <c r="XBV107" s="376"/>
      <c r="XBW107" s="376"/>
    </row>
    <row r="108" spans="1:16299" s="367" customFormat="1" hidden="1" x14ac:dyDescent="0.2">
      <c r="A108" s="399" t="s">
        <v>371</v>
      </c>
      <c r="B108" s="376"/>
      <c r="C108" s="289">
        <f>(1+assiette_csgcrds*(crds+tx_csgimp)/(1-tx_cotsal))*C44*12</f>
        <v>0</v>
      </c>
      <c r="D108" s="376"/>
      <c r="E108" s="376"/>
      <c r="F108" s="376"/>
      <c r="G108" s="376"/>
      <c r="H108" s="376"/>
      <c r="I108" s="376"/>
      <c r="J108" s="376"/>
      <c r="K108" s="376"/>
      <c r="L108" s="376"/>
      <c r="M108" s="376"/>
      <c r="N108" s="376"/>
      <c r="O108" s="376"/>
      <c r="P108" s="376"/>
      <c r="Q108" s="376"/>
      <c r="R108" s="376"/>
      <c r="S108" s="376"/>
      <c r="T108" s="376"/>
      <c r="U108" s="376"/>
      <c r="V108" s="376"/>
      <c r="W108" s="376"/>
      <c r="X108" s="376"/>
      <c r="Y108" s="376"/>
      <c r="Z108" s="376"/>
      <c r="AA108" s="376"/>
      <c r="AB108" s="376"/>
      <c r="AC108" s="376"/>
      <c r="AD108" s="376"/>
      <c r="AE108" s="376"/>
      <c r="AF108" s="376"/>
      <c r="AG108" s="376"/>
      <c r="AH108" s="376"/>
      <c r="AI108" s="376"/>
      <c r="AJ108" s="376"/>
      <c r="AK108" s="376"/>
      <c r="AL108" s="376"/>
      <c r="AM108" s="376"/>
      <c r="AN108" s="376"/>
      <c r="AO108" s="376"/>
      <c r="AP108" s="376"/>
      <c r="AQ108" s="376"/>
      <c r="AR108" s="376"/>
      <c r="AS108" s="376"/>
      <c r="AT108" s="376"/>
      <c r="AU108" s="376"/>
      <c r="AV108" s="376"/>
      <c r="AW108" s="376"/>
      <c r="AX108" s="376"/>
      <c r="AY108" s="376"/>
      <c r="AZ108" s="376"/>
      <c r="BA108" s="376"/>
      <c r="BB108" s="376"/>
      <c r="BC108" s="376"/>
      <c r="BD108" s="376"/>
      <c r="BE108" s="376"/>
      <c r="BF108" s="376"/>
      <c r="BG108" s="376"/>
      <c r="BH108" s="376"/>
      <c r="BI108" s="376"/>
      <c r="BJ108" s="376"/>
      <c r="BK108" s="376"/>
      <c r="BL108" s="376"/>
      <c r="BM108" s="376"/>
      <c r="BN108" s="376"/>
      <c r="BO108" s="376"/>
      <c r="BP108" s="376"/>
      <c r="BQ108" s="376"/>
      <c r="BR108" s="376"/>
      <c r="BS108" s="376"/>
      <c r="BT108" s="376"/>
      <c r="BU108" s="376"/>
      <c r="BV108" s="376"/>
      <c r="BW108" s="376"/>
      <c r="BX108" s="376"/>
      <c r="BY108" s="376"/>
      <c r="BZ108" s="376"/>
      <c r="CA108" s="376"/>
      <c r="CB108" s="376"/>
      <c r="CC108" s="376"/>
      <c r="CD108" s="376"/>
      <c r="CE108" s="376"/>
      <c r="CF108" s="376"/>
      <c r="CG108" s="376"/>
      <c r="CH108" s="376"/>
      <c r="CI108" s="376"/>
      <c r="CJ108" s="376"/>
      <c r="CK108" s="376"/>
      <c r="CL108" s="376"/>
      <c r="CM108" s="376"/>
      <c r="CN108" s="376"/>
      <c r="CO108" s="376"/>
      <c r="CP108" s="376"/>
      <c r="CQ108" s="376"/>
      <c r="CR108" s="376"/>
      <c r="CS108" s="376"/>
      <c r="CT108" s="376"/>
      <c r="CU108" s="376"/>
      <c r="CV108" s="376"/>
      <c r="CW108" s="376"/>
      <c r="CX108" s="376"/>
      <c r="CY108" s="376"/>
      <c r="CZ108" s="376"/>
      <c r="DA108" s="376"/>
      <c r="DB108" s="376"/>
      <c r="DC108" s="376"/>
      <c r="DD108" s="376"/>
      <c r="DE108" s="376"/>
      <c r="DF108" s="376"/>
      <c r="DG108" s="376"/>
      <c r="DH108" s="376"/>
      <c r="DI108" s="376"/>
      <c r="DJ108" s="376"/>
      <c r="DK108" s="376"/>
      <c r="DL108" s="376"/>
      <c r="DM108" s="376"/>
      <c r="DN108" s="376"/>
      <c r="DO108" s="376"/>
      <c r="DP108" s="376"/>
      <c r="DQ108" s="376"/>
      <c r="DR108" s="376"/>
      <c r="DS108" s="376"/>
      <c r="DT108" s="376"/>
      <c r="DU108" s="376"/>
      <c r="DV108" s="376"/>
      <c r="DW108" s="376"/>
      <c r="DX108" s="376"/>
      <c r="DY108" s="376"/>
      <c r="DZ108" s="376"/>
      <c r="EA108" s="376"/>
      <c r="EB108" s="376"/>
      <c r="EC108" s="376"/>
      <c r="ED108" s="376"/>
      <c r="EE108" s="376"/>
      <c r="EF108" s="376"/>
      <c r="EG108" s="376"/>
      <c r="EH108" s="376"/>
      <c r="EI108" s="376"/>
      <c r="EJ108" s="376"/>
      <c r="EK108" s="376"/>
      <c r="EL108" s="376"/>
      <c r="EM108" s="376"/>
      <c r="EN108" s="376"/>
      <c r="EO108" s="376"/>
      <c r="EP108" s="376"/>
      <c r="EQ108" s="376"/>
      <c r="ER108" s="376"/>
      <c r="ES108" s="376"/>
      <c r="ET108" s="376"/>
      <c r="EU108" s="376"/>
      <c r="EV108" s="376"/>
      <c r="EW108" s="376"/>
      <c r="EX108" s="376"/>
      <c r="EY108" s="376"/>
      <c r="EZ108" s="376"/>
      <c r="FA108" s="376"/>
      <c r="FB108" s="376"/>
      <c r="FC108" s="376"/>
      <c r="FD108" s="376"/>
      <c r="FE108" s="376"/>
      <c r="FF108" s="376"/>
      <c r="FG108" s="376"/>
      <c r="FH108" s="376"/>
      <c r="FI108" s="376"/>
      <c r="FJ108" s="376"/>
      <c r="FK108" s="376"/>
      <c r="FL108" s="376"/>
      <c r="FM108" s="376"/>
      <c r="FN108" s="376"/>
      <c r="FO108" s="376"/>
      <c r="FP108" s="376"/>
      <c r="FQ108" s="376"/>
      <c r="FR108" s="376"/>
      <c r="FS108" s="376"/>
      <c r="FT108" s="376"/>
      <c r="FU108" s="376"/>
      <c r="FV108" s="376"/>
      <c r="FW108" s="376"/>
      <c r="FX108" s="376"/>
      <c r="FY108" s="376"/>
      <c r="FZ108" s="376"/>
      <c r="GA108" s="376"/>
      <c r="GB108" s="376"/>
      <c r="GC108" s="376"/>
      <c r="GD108" s="376"/>
      <c r="GE108" s="376"/>
      <c r="GF108" s="376"/>
      <c r="GG108" s="376"/>
      <c r="GH108" s="376"/>
      <c r="GI108" s="376"/>
      <c r="GJ108" s="376"/>
      <c r="GK108" s="376"/>
      <c r="GL108" s="376"/>
      <c r="GM108" s="376"/>
      <c r="GN108" s="376"/>
      <c r="GO108" s="376"/>
      <c r="GP108" s="376"/>
      <c r="GQ108" s="376"/>
      <c r="GR108" s="376"/>
      <c r="GS108" s="376"/>
      <c r="GT108" s="376"/>
      <c r="GU108" s="376"/>
      <c r="GV108" s="376"/>
      <c r="GW108" s="376"/>
      <c r="GX108" s="376"/>
      <c r="GY108" s="376"/>
      <c r="GZ108" s="376"/>
      <c r="HA108" s="376"/>
      <c r="HB108" s="376"/>
      <c r="HC108" s="376"/>
      <c r="HD108" s="376"/>
      <c r="HE108" s="376"/>
      <c r="HF108" s="376"/>
      <c r="HG108" s="376"/>
      <c r="HH108" s="376"/>
      <c r="HI108" s="376"/>
      <c r="HJ108" s="376"/>
      <c r="HK108" s="376"/>
      <c r="HL108" s="376"/>
      <c r="HM108" s="376"/>
      <c r="HN108" s="376"/>
      <c r="HO108" s="376"/>
      <c r="HP108" s="376"/>
      <c r="HQ108" s="376"/>
      <c r="HR108" s="376"/>
      <c r="HS108" s="376"/>
      <c r="HT108" s="376"/>
      <c r="HU108" s="376"/>
      <c r="HV108" s="376"/>
      <c r="HW108" s="376"/>
      <c r="HX108" s="376"/>
      <c r="HY108" s="376"/>
      <c r="HZ108" s="376"/>
      <c r="IA108" s="376"/>
      <c r="IB108" s="376"/>
      <c r="IC108" s="376"/>
      <c r="ID108" s="376"/>
      <c r="IE108" s="376"/>
      <c r="IF108" s="376"/>
      <c r="IG108" s="376"/>
      <c r="IH108" s="376"/>
      <c r="II108" s="376"/>
      <c r="IJ108" s="376"/>
      <c r="IK108" s="376"/>
      <c r="IL108" s="376"/>
      <c r="IM108" s="376"/>
      <c r="IN108" s="376"/>
      <c r="IO108" s="376"/>
      <c r="IP108" s="376"/>
      <c r="IQ108" s="376"/>
      <c r="IR108" s="376"/>
      <c r="IS108" s="376"/>
      <c r="IT108" s="376"/>
      <c r="IU108" s="376"/>
      <c r="IV108" s="376"/>
      <c r="IW108" s="376"/>
      <c r="IX108" s="376"/>
      <c r="IY108" s="376"/>
      <c r="IZ108" s="376"/>
      <c r="JA108" s="376"/>
      <c r="JB108" s="376"/>
      <c r="JC108" s="376"/>
      <c r="JD108" s="376"/>
      <c r="JE108" s="376"/>
      <c r="JF108" s="376"/>
      <c r="JG108" s="376"/>
      <c r="JH108" s="376"/>
      <c r="JI108" s="376"/>
      <c r="JJ108" s="376"/>
      <c r="JK108" s="376"/>
      <c r="JL108" s="376"/>
      <c r="JM108" s="376"/>
      <c r="JN108" s="376"/>
      <c r="JO108" s="376"/>
      <c r="JP108" s="376"/>
      <c r="JQ108" s="376"/>
      <c r="JR108" s="376"/>
      <c r="JS108" s="376"/>
      <c r="JT108" s="376"/>
      <c r="JU108" s="376"/>
      <c r="JV108" s="376"/>
      <c r="JW108" s="376"/>
      <c r="JX108" s="376"/>
      <c r="JY108" s="376"/>
      <c r="JZ108" s="376"/>
      <c r="KA108" s="376"/>
      <c r="KB108" s="376"/>
      <c r="KC108" s="376"/>
      <c r="KD108" s="376"/>
      <c r="KE108" s="376"/>
      <c r="KF108" s="376"/>
      <c r="KG108" s="376"/>
      <c r="KH108" s="376"/>
      <c r="KI108" s="376"/>
      <c r="KJ108" s="376"/>
      <c r="KK108" s="376"/>
      <c r="KL108" s="376"/>
      <c r="KM108" s="376"/>
      <c r="KN108" s="376"/>
      <c r="KO108" s="376"/>
      <c r="KP108" s="376"/>
      <c r="KQ108" s="376"/>
      <c r="KR108" s="376"/>
      <c r="KS108" s="376"/>
      <c r="KT108" s="376"/>
      <c r="KU108" s="376"/>
      <c r="KV108" s="376"/>
      <c r="KW108" s="376"/>
      <c r="KX108" s="376"/>
      <c r="KY108" s="376"/>
      <c r="KZ108" s="376"/>
      <c r="LA108" s="376"/>
      <c r="LB108" s="376"/>
      <c r="LC108" s="376"/>
      <c r="LD108" s="376"/>
      <c r="LE108" s="376"/>
      <c r="LF108" s="376"/>
      <c r="LG108" s="376"/>
      <c r="LH108" s="376"/>
      <c r="LI108" s="376"/>
      <c r="LJ108" s="376"/>
      <c r="LK108" s="376"/>
      <c r="LL108" s="376"/>
      <c r="LM108" s="376"/>
      <c r="LN108" s="376"/>
      <c r="LO108" s="376"/>
      <c r="LP108" s="376"/>
      <c r="LQ108" s="376"/>
      <c r="LR108" s="376"/>
      <c r="LS108" s="376"/>
      <c r="LT108" s="376"/>
      <c r="LU108" s="376"/>
      <c r="LV108" s="376"/>
      <c r="LW108" s="376"/>
      <c r="LX108" s="376"/>
      <c r="LY108" s="376"/>
      <c r="LZ108" s="376"/>
      <c r="MA108" s="376"/>
      <c r="MB108" s="376"/>
      <c r="MC108" s="376"/>
      <c r="MD108" s="376"/>
      <c r="ME108" s="376"/>
      <c r="MF108" s="376"/>
      <c r="MG108" s="376"/>
      <c r="MH108" s="376"/>
      <c r="MI108" s="376"/>
      <c r="MJ108" s="376"/>
      <c r="MK108" s="376"/>
      <c r="ML108" s="376"/>
      <c r="MM108" s="376"/>
      <c r="MN108" s="376"/>
      <c r="MO108" s="376"/>
      <c r="MP108" s="376"/>
      <c r="MQ108" s="376"/>
      <c r="MR108" s="376"/>
      <c r="MS108" s="376"/>
      <c r="MT108" s="376"/>
      <c r="MU108" s="376"/>
      <c r="MV108" s="376"/>
      <c r="MW108" s="376"/>
      <c r="MX108" s="376"/>
      <c r="MY108" s="376"/>
      <c r="MZ108" s="376"/>
      <c r="NA108" s="376"/>
      <c r="NB108" s="376"/>
      <c r="NC108" s="376"/>
      <c r="ND108" s="376"/>
      <c r="NE108" s="376"/>
      <c r="NF108" s="376"/>
      <c r="NG108" s="376"/>
      <c r="NH108" s="376"/>
      <c r="NI108" s="376"/>
      <c r="NJ108" s="376"/>
      <c r="NK108" s="376"/>
      <c r="NL108" s="376"/>
      <c r="NM108" s="376"/>
      <c r="NN108" s="376"/>
      <c r="NO108" s="376"/>
      <c r="NP108" s="376"/>
      <c r="NQ108" s="376"/>
      <c r="NR108" s="376"/>
      <c r="NS108" s="376"/>
      <c r="NT108" s="376"/>
      <c r="NU108" s="376"/>
      <c r="NV108" s="376"/>
      <c r="NW108" s="376"/>
      <c r="NX108" s="376"/>
      <c r="NY108" s="376"/>
      <c r="NZ108" s="376"/>
      <c r="OA108" s="376"/>
      <c r="OB108" s="376"/>
      <c r="OC108" s="376"/>
      <c r="OD108" s="376"/>
      <c r="OE108" s="376"/>
      <c r="OF108" s="376"/>
      <c r="OG108" s="376"/>
      <c r="OH108" s="376"/>
      <c r="OI108" s="376"/>
      <c r="OJ108" s="376"/>
      <c r="OK108" s="376"/>
      <c r="OL108" s="376"/>
      <c r="OM108" s="376"/>
      <c r="ON108" s="376"/>
      <c r="OO108" s="376"/>
      <c r="OP108" s="376"/>
      <c r="OQ108" s="376"/>
      <c r="OR108" s="376"/>
      <c r="OS108" s="376"/>
      <c r="OT108" s="376"/>
      <c r="OU108" s="376"/>
      <c r="OV108" s="376"/>
      <c r="OW108" s="376"/>
      <c r="OX108" s="376"/>
      <c r="OY108" s="376"/>
      <c r="OZ108" s="376"/>
      <c r="PA108" s="376"/>
      <c r="PB108" s="376"/>
      <c r="PC108" s="376"/>
      <c r="PD108" s="376"/>
      <c r="PE108" s="376"/>
      <c r="PF108" s="376"/>
      <c r="PG108" s="376"/>
      <c r="PH108" s="376"/>
      <c r="PI108" s="376"/>
      <c r="PJ108" s="376"/>
      <c r="PK108" s="376"/>
      <c r="PL108" s="376"/>
      <c r="PM108" s="376"/>
      <c r="PN108" s="376"/>
      <c r="PO108" s="376"/>
      <c r="PP108" s="376"/>
      <c r="PQ108" s="376"/>
      <c r="PR108" s="376"/>
      <c r="PS108" s="376"/>
      <c r="PT108" s="376"/>
      <c r="PU108" s="376"/>
      <c r="PV108" s="376"/>
      <c r="PW108" s="376"/>
      <c r="PX108" s="376"/>
      <c r="PY108" s="376"/>
      <c r="PZ108" s="376"/>
      <c r="QA108" s="376"/>
      <c r="QB108" s="376"/>
      <c r="QC108" s="376"/>
      <c r="QD108" s="376"/>
      <c r="QE108" s="376"/>
      <c r="QF108" s="376"/>
      <c r="QG108" s="376"/>
      <c r="QH108" s="376"/>
      <c r="QI108" s="376"/>
      <c r="QJ108" s="376"/>
      <c r="QK108" s="376"/>
      <c r="QL108" s="376"/>
      <c r="QM108" s="376"/>
      <c r="QN108" s="376"/>
      <c r="QO108" s="376"/>
      <c r="QP108" s="376"/>
      <c r="QQ108" s="376"/>
      <c r="QR108" s="376"/>
      <c r="QS108" s="376"/>
      <c r="QT108" s="376"/>
      <c r="QU108" s="376"/>
      <c r="QV108" s="376"/>
      <c r="QW108" s="376"/>
      <c r="QX108" s="376"/>
      <c r="QY108" s="376"/>
      <c r="QZ108" s="376"/>
      <c r="RA108" s="376"/>
      <c r="RB108" s="376"/>
      <c r="RC108" s="376"/>
      <c r="RD108" s="376"/>
      <c r="RE108" s="376"/>
      <c r="RF108" s="376"/>
      <c r="RG108" s="376"/>
      <c r="RH108" s="376"/>
      <c r="RI108" s="376"/>
      <c r="RJ108" s="376"/>
      <c r="RK108" s="376"/>
      <c r="RL108" s="376"/>
      <c r="RM108" s="376"/>
      <c r="RN108" s="376"/>
      <c r="RO108" s="376"/>
      <c r="RP108" s="376"/>
      <c r="RQ108" s="376"/>
      <c r="RR108" s="376"/>
      <c r="RS108" s="376"/>
      <c r="RT108" s="376"/>
      <c r="RU108" s="376"/>
      <c r="RV108" s="376"/>
      <c r="RW108" s="376"/>
      <c r="RX108" s="376"/>
      <c r="RY108" s="376"/>
      <c r="RZ108" s="376"/>
      <c r="SA108" s="376"/>
      <c r="SB108" s="376"/>
      <c r="SC108" s="376"/>
      <c r="SD108" s="376"/>
      <c r="SE108" s="376"/>
      <c r="SF108" s="376"/>
      <c r="SG108" s="376"/>
      <c r="SH108" s="376"/>
      <c r="SI108" s="376"/>
      <c r="SJ108" s="376"/>
      <c r="SK108" s="376"/>
      <c r="SL108" s="376"/>
      <c r="SM108" s="376"/>
      <c r="SN108" s="376"/>
      <c r="SO108" s="376"/>
      <c r="SP108" s="376"/>
      <c r="SQ108" s="376"/>
      <c r="SR108" s="376"/>
      <c r="SS108" s="376"/>
      <c r="ST108" s="376"/>
      <c r="SU108" s="376"/>
      <c r="SV108" s="376"/>
      <c r="SW108" s="376"/>
      <c r="SX108" s="376"/>
      <c r="SY108" s="376"/>
      <c r="SZ108" s="376"/>
      <c r="TA108" s="376"/>
      <c r="TB108" s="376"/>
      <c r="TC108" s="376"/>
      <c r="TD108" s="376"/>
      <c r="TE108" s="376"/>
      <c r="TF108" s="376"/>
      <c r="TG108" s="376"/>
      <c r="TH108" s="376"/>
      <c r="TI108" s="376"/>
      <c r="TJ108" s="376"/>
      <c r="TK108" s="376"/>
      <c r="TL108" s="376"/>
      <c r="TM108" s="376"/>
      <c r="TN108" s="376"/>
      <c r="TO108" s="376"/>
      <c r="TP108" s="376"/>
      <c r="TQ108" s="376"/>
      <c r="TR108" s="376"/>
      <c r="TS108" s="376"/>
      <c r="TT108" s="376"/>
      <c r="TU108" s="376"/>
      <c r="TV108" s="376"/>
      <c r="TW108" s="376"/>
      <c r="TX108" s="376"/>
      <c r="TY108" s="376"/>
      <c r="TZ108" s="376"/>
      <c r="UA108" s="376"/>
      <c r="UB108" s="376"/>
      <c r="UC108" s="376"/>
      <c r="UD108" s="376"/>
      <c r="UE108" s="376"/>
      <c r="UF108" s="376"/>
      <c r="UG108" s="376"/>
      <c r="UH108" s="376"/>
      <c r="UI108" s="376"/>
      <c r="UJ108" s="376"/>
      <c r="UK108" s="376"/>
      <c r="UL108" s="376"/>
      <c r="UM108" s="376"/>
      <c r="UN108" s="376"/>
      <c r="UO108" s="376"/>
      <c r="UP108" s="376"/>
      <c r="UQ108" s="376"/>
      <c r="UR108" s="376"/>
      <c r="US108" s="376"/>
      <c r="UT108" s="376"/>
      <c r="UU108" s="376"/>
      <c r="UV108" s="376"/>
      <c r="UW108" s="376"/>
      <c r="UX108" s="376"/>
      <c r="UY108" s="376"/>
      <c r="UZ108" s="376"/>
      <c r="VA108" s="376"/>
      <c r="VB108" s="376"/>
      <c r="VC108" s="376"/>
      <c r="VD108" s="376"/>
      <c r="VE108" s="376"/>
      <c r="VF108" s="376"/>
      <c r="VG108" s="376"/>
      <c r="VH108" s="376"/>
      <c r="VI108" s="376"/>
      <c r="VJ108" s="376"/>
      <c r="VK108" s="376"/>
      <c r="VL108" s="376"/>
      <c r="VM108" s="376"/>
      <c r="VN108" s="376"/>
      <c r="VO108" s="376"/>
      <c r="VP108" s="376"/>
      <c r="VQ108" s="376"/>
      <c r="VR108" s="376"/>
      <c r="VS108" s="376"/>
      <c r="VT108" s="376"/>
      <c r="VU108" s="376"/>
      <c r="VV108" s="376"/>
      <c r="VW108" s="376"/>
      <c r="VX108" s="376"/>
      <c r="VY108" s="376"/>
      <c r="VZ108" s="376"/>
      <c r="WA108" s="376"/>
      <c r="WB108" s="376"/>
      <c r="WC108" s="376"/>
      <c r="WD108" s="376"/>
      <c r="WE108" s="376"/>
      <c r="WF108" s="376"/>
      <c r="WG108" s="376"/>
      <c r="WH108" s="376"/>
      <c r="WI108" s="376"/>
      <c r="WJ108" s="376"/>
      <c r="WK108" s="376"/>
      <c r="WL108" s="376"/>
      <c r="WM108" s="376"/>
      <c r="WN108" s="376"/>
      <c r="WO108" s="376"/>
      <c r="WP108" s="376"/>
      <c r="WQ108" s="376"/>
      <c r="WR108" s="376"/>
      <c r="WS108" s="376"/>
      <c r="WT108" s="376"/>
      <c r="WU108" s="376"/>
      <c r="WV108" s="376"/>
      <c r="WW108" s="376"/>
      <c r="WX108" s="376"/>
      <c r="WY108" s="376"/>
      <c r="WZ108" s="376"/>
      <c r="XA108" s="376"/>
      <c r="XB108" s="376"/>
      <c r="XC108" s="376"/>
      <c r="XD108" s="376"/>
      <c r="XE108" s="376"/>
      <c r="XF108" s="376"/>
      <c r="XG108" s="376"/>
      <c r="XH108" s="376"/>
      <c r="XI108" s="376"/>
      <c r="XJ108" s="376"/>
      <c r="XK108" s="376"/>
      <c r="XL108" s="376"/>
      <c r="XM108" s="376"/>
      <c r="XN108" s="376"/>
      <c r="XO108" s="376"/>
      <c r="XP108" s="376"/>
      <c r="XQ108" s="376"/>
      <c r="XR108" s="376"/>
      <c r="XS108" s="376"/>
      <c r="XT108" s="376"/>
      <c r="XU108" s="376"/>
      <c r="XV108" s="376"/>
      <c r="XW108" s="376"/>
      <c r="XX108" s="376"/>
      <c r="XY108" s="376"/>
      <c r="XZ108" s="376"/>
      <c r="YA108" s="376"/>
      <c r="YB108" s="376"/>
      <c r="YC108" s="376"/>
      <c r="YD108" s="376"/>
      <c r="YE108" s="376"/>
      <c r="YF108" s="376"/>
      <c r="YG108" s="376"/>
      <c r="YH108" s="376"/>
      <c r="YI108" s="376"/>
      <c r="YJ108" s="376"/>
      <c r="YK108" s="376"/>
      <c r="YL108" s="376"/>
      <c r="YM108" s="376"/>
      <c r="YN108" s="376"/>
      <c r="YO108" s="376"/>
      <c r="YP108" s="376"/>
      <c r="YQ108" s="376"/>
      <c r="YR108" s="376"/>
      <c r="YS108" s="376"/>
      <c r="YT108" s="376"/>
      <c r="YU108" s="376"/>
      <c r="YV108" s="376"/>
      <c r="YW108" s="376"/>
      <c r="YX108" s="376"/>
      <c r="YY108" s="376"/>
      <c r="YZ108" s="376"/>
      <c r="ZA108" s="376"/>
      <c r="ZB108" s="376"/>
      <c r="ZC108" s="376"/>
      <c r="ZD108" s="376"/>
      <c r="ZE108" s="376"/>
      <c r="ZF108" s="376"/>
      <c r="ZG108" s="376"/>
      <c r="ZH108" s="376"/>
      <c r="ZI108" s="376"/>
      <c r="ZJ108" s="376"/>
      <c r="ZK108" s="376"/>
      <c r="ZL108" s="376"/>
      <c r="ZM108" s="376"/>
      <c r="ZN108" s="376"/>
      <c r="ZO108" s="376"/>
      <c r="ZP108" s="376"/>
      <c r="ZQ108" s="376"/>
      <c r="ZR108" s="376"/>
      <c r="ZS108" s="376"/>
      <c r="ZT108" s="376"/>
      <c r="ZU108" s="376"/>
      <c r="ZV108" s="376"/>
      <c r="ZW108" s="376"/>
      <c r="ZX108" s="376"/>
      <c r="ZY108" s="376"/>
      <c r="ZZ108" s="376"/>
      <c r="AAA108" s="376"/>
      <c r="AAB108" s="376"/>
      <c r="AAC108" s="376"/>
      <c r="AAD108" s="376"/>
      <c r="AAE108" s="376"/>
      <c r="AAF108" s="376"/>
      <c r="AAG108" s="376"/>
      <c r="AAH108" s="376"/>
      <c r="AAI108" s="376"/>
      <c r="AAJ108" s="376"/>
      <c r="AAK108" s="376"/>
      <c r="AAL108" s="376"/>
      <c r="AAM108" s="376"/>
      <c r="AAN108" s="376"/>
      <c r="AAO108" s="376"/>
      <c r="AAP108" s="376"/>
      <c r="AAQ108" s="376"/>
      <c r="AAR108" s="376"/>
      <c r="AAS108" s="376"/>
      <c r="AAT108" s="376"/>
      <c r="AAU108" s="376"/>
      <c r="AAV108" s="376"/>
      <c r="AAW108" s="376"/>
      <c r="AAX108" s="376"/>
      <c r="AAY108" s="376"/>
      <c r="AAZ108" s="376"/>
      <c r="ABA108" s="376"/>
      <c r="ABB108" s="376"/>
      <c r="ABC108" s="376"/>
      <c r="ABD108" s="376"/>
      <c r="ABE108" s="376"/>
      <c r="ABF108" s="376"/>
      <c r="ABG108" s="376"/>
      <c r="ABH108" s="376"/>
      <c r="ABI108" s="376"/>
      <c r="ABJ108" s="376"/>
      <c r="ABK108" s="376"/>
      <c r="ABL108" s="376"/>
      <c r="ABM108" s="376"/>
      <c r="ABN108" s="376"/>
      <c r="ABO108" s="376"/>
      <c r="ABP108" s="376"/>
      <c r="ABQ108" s="376"/>
      <c r="ABR108" s="376"/>
      <c r="ABS108" s="376"/>
      <c r="ABT108" s="376"/>
      <c r="ABU108" s="376"/>
      <c r="ABV108" s="376"/>
      <c r="ABW108" s="376"/>
      <c r="ABX108" s="376"/>
      <c r="ABY108" s="376"/>
      <c r="ABZ108" s="376"/>
      <c r="ACA108" s="376"/>
      <c r="ACB108" s="376"/>
      <c r="ACC108" s="376"/>
      <c r="ACD108" s="376"/>
      <c r="ACE108" s="376"/>
      <c r="ACF108" s="376"/>
      <c r="ACG108" s="376"/>
      <c r="ACH108" s="376"/>
      <c r="ACI108" s="376"/>
      <c r="ACJ108" s="376"/>
      <c r="ACK108" s="376"/>
      <c r="ACL108" s="376"/>
      <c r="ACM108" s="376"/>
      <c r="ACN108" s="376"/>
      <c r="ACO108" s="376"/>
      <c r="ACP108" s="376"/>
      <c r="ACQ108" s="376"/>
      <c r="ACR108" s="376"/>
      <c r="ACS108" s="376"/>
      <c r="ACT108" s="376"/>
      <c r="ACU108" s="376"/>
      <c r="ACV108" s="376"/>
      <c r="ACW108" s="376"/>
      <c r="ACX108" s="376"/>
      <c r="ACY108" s="376"/>
      <c r="ACZ108" s="376"/>
      <c r="ADA108" s="376"/>
      <c r="ADB108" s="376"/>
      <c r="ADC108" s="376"/>
      <c r="ADD108" s="376"/>
      <c r="ADE108" s="376"/>
      <c r="ADF108" s="376"/>
      <c r="ADG108" s="376"/>
      <c r="ADH108" s="376"/>
      <c r="ADI108" s="376"/>
      <c r="ADJ108" s="376"/>
      <c r="ADK108" s="376"/>
      <c r="ADL108" s="376"/>
      <c r="ADM108" s="376"/>
      <c r="ADN108" s="376"/>
      <c r="ADO108" s="376"/>
      <c r="ADP108" s="376"/>
      <c r="ADQ108" s="376"/>
      <c r="ADR108" s="376"/>
      <c r="ADS108" s="376"/>
      <c r="ADT108" s="376"/>
      <c r="ADU108" s="376"/>
      <c r="ADV108" s="376"/>
      <c r="ADW108" s="376"/>
      <c r="ADX108" s="376"/>
      <c r="ADY108" s="376"/>
      <c r="ADZ108" s="376"/>
      <c r="AEA108" s="376"/>
      <c r="AEB108" s="376"/>
      <c r="AEC108" s="376"/>
      <c r="AED108" s="376"/>
      <c r="AEE108" s="376"/>
      <c r="AEF108" s="376"/>
      <c r="AEG108" s="376"/>
      <c r="AEH108" s="376"/>
      <c r="AEI108" s="376"/>
      <c r="AEJ108" s="376"/>
      <c r="AEK108" s="376"/>
      <c r="AEL108" s="376"/>
      <c r="AEM108" s="376"/>
      <c r="AEN108" s="376"/>
      <c r="AEO108" s="376"/>
      <c r="AEP108" s="376"/>
      <c r="AEQ108" s="376"/>
      <c r="AER108" s="376"/>
      <c r="AES108" s="376"/>
      <c r="AET108" s="376"/>
      <c r="AEU108" s="376"/>
      <c r="AEV108" s="376"/>
      <c r="AEW108" s="376"/>
      <c r="AEX108" s="376"/>
      <c r="AEY108" s="376"/>
      <c r="AEZ108" s="376"/>
      <c r="AFA108" s="376"/>
      <c r="AFB108" s="376"/>
      <c r="AFC108" s="376"/>
      <c r="AFD108" s="376"/>
      <c r="AFE108" s="376"/>
      <c r="AFF108" s="376"/>
      <c r="AFG108" s="376"/>
      <c r="AFH108" s="376"/>
      <c r="AFI108" s="376"/>
      <c r="AFJ108" s="376"/>
      <c r="AFK108" s="376"/>
      <c r="AFL108" s="376"/>
      <c r="AFM108" s="376"/>
      <c r="AFN108" s="376"/>
      <c r="AFO108" s="376"/>
      <c r="AFP108" s="376"/>
      <c r="AFQ108" s="376"/>
      <c r="AFR108" s="376"/>
      <c r="AFS108" s="376"/>
      <c r="AFT108" s="376"/>
      <c r="AFU108" s="376"/>
      <c r="AFV108" s="376"/>
      <c r="AFW108" s="376"/>
      <c r="AFX108" s="376"/>
      <c r="AFY108" s="376"/>
      <c r="AFZ108" s="376"/>
      <c r="AGA108" s="376"/>
      <c r="AGB108" s="376"/>
      <c r="AGC108" s="376"/>
      <c r="AGD108" s="376"/>
      <c r="AGE108" s="376"/>
      <c r="AGF108" s="376"/>
      <c r="AGG108" s="376"/>
      <c r="AGH108" s="376"/>
      <c r="AGI108" s="376"/>
      <c r="AGJ108" s="376"/>
      <c r="AGK108" s="376"/>
      <c r="AGL108" s="376"/>
      <c r="AGM108" s="376"/>
      <c r="AGN108" s="376"/>
      <c r="AGO108" s="376"/>
      <c r="AGP108" s="376"/>
      <c r="AGQ108" s="376"/>
      <c r="AGR108" s="376"/>
      <c r="AGS108" s="376"/>
      <c r="AGT108" s="376"/>
      <c r="AGU108" s="376"/>
      <c r="AGV108" s="376"/>
      <c r="AGW108" s="376"/>
      <c r="AGX108" s="376"/>
      <c r="AGY108" s="376"/>
      <c r="AGZ108" s="376"/>
      <c r="AHA108" s="376"/>
      <c r="AHB108" s="376"/>
      <c r="AHC108" s="376"/>
      <c r="AHD108" s="376"/>
      <c r="AHE108" s="376"/>
      <c r="AHF108" s="376"/>
      <c r="AHG108" s="376"/>
      <c r="AHH108" s="376"/>
      <c r="AHI108" s="376"/>
      <c r="AHJ108" s="376"/>
      <c r="AHK108" s="376"/>
      <c r="AHL108" s="376"/>
      <c r="AHM108" s="376"/>
      <c r="AHN108" s="376"/>
      <c r="AHO108" s="376"/>
      <c r="AHP108" s="376"/>
      <c r="AHQ108" s="376"/>
      <c r="AHR108" s="376"/>
      <c r="AHS108" s="376"/>
      <c r="AHT108" s="376"/>
      <c r="AHU108" s="376"/>
      <c r="AHV108" s="376"/>
      <c r="AHW108" s="376"/>
      <c r="AHX108" s="376"/>
      <c r="AHY108" s="376"/>
      <c r="AHZ108" s="376"/>
      <c r="AIA108" s="376"/>
      <c r="AIB108" s="376"/>
      <c r="AIC108" s="376"/>
      <c r="AID108" s="376"/>
      <c r="AIE108" s="376"/>
      <c r="AIF108" s="376"/>
      <c r="AIG108" s="376"/>
      <c r="AIH108" s="376"/>
      <c r="AII108" s="376"/>
      <c r="AIJ108" s="376"/>
      <c r="AIK108" s="376"/>
      <c r="AIL108" s="376"/>
      <c r="AIM108" s="376"/>
      <c r="AIN108" s="376"/>
      <c r="AIO108" s="376"/>
      <c r="AIP108" s="376"/>
      <c r="AIQ108" s="376"/>
      <c r="AIR108" s="376"/>
      <c r="AIS108" s="376"/>
      <c r="AIT108" s="376"/>
      <c r="AIU108" s="376"/>
      <c r="AIV108" s="376"/>
      <c r="AIW108" s="376"/>
      <c r="AIX108" s="376"/>
      <c r="AIY108" s="376"/>
      <c r="AIZ108" s="376"/>
      <c r="AJA108" s="376"/>
      <c r="AJB108" s="376"/>
      <c r="AJC108" s="376"/>
      <c r="AJD108" s="376"/>
      <c r="AJE108" s="376"/>
      <c r="AJF108" s="376"/>
      <c r="AJG108" s="376"/>
      <c r="AJH108" s="376"/>
      <c r="AJI108" s="376"/>
      <c r="AJJ108" s="376"/>
      <c r="AJK108" s="376"/>
      <c r="AJL108" s="376"/>
      <c r="AJM108" s="376"/>
      <c r="AJN108" s="376"/>
      <c r="AJO108" s="376"/>
      <c r="AJP108" s="376"/>
      <c r="AJQ108" s="376"/>
      <c r="AJR108" s="376"/>
      <c r="AJS108" s="376"/>
      <c r="AJT108" s="376"/>
      <c r="AJU108" s="376"/>
      <c r="AJV108" s="376"/>
      <c r="AJW108" s="376"/>
      <c r="AJX108" s="376"/>
      <c r="AJY108" s="376"/>
      <c r="AJZ108" s="376"/>
      <c r="AKA108" s="376"/>
      <c r="AKB108" s="376"/>
      <c r="AKC108" s="376"/>
      <c r="AKD108" s="376"/>
      <c r="AKE108" s="376"/>
      <c r="AKF108" s="376"/>
      <c r="AKG108" s="376"/>
      <c r="AKH108" s="376"/>
      <c r="AKI108" s="376"/>
      <c r="AKJ108" s="376"/>
      <c r="AKK108" s="376"/>
      <c r="AKL108" s="376"/>
      <c r="AKM108" s="376"/>
      <c r="AKN108" s="376"/>
      <c r="AKO108" s="376"/>
      <c r="AKP108" s="376"/>
      <c r="AKQ108" s="376"/>
      <c r="AKR108" s="376"/>
      <c r="AKS108" s="376"/>
      <c r="AKT108" s="376"/>
      <c r="AKU108" s="376"/>
      <c r="AKV108" s="376"/>
      <c r="AKW108" s="376"/>
      <c r="AKX108" s="376"/>
      <c r="AKY108" s="376"/>
      <c r="AKZ108" s="376"/>
      <c r="ALA108" s="376"/>
      <c r="ALB108" s="376"/>
      <c r="ALC108" s="376"/>
      <c r="ALD108" s="376"/>
      <c r="ALE108" s="376"/>
      <c r="ALF108" s="376"/>
      <c r="ALG108" s="376"/>
      <c r="ALH108" s="376"/>
      <c r="ALI108" s="376"/>
      <c r="ALJ108" s="376"/>
      <c r="ALK108" s="376"/>
      <c r="ALL108" s="376"/>
      <c r="ALM108" s="376"/>
      <c r="ALN108" s="376"/>
      <c r="ALO108" s="376"/>
      <c r="ALP108" s="376"/>
      <c r="ALQ108" s="376"/>
      <c r="ALR108" s="376"/>
      <c r="ALS108" s="376"/>
      <c r="ALT108" s="376"/>
      <c r="ALU108" s="376"/>
      <c r="ALV108" s="376"/>
      <c r="ALW108" s="376"/>
      <c r="ALX108" s="376"/>
      <c r="ALY108" s="376"/>
      <c r="ALZ108" s="376"/>
      <c r="AMA108" s="376"/>
      <c r="AMB108" s="376"/>
      <c r="AMC108" s="376"/>
      <c r="AMD108" s="376"/>
      <c r="AME108" s="376"/>
      <c r="AMF108" s="376"/>
      <c r="AMG108" s="376"/>
      <c r="AMH108" s="376"/>
      <c r="AMI108" s="376"/>
      <c r="AMJ108" s="376"/>
      <c r="AMK108" s="376"/>
      <c r="AML108" s="376"/>
      <c r="AMM108" s="376"/>
      <c r="AMN108" s="376"/>
      <c r="AMO108" s="376"/>
      <c r="AMP108" s="376"/>
      <c r="AMQ108" s="376"/>
      <c r="AMR108" s="376"/>
      <c r="AMS108" s="376"/>
      <c r="AMT108" s="376"/>
      <c r="AMU108" s="376"/>
      <c r="AMV108" s="376"/>
      <c r="AMW108" s="376"/>
      <c r="AMX108" s="376"/>
      <c r="AMY108" s="376"/>
      <c r="AMZ108" s="376"/>
      <c r="ANA108" s="376"/>
      <c r="ANB108" s="376"/>
      <c r="ANC108" s="376"/>
      <c r="AND108" s="376"/>
      <c r="ANE108" s="376"/>
      <c r="ANF108" s="376"/>
      <c r="ANG108" s="376"/>
      <c r="ANH108" s="376"/>
      <c r="ANI108" s="376"/>
      <c r="ANJ108" s="376"/>
      <c r="ANK108" s="376"/>
      <c r="ANL108" s="376"/>
      <c r="ANM108" s="376"/>
      <c r="ANN108" s="376"/>
      <c r="ANO108" s="376"/>
      <c r="ANP108" s="376"/>
      <c r="ANQ108" s="376"/>
      <c r="ANR108" s="376"/>
      <c r="ANS108" s="376"/>
      <c r="ANT108" s="376"/>
      <c r="ANU108" s="376"/>
      <c r="ANV108" s="376"/>
      <c r="ANW108" s="376"/>
      <c r="ANX108" s="376"/>
      <c r="ANY108" s="376"/>
      <c r="ANZ108" s="376"/>
      <c r="AOA108" s="376"/>
      <c r="AOB108" s="376"/>
      <c r="AOC108" s="376"/>
      <c r="AOD108" s="376"/>
      <c r="AOE108" s="376"/>
      <c r="AOF108" s="376"/>
      <c r="AOG108" s="376"/>
      <c r="AOH108" s="376"/>
      <c r="AOI108" s="376"/>
      <c r="AOJ108" s="376"/>
      <c r="AOK108" s="376"/>
      <c r="AOL108" s="376"/>
      <c r="AOM108" s="376"/>
      <c r="AON108" s="376"/>
      <c r="AOO108" s="376"/>
      <c r="AOP108" s="376"/>
      <c r="AOQ108" s="376"/>
      <c r="AOR108" s="376"/>
      <c r="AOS108" s="376"/>
      <c r="AOT108" s="376"/>
      <c r="AOU108" s="376"/>
      <c r="AOV108" s="376"/>
      <c r="AOW108" s="376"/>
      <c r="AOX108" s="376"/>
      <c r="AOY108" s="376"/>
      <c r="AOZ108" s="376"/>
      <c r="APA108" s="376"/>
      <c r="APB108" s="376"/>
      <c r="APC108" s="376"/>
      <c r="APD108" s="376"/>
      <c r="APE108" s="376"/>
      <c r="APF108" s="376"/>
      <c r="APG108" s="376"/>
      <c r="APH108" s="376"/>
      <c r="API108" s="376"/>
      <c r="APJ108" s="376"/>
      <c r="APK108" s="376"/>
      <c r="APL108" s="376"/>
      <c r="APM108" s="376"/>
      <c r="APN108" s="376"/>
      <c r="APO108" s="376"/>
      <c r="APP108" s="376"/>
      <c r="APQ108" s="376"/>
      <c r="APR108" s="376"/>
      <c r="APS108" s="376"/>
      <c r="APT108" s="376"/>
      <c r="APU108" s="376"/>
      <c r="APV108" s="376"/>
      <c r="APW108" s="376"/>
      <c r="APX108" s="376"/>
      <c r="APY108" s="376"/>
      <c r="APZ108" s="376"/>
      <c r="AQA108" s="376"/>
      <c r="AQB108" s="376"/>
      <c r="AQC108" s="376"/>
      <c r="AQD108" s="376"/>
      <c r="AQE108" s="376"/>
      <c r="AQF108" s="376"/>
      <c r="AQG108" s="376"/>
      <c r="AQH108" s="376"/>
      <c r="AQI108" s="376"/>
      <c r="AQJ108" s="376"/>
      <c r="AQK108" s="376"/>
      <c r="AQL108" s="376"/>
      <c r="AQM108" s="376"/>
      <c r="AQN108" s="376"/>
      <c r="AQO108" s="376"/>
      <c r="AQP108" s="376"/>
      <c r="AQQ108" s="376"/>
      <c r="AQR108" s="376"/>
      <c r="AQS108" s="376"/>
      <c r="AQT108" s="376"/>
      <c r="AQU108" s="376"/>
      <c r="AQV108" s="376"/>
      <c r="AQW108" s="376"/>
      <c r="AQX108" s="376"/>
      <c r="AQY108" s="376"/>
      <c r="AQZ108" s="376"/>
      <c r="ARA108" s="376"/>
      <c r="ARB108" s="376"/>
      <c r="ARC108" s="376"/>
      <c r="ARD108" s="376"/>
      <c r="ARE108" s="376"/>
      <c r="ARF108" s="376"/>
      <c r="ARG108" s="376"/>
      <c r="ARH108" s="376"/>
      <c r="ARI108" s="376"/>
      <c r="ARJ108" s="376"/>
      <c r="ARK108" s="376"/>
      <c r="ARL108" s="376"/>
      <c r="ARM108" s="376"/>
      <c r="ARN108" s="376"/>
      <c r="ARO108" s="376"/>
      <c r="ARP108" s="376"/>
      <c r="ARQ108" s="376"/>
      <c r="ARR108" s="376"/>
      <c r="ARS108" s="376"/>
      <c r="ART108" s="376"/>
      <c r="ARU108" s="376"/>
      <c r="ARV108" s="376"/>
      <c r="ARW108" s="376"/>
      <c r="ARX108" s="376"/>
      <c r="ARY108" s="376"/>
      <c r="ARZ108" s="376"/>
      <c r="ASA108" s="376"/>
      <c r="ASB108" s="376"/>
      <c r="ASC108" s="376"/>
      <c r="ASD108" s="376"/>
      <c r="ASE108" s="376"/>
      <c r="ASF108" s="376"/>
      <c r="ASG108" s="376"/>
      <c r="ASH108" s="376"/>
      <c r="ASI108" s="376"/>
      <c r="ASJ108" s="376"/>
      <c r="ASK108" s="376"/>
      <c r="ASL108" s="376"/>
      <c r="ASM108" s="376"/>
      <c r="ASN108" s="376"/>
      <c r="ASO108" s="376"/>
      <c r="ASP108" s="376"/>
      <c r="ASQ108" s="376"/>
      <c r="ASR108" s="376"/>
      <c r="ASS108" s="376"/>
      <c r="AST108" s="376"/>
      <c r="ASU108" s="376"/>
      <c r="ASV108" s="376"/>
      <c r="ASW108" s="376"/>
      <c r="ASX108" s="376"/>
      <c r="ASY108" s="376"/>
      <c r="ASZ108" s="376"/>
      <c r="ATA108" s="376"/>
      <c r="ATB108" s="376"/>
      <c r="ATC108" s="376"/>
      <c r="ATD108" s="376"/>
      <c r="ATE108" s="376"/>
      <c r="ATF108" s="376"/>
      <c r="ATG108" s="376"/>
      <c r="ATH108" s="376"/>
      <c r="ATI108" s="376"/>
      <c r="ATJ108" s="376"/>
      <c r="ATK108" s="376"/>
      <c r="ATL108" s="376"/>
      <c r="ATM108" s="376"/>
      <c r="ATN108" s="376"/>
      <c r="ATO108" s="376"/>
      <c r="ATP108" s="376"/>
      <c r="ATQ108" s="376"/>
      <c r="ATR108" s="376"/>
      <c r="ATS108" s="376"/>
      <c r="ATT108" s="376"/>
      <c r="ATU108" s="376"/>
      <c r="ATV108" s="376"/>
      <c r="ATW108" s="376"/>
      <c r="ATX108" s="376"/>
      <c r="ATY108" s="376"/>
      <c r="ATZ108" s="376"/>
      <c r="AUA108" s="376"/>
      <c r="AUB108" s="376"/>
      <c r="AUC108" s="376"/>
      <c r="AUD108" s="376"/>
      <c r="AUE108" s="376"/>
      <c r="AUF108" s="376"/>
      <c r="AUG108" s="376"/>
      <c r="AUH108" s="376"/>
      <c r="AUI108" s="376"/>
      <c r="AUJ108" s="376"/>
      <c r="AUK108" s="376"/>
      <c r="AUL108" s="376"/>
      <c r="AUM108" s="376"/>
      <c r="AUN108" s="376"/>
      <c r="AUO108" s="376"/>
      <c r="AUP108" s="376"/>
      <c r="AUQ108" s="376"/>
      <c r="AUR108" s="376"/>
      <c r="AUS108" s="376"/>
      <c r="AUT108" s="376"/>
      <c r="AUU108" s="376"/>
      <c r="AUV108" s="376"/>
      <c r="AUW108" s="376"/>
      <c r="AUX108" s="376"/>
      <c r="AUY108" s="376"/>
      <c r="AUZ108" s="376"/>
      <c r="AVA108" s="376"/>
      <c r="AVB108" s="376"/>
      <c r="AVC108" s="376"/>
      <c r="AVD108" s="376"/>
      <c r="AVE108" s="376"/>
      <c r="AVF108" s="376"/>
      <c r="AVG108" s="376"/>
      <c r="AVH108" s="376"/>
      <c r="AVI108" s="376"/>
      <c r="AVJ108" s="376"/>
      <c r="AVK108" s="376"/>
      <c r="AVL108" s="376"/>
      <c r="AVM108" s="376"/>
      <c r="AVN108" s="376"/>
      <c r="AVO108" s="376"/>
      <c r="AVP108" s="376"/>
      <c r="AVQ108" s="376"/>
      <c r="AVR108" s="376"/>
      <c r="AVS108" s="376"/>
      <c r="AVT108" s="376"/>
      <c r="AVU108" s="376"/>
      <c r="AVV108" s="376"/>
      <c r="AVW108" s="376"/>
      <c r="AVX108" s="376"/>
      <c r="AVY108" s="376"/>
      <c r="AVZ108" s="376"/>
      <c r="AWA108" s="376"/>
      <c r="AWB108" s="376"/>
      <c r="AWC108" s="376"/>
      <c r="AWD108" s="376"/>
      <c r="AWE108" s="376"/>
      <c r="AWF108" s="376"/>
      <c r="AWG108" s="376"/>
      <c r="AWH108" s="376"/>
      <c r="AWI108" s="376"/>
      <c r="AWJ108" s="376"/>
      <c r="AWK108" s="376"/>
      <c r="AWL108" s="376"/>
      <c r="AWM108" s="376"/>
      <c r="AWN108" s="376"/>
      <c r="AWO108" s="376"/>
      <c r="AWP108" s="376"/>
      <c r="AWQ108" s="376"/>
      <c r="AWR108" s="376"/>
      <c r="AWS108" s="376"/>
      <c r="AWT108" s="376"/>
      <c r="AWU108" s="376"/>
      <c r="AWV108" s="376"/>
      <c r="AWW108" s="376"/>
      <c r="AWX108" s="376"/>
      <c r="AWY108" s="376"/>
      <c r="AWZ108" s="376"/>
      <c r="AXA108" s="376"/>
      <c r="AXB108" s="376"/>
      <c r="AXC108" s="376"/>
      <c r="AXD108" s="376"/>
      <c r="AXE108" s="376"/>
      <c r="AXF108" s="376"/>
      <c r="AXG108" s="376"/>
      <c r="AXH108" s="376"/>
      <c r="AXI108" s="376"/>
      <c r="AXJ108" s="376"/>
      <c r="AXK108" s="376"/>
      <c r="AXL108" s="376"/>
      <c r="AXM108" s="376"/>
      <c r="AXN108" s="376"/>
      <c r="AXO108" s="376"/>
      <c r="AXP108" s="376"/>
      <c r="AXQ108" s="376"/>
      <c r="AXR108" s="376"/>
      <c r="AXS108" s="376"/>
      <c r="AXT108" s="376"/>
      <c r="AXU108" s="376"/>
      <c r="AXV108" s="376"/>
      <c r="AXW108" s="376"/>
      <c r="AXX108" s="376"/>
      <c r="AXY108" s="376"/>
      <c r="AXZ108" s="376"/>
      <c r="AYA108" s="376"/>
      <c r="AYB108" s="376"/>
      <c r="AYC108" s="376"/>
      <c r="AYD108" s="376"/>
      <c r="AYE108" s="376"/>
      <c r="AYF108" s="376"/>
      <c r="AYG108" s="376"/>
      <c r="AYH108" s="376"/>
      <c r="AYI108" s="376"/>
      <c r="AYJ108" s="376"/>
      <c r="AYK108" s="376"/>
      <c r="AYL108" s="376"/>
      <c r="AYM108" s="376"/>
      <c r="AYN108" s="376"/>
      <c r="AYO108" s="376"/>
      <c r="AYP108" s="376"/>
      <c r="AYQ108" s="376"/>
      <c r="AYR108" s="376"/>
      <c r="AYS108" s="376"/>
      <c r="AYT108" s="376"/>
      <c r="AYU108" s="376"/>
      <c r="AYV108" s="376"/>
      <c r="AYW108" s="376"/>
      <c r="AYX108" s="376"/>
      <c r="AYY108" s="376"/>
      <c r="AYZ108" s="376"/>
      <c r="AZA108" s="376"/>
      <c r="AZB108" s="376"/>
      <c r="AZC108" s="376"/>
      <c r="AZD108" s="376"/>
      <c r="AZE108" s="376"/>
      <c r="AZF108" s="376"/>
      <c r="AZG108" s="376"/>
      <c r="AZH108" s="376"/>
      <c r="AZI108" s="376"/>
      <c r="AZJ108" s="376"/>
      <c r="AZK108" s="376"/>
      <c r="AZL108" s="376"/>
      <c r="AZM108" s="376"/>
      <c r="AZN108" s="376"/>
      <c r="AZO108" s="376"/>
      <c r="AZP108" s="376"/>
      <c r="AZQ108" s="376"/>
      <c r="AZR108" s="376"/>
      <c r="AZS108" s="376"/>
      <c r="AZT108" s="376"/>
      <c r="AZU108" s="376"/>
      <c r="AZV108" s="376"/>
      <c r="AZW108" s="376"/>
      <c r="AZX108" s="376"/>
      <c r="AZY108" s="376"/>
      <c r="AZZ108" s="376"/>
      <c r="BAA108" s="376"/>
      <c r="BAB108" s="376"/>
      <c r="BAC108" s="376"/>
      <c r="BAD108" s="376"/>
      <c r="BAE108" s="376"/>
      <c r="BAF108" s="376"/>
      <c r="BAG108" s="376"/>
      <c r="BAH108" s="376"/>
      <c r="BAI108" s="376"/>
      <c r="BAJ108" s="376"/>
      <c r="BAK108" s="376"/>
      <c r="BAL108" s="376"/>
      <c r="BAM108" s="376"/>
      <c r="BAN108" s="376"/>
      <c r="BAO108" s="376"/>
      <c r="BAP108" s="376"/>
      <c r="BAQ108" s="376"/>
      <c r="BAR108" s="376"/>
      <c r="BAS108" s="376"/>
      <c r="BAT108" s="376"/>
      <c r="BAU108" s="376"/>
      <c r="BAV108" s="376"/>
      <c r="BAW108" s="376"/>
      <c r="BAX108" s="376"/>
      <c r="BAY108" s="376"/>
      <c r="BAZ108" s="376"/>
      <c r="BBA108" s="376"/>
      <c r="BBB108" s="376"/>
      <c r="BBC108" s="376"/>
      <c r="BBD108" s="376"/>
      <c r="BBE108" s="376"/>
      <c r="BBF108" s="376"/>
      <c r="BBG108" s="376"/>
      <c r="BBH108" s="376"/>
      <c r="BBI108" s="376"/>
      <c r="BBJ108" s="376"/>
      <c r="BBK108" s="376"/>
      <c r="BBL108" s="376"/>
      <c r="BBM108" s="376"/>
      <c r="BBN108" s="376"/>
      <c r="BBO108" s="376"/>
      <c r="BBP108" s="376"/>
      <c r="BBQ108" s="376"/>
      <c r="BBR108" s="376"/>
      <c r="BBS108" s="376"/>
      <c r="BBT108" s="376"/>
      <c r="BBU108" s="376"/>
      <c r="BBV108" s="376"/>
      <c r="BBW108" s="376"/>
      <c r="BBX108" s="376"/>
      <c r="BBY108" s="376"/>
      <c r="BBZ108" s="376"/>
      <c r="BCA108" s="376"/>
      <c r="BCB108" s="376"/>
      <c r="BCC108" s="376"/>
      <c r="BCD108" s="376"/>
      <c r="BCE108" s="376"/>
      <c r="BCF108" s="376"/>
      <c r="BCG108" s="376"/>
      <c r="BCH108" s="376"/>
      <c r="BCI108" s="376"/>
      <c r="BCJ108" s="376"/>
      <c r="BCK108" s="376"/>
      <c r="BCL108" s="376"/>
      <c r="BCM108" s="376"/>
      <c r="BCN108" s="376"/>
      <c r="BCO108" s="376"/>
      <c r="BCP108" s="376"/>
      <c r="BCQ108" s="376"/>
      <c r="BCR108" s="376"/>
      <c r="BCS108" s="376"/>
      <c r="BCT108" s="376"/>
      <c r="BCU108" s="376"/>
      <c r="BCV108" s="376"/>
      <c r="BCW108" s="376"/>
      <c r="BCX108" s="376"/>
      <c r="BCY108" s="376"/>
      <c r="BCZ108" s="376"/>
      <c r="BDA108" s="376"/>
      <c r="BDB108" s="376"/>
      <c r="BDC108" s="376"/>
      <c r="BDD108" s="376"/>
      <c r="BDE108" s="376"/>
      <c r="BDF108" s="376"/>
      <c r="BDG108" s="376"/>
      <c r="BDH108" s="376"/>
      <c r="BDI108" s="376"/>
      <c r="BDJ108" s="376"/>
      <c r="BDK108" s="376"/>
      <c r="BDL108" s="376"/>
      <c r="BDM108" s="376"/>
      <c r="BDN108" s="376"/>
      <c r="BDO108" s="376"/>
      <c r="BDP108" s="376"/>
      <c r="BDQ108" s="376"/>
      <c r="BDR108" s="376"/>
      <c r="BDS108" s="376"/>
      <c r="BDT108" s="376"/>
      <c r="BDU108" s="376"/>
      <c r="BDV108" s="376"/>
      <c r="BDW108" s="376"/>
      <c r="BDX108" s="376"/>
      <c r="BDY108" s="376"/>
      <c r="BDZ108" s="376"/>
      <c r="BEA108" s="376"/>
      <c r="BEB108" s="376"/>
      <c r="BEC108" s="376"/>
      <c r="BED108" s="376"/>
      <c r="BEE108" s="376"/>
      <c r="BEF108" s="376"/>
      <c r="BEG108" s="376"/>
      <c r="BEH108" s="376"/>
      <c r="BEI108" s="376"/>
      <c r="BEJ108" s="376"/>
      <c r="BEK108" s="376"/>
      <c r="BEL108" s="376"/>
      <c r="BEM108" s="376"/>
      <c r="BEN108" s="376"/>
      <c r="BEO108" s="376"/>
      <c r="BEP108" s="376"/>
      <c r="BEQ108" s="376"/>
      <c r="BER108" s="376"/>
      <c r="BES108" s="376"/>
      <c r="BET108" s="376"/>
      <c r="BEU108" s="376"/>
      <c r="BEV108" s="376"/>
      <c r="BEW108" s="376"/>
      <c r="BEX108" s="376"/>
      <c r="BEY108" s="376"/>
      <c r="BEZ108" s="376"/>
      <c r="BFA108" s="376"/>
      <c r="BFB108" s="376"/>
      <c r="BFC108" s="376"/>
      <c r="BFD108" s="376"/>
      <c r="BFE108" s="376"/>
      <c r="BFF108" s="376"/>
      <c r="BFG108" s="376"/>
      <c r="BFH108" s="376"/>
      <c r="BFI108" s="376"/>
      <c r="BFJ108" s="376"/>
      <c r="BFK108" s="376"/>
      <c r="BFL108" s="376"/>
      <c r="BFM108" s="376"/>
      <c r="BFN108" s="376"/>
      <c r="BFO108" s="376"/>
      <c r="BFP108" s="376"/>
      <c r="BFQ108" s="376"/>
      <c r="BFR108" s="376"/>
      <c r="BFS108" s="376"/>
      <c r="BFT108" s="376"/>
      <c r="BFU108" s="376"/>
      <c r="BFV108" s="376"/>
      <c r="BFW108" s="376"/>
      <c r="BFX108" s="376"/>
      <c r="BFY108" s="376"/>
      <c r="BFZ108" s="376"/>
      <c r="BGA108" s="376"/>
      <c r="BGB108" s="376"/>
      <c r="BGC108" s="376"/>
      <c r="BGD108" s="376"/>
      <c r="BGE108" s="376"/>
      <c r="BGF108" s="376"/>
      <c r="BGG108" s="376"/>
      <c r="BGH108" s="376"/>
      <c r="BGI108" s="376"/>
      <c r="BGJ108" s="376"/>
      <c r="BGK108" s="376"/>
      <c r="BGL108" s="376"/>
      <c r="BGM108" s="376"/>
      <c r="BGN108" s="376"/>
      <c r="BGO108" s="376"/>
      <c r="BGP108" s="376"/>
      <c r="BGQ108" s="376"/>
      <c r="BGR108" s="376"/>
      <c r="BGS108" s="376"/>
      <c r="BGT108" s="376"/>
      <c r="BGU108" s="376"/>
      <c r="BGV108" s="376"/>
      <c r="BGW108" s="376"/>
      <c r="BGX108" s="376"/>
      <c r="BGY108" s="376"/>
      <c r="BGZ108" s="376"/>
      <c r="BHA108" s="376"/>
      <c r="BHB108" s="376"/>
      <c r="BHC108" s="376"/>
      <c r="BHD108" s="376"/>
      <c r="BHE108" s="376"/>
      <c r="BHF108" s="376"/>
      <c r="BHG108" s="376"/>
      <c r="BHH108" s="376"/>
      <c r="BHI108" s="376"/>
      <c r="BHJ108" s="376"/>
      <c r="BHK108" s="376"/>
      <c r="BHL108" s="376"/>
      <c r="BHM108" s="376"/>
      <c r="BHN108" s="376"/>
      <c r="BHO108" s="376"/>
      <c r="BHP108" s="376"/>
      <c r="BHQ108" s="376"/>
      <c r="BHR108" s="376"/>
      <c r="BHS108" s="376"/>
      <c r="BHT108" s="376"/>
      <c r="BHU108" s="376"/>
      <c r="BHV108" s="376"/>
      <c r="BHW108" s="376"/>
      <c r="BHX108" s="376"/>
      <c r="BHY108" s="376"/>
      <c r="BHZ108" s="376"/>
      <c r="BIA108" s="376"/>
      <c r="BIB108" s="376"/>
      <c r="BIC108" s="376"/>
      <c r="BID108" s="376"/>
      <c r="BIE108" s="376"/>
      <c r="BIF108" s="376"/>
      <c r="BIG108" s="376"/>
      <c r="BIH108" s="376"/>
      <c r="BII108" s="376"/>
      <c r="BIJ108" s="376"/>
      <c r="BIK108" s="376"/>
      <c r="BIL108" s="376"/>
      <c r="BIM108" s="376"/>
      <c r="BIN108" s="376"/>
      <c r="BIO108" s="376"/>
      <c r="BIP108" s="376"/>
      <c r="BIQ108" s="376"/>
      <c r="BIR108" s="376"/>
      <c r="BIS108" s="376"/>
      <c r="BIT108" s="376"/>
      <c r="BIU108" s="376"/>
      <c r="BIV108" s="376"/>
      <c r="BIW108" s="376"/>
      <c r="BIX108" s="376"/>
      <c r="BIY108" s="376"/>
      <c r="BIZ108" s="376"/>
      <c r="BJA108" s="376"/>
      <c r="BJB108" s="376"/>
      <c r="BJC108" s="376"/>
      <c r="BJD108" s="376"/>
      <c r="BJE108" s="376"/>
      <c r="BJF108" s="376"/>
      <c r="BJG108" s="376"/>
      <c r="BJH108" s="376"/>
      <c r="BJI108" s="376"/>
      <c r="BJJ108" s="376"/>
      <c r="BJK108" s="376"/>
      <c r="BJL108" s="376"/>
      <c r="BJM108" s="376"/>
      <c r="BJN108" s="376"/>
      <c r="BJO108" s="376"/>
      <c r="BJP108" s="376"/>
      <c r="BJQ108" s="376"/>
      <c r="BJR108" s="376"/>
      <c r="BJS108" s="376"/>
      <c r="BJT108" s="376"/>
      <c r="BJU108" s="376"/>
      <c r="BJV108" s="376"/>
      <c r="BJW108" s="376"/>
      <c r="BJX108" s="376"/>
      <c r="BJY108" s="376"/>
      <c r="BJZ108" s="376"/>
      <c r="BKA108" s="376"/>
      <c r="BKB108" s="376"/>
      <c r="BKC108" s="376"/>
      <c r="BKD108" s="376"/>
      <c r="BKE108" s="376"/>
      <c r="BKF108" s="376"/>
      <c r="BKG108" s="376"/>
      <c r="BKH108" s="376"/>
      <c r="BKI108" s="376"/>
      <c r="BKJ108" s="376"/>
      <c r="BKK108" s="376"/>
      <c r="BKL108" s="376"/>
      <c r="BKM108" s="376"/>
      <c r="BKN108" s="376"/>
      <c r="BKO108" s="376"/>
      <c r="BKP108" s="376"/>
      <c r="BKQ108" s="376"/>
      <c r="BKR108" s="376"/>
      <c r="BKS108" s="376"/>
      <c r="BKT108" s="376"/>
      <c r="BKU108" s="376"/>
      <c r="BKV108" s="376"/>
      <c r="BKW108" s="376"/>
      <c r="BKX108" s="376"/>
      <c r="BKY108" s="376"/>
      <c r="BKZ108" s="376"/>
      <c r="BLA108" s="376"/>
      <c r="BLB108" s="376"/>
      <c r="BLC108" s="376"/>
      <c r="BLD108" s="376"/>
      <c r="BLE108" s="376"/>
      <c r="BLF108" s="376"/>
      <c r="BLG108" s="376"/>
      <c r="BLH108" s="376"/>
      <c r="BLI108" s="376"/>
      <c r="BLJ108" s="376"/>
      <c r="BLK108" s="376"/>
      <c r="BLL108" s="376"/>
      <c r="BLM108" s="376"/>
      <c r="BLN108" s="376"/>
      <c r="BLO108" s="376"/>
      <c r="BLP108" s="376"/>
      <c r="BLQ108" s="376"/>
      <c r="BLR108" s="376"/>
      <c r="BLS108" s="376"/>
      <c r="BLT108" s="376"/>
      <c r="BLU108" s="376"/>
      <c r="BLV108" s="376"/>
      <c r="BLW108" s="376"/>
      <c r="BLX108" s="376"/>
      <c r="BLY108" s="376"/>
      <c r="BLZ108" s="376"/>
      <c r="BMA108" s="376"/>
      <c r="BMB108" s="376"/>
      <c r="BMC108" s="376"/>
      <c r="BMD108" s="376"/>
      <c r="BME108" s="376"/>
      <c r="BMF108" s="376"/>
      <c r="BMG108" s="376"/>
      <c r="BMH108" s="376"/>
      <c r="BMI108" s="376"/>
      <c r="BMJ108" s="376"/>
      <c r="BMK108" s="376"/>
      <c r="BML108" s="376"/>
      <c r="BMM108" s="376"/>
      <c r="BMN108" s="376"/>
      <c r="BMO108" s="376"/>
      <c r="BMP108" s="376"/>
      <c r="BMQ108" s="376"/>
      <c r="BMR108" s="376"/>
      <c r="BMS108" s="376"/>
      <c r="BMT108" s="376"/>
      <c r="BMU108" s="376"/>
      <c r="BMV108" s="376"/>
      <c r="BMW108" s="376"/>
      <c r="BMX108" s="376"/>
      <c r="BMY108" s="376"/>
      <c r="BMZ108" s="376"/>
      <c r="BNA108" s="376"/>
      <c r="BNB108" s="376"/>
      <c r="BNC108" s="376"/>
      <c r="BND108" s="376"/>
      <c r="BNE108" s="376"/>
      <c r="BNF108" s="376"/>
      <c r="BNG108" s="376"/>
      <c r="BNH108" s="376"/>
      <c r="BNI108" s="376"/>
      <c r="BNJ108" s="376"/>
      <c r="BNK108" s="376"/>
      <c r="BNL108" s="376"/>
      <c r="BNM108" s="376"/>
      <c r="BNN108" s="376"/>
      <c r="BNO108" s="376"/>
      <c r="BNP108" s="376"/>
      <c r="BNQ108" s="376"/>
      <c r="BNR108" s="376"/>
      <c r="BNS108" s="376"/>
      <c r="BNT108" s="376"/>
      <c r="BNU108" s="376"/>
      <c r="BNV108" s="376"/>
      <c r="BNW108" s="376"/>
      <c r="BNX108" s="376"/>
      <c r="BNY108" s="376"/>
      <c r="BNZ108" s="376"/>
      <c r="BOA108" s="376"/>
      <c r="BOB108" s="376"/>
      <c r="BOC108" s="376"/>
      <c r="BOD108" s="376"/>
      <c r="BOE108" s="376"/>
      <c r="BOF108" s="376"/>
      <c r="BOG108" s="376"/>
      <c r="BOH108" s="376"/>
      <c r="BOI108" s="376"/>
      <c r="BOJ108" s="376"/>
      <c r="BOK108" s="376"/>
      <c r="BOL108" s="376"/>
      <c r="BOM108" s="376"/>
      <c r="BON108" s="376"/>
      <c r="BOO108" s="376"/>
      <c r="BOP108" s="376"/>
      <c r="BOQ108" s="376"/>
      <c r="BOR108" s="376"/>
      <c r="BOS108" s="376"/>
      <c r="BOT108" s="376"/>
      <c r="BOU108" s="376"/>
      <c r="BOV108" s="376"/>
      <c r="BOW108" s="376"/>
      <c r="BOX108" s="376"/>
      <c r="BOY108" s="376"/>
      <c r="BOZ108" s="376"/>
      <c r="BPA108" s="376"/>
      <c r="BPB108" s="376"/>
      <c r="BPC108" s="376"/>
      <c r="BPD108" s="376"/>
      <c r="BPE108" s="376"/>
      <c r="BPF108" s="376"/>
      <c r="BPG108" s="376"/>
      <c r="BPH108" s="376"/>
      <c r="BPI108" s="376"/>
      <c r="BPJ108" s="376"/>
      <c r="BPK108" s="376"/>
      <c r="BPL108" s="376"/>
      <c r="BPM108" s="376"/>
      <c r="BPN108" s="376"/>
      <c r="BPO108" s="376"/>
      <c r="BPP108" s="376"/>
      <c r="BPQ108" s="376"/>
      <c r="BPR108" s="376"/>
      <c r="BPS108" s="376"/>
      <c r="BPT108" s="376"/>
      <c r="BPU108" s="376"/>
      <c r="BPV108" s="376"/>
      <c r="BPW108" s="376"/>
      <c r="BPX108" s="376"/>
      <c r="BPY108" s="376"/>
      <c r="BPZ108" s="376"/>
      <c r="BQA108" s="376"/>
      <c r="BQB108" s="376"/>
      <c r="BQC108" s="376"/>
      <c r="BQD108" s="376"/>
      <c r="BQE108" s="376"/>
      <c r="BQF108" s="376"/>
      <c r="BQG108" s="376"/>
      <c r="BQH108" s="376"/>
      <c r="BQI108" s="376"/>
      <c r="BQJ108" s="376"/>
      <c r="BQK108" s="376"/>
      <c r="BQL108" s="376"/>
      <c r="BQM108" s="376"/>
      <c r="BQN108" s="376"/>
      <c r="BQO108" s="376"/>
      <c r="BQP108" s="376"/>
      <c r="BQQ108" s="376"/>
      <c r="BQR108" s="376"/>
      <c r="BQS108" s="376"/>
      <c r="BQT108" s="376"/>
      <c r="BQU108" s="376"/>
      <c r="BQV108" s="376"/>
      <c r="BQW108" s="376"/>
      <c r="BQX108" s="376"/>
      <c r="BQY108" s="376"/>
      <c r="BQZ108" s="376"/>
      <c r="BRA108" s="376"/>
      <c r="BRB108" s="376"/>
      <c r="BRC108" s="376"/>
      <c r="BRD108" s="376"/>
      <c r="BRE108" s="376"/>
      <c r="BRF108" s="376"/>
      <c r="BRG108" s="376"/>
      <c r="BRH108" s="376"/>
      <c r="BRI108" s="376"/>
      <c r="BRJ108" s="376"/>
      <c r="BRK108" s="376"/>
      <c r="BRL108" s="376"/>
      <c r="BRM108" s="376"/>
      <c r="BRN108" s="376"/>
      <c r="BRO108" s="376"/>
      <c r="BRP108" s="376"/>
      <c r="BRQ108" s="376"/>
      <c r="BRR108" s="376"/>
      <c r="BRS108" s="376"/>
      <c r="BRT108" s="376"/>
      <c r="BRU108" s="376"/>
      <c r="BRV108" s="376"/>
      <c r="BRW108" s="376"/>
      <c r="BRX108" s="376"/>
      <c r="BRY108" s="376"/>
      <c r="BRZ108" s="376"/>
      <c r="BSA108" s="376"/>
      <c r="BSB108" s="376"/>
      <c r="BSC108" s="376"/>
      <c r="BSD108" s="376"/>
      <c r="BSE108" s="376"/>
      <c r="BSF108" s="376"/>
      <c r="BSG108" s="376"/>
      <c r="BSH108" s="376"/>
      <c r="BSI108" s="376"/>
      <c r="BSJ108" s="376"/>
      <c r="BSK108" s="376"/>
      <c r="BSL108" s="376"/>
      <c r="BSM108" s="376"/>
      <c r="BSN108" s="376"/>
      <c r="BSO108" s="376"/>
      <c r="BSP108" s="376"/>
      <c r="BSQ108" s="376"/>
      <c r="BSR108" s="376"/>
      <c r="BSS108" s="376"/>
      <c r="BST108" s="376"/>
      <c r="BSU108" s="376"/>
      <c r="BSV108" s="376"/>
      <c r="BSW108" s="376"/>
      <c r="BSX108" s="376"/>
      <c r="BSY108" s="376"/>
      <c r="BSZ108" s="376"/>
      <c r="BTA108" s="376"/>
      <c r="BTB108" s="376"/>
      <c r="BTC108" s="376"/>
      <c r="BTD108" s="376"/>
      <c r="BTE108" s="376"/>
      <c r="BTF108" s="376"/>
      <c r="BTG108" s="376"/>
      <c r="BTH108" s="376"/>
      <c r="BTI108" s="376"/>
      <c r="BTJ108" s="376"/>
      <c r="BTK108" s="376"/>
      <c r="BTL108" s="376"/>
      <c r="BTM108" s="376"/>
      <c r="BTN108" s="376"/>
      <c r="BTO108" s="376"/>
      <c r="BTP108" s="376"/>
      <c r="BTQ108" s="376"/>
      <c r="BTR108" s="376"/>
      <c r="BTS108" s="376"/>
      <c r="BTT108" s="376"/>
      <c r="BTU108" s="376"/>
      <c r="BTV108" s="376"/>
      <c r="BTW108" s="376"/>
      <c r="BTX108" s="376"/>
      <c r="BTY108" s="376"/>
      <c r="BTZ108" s="376"/>
      <c r="BUA108" s="376"/>
      <c r="BUB108" s="376"/>
      <c r="BUC108" s="376"/>
      <c r="BUD108" s="376"/>
      <c r="BUE108" s="376"/>
      <c r="BUF108" s="376"/>
      <c r="BUG108" s="376"/>
      <c r="BUH108" s="376"/>
      <c r="BUI108" s="376"/>
      <c r="BUJ108" s="376"/>
      <c r="BUK108" s="376"/>
      <c r="BUL108" s="376"/>
      <c r="BUM108" s="376"/>
      <c r="BUN108" s="376"/>
      <c r="BUO108" s="376"/>
      <c r="BUP108" s="376"/>
      <c r="BUQ108" s="376"/>
      <c r="BUR108" s="376"/>
      <c r="BUS108" s="376"/>
      <c r="BUT108" s="376"/>
      <c r="BUU108" s="376"/>
      <c r="BUV108" s="376"/>
      <c r="BUW108" s="376"/>
      <c r="BUX108" s="376"/>
      <c r="BUY108" s="376"/>
      <c r="BUZ108" s="376"/>
      <c r="BVA108" s="376"/>
      <c r="BVB108" s="376"/>
      <c r="BVC108" s="376"/>
      <c r="BVD108" s="376"/>
      <c r="BVE108" s="376"/>
      <c r="BVF108" s="376"/>
      <c r="BVG108" s="376"/>
      <c r="BVH108" s="376"/>
      <c r="BVI108" s="376"/>
      <c r="BVJ108" s="376"/>
      <c r="BVK108" s="376"/>
      <c r="BVL108" s="376"/>
      <c r="BVM108" s="376"/>
      <c r="BVN108" s="376"/>
      <c r="BVO108" s="376"/>
      <c r="BVP108" s="376"/>
      <c r="BVQ108" s="376"/>
      <c r="BVR108" s="376"/>
      <c r="BVS108" s="376"/>
      <c r="BVT108" s="376"/>
      <c r="BVU108" s="376"/>
      <c r="BVV108" s="376"/>
      <c r="BVW108" s="376"/>
      <c r="BVX108" s="376"/>
      <c r="BVY108" s="376"/>
      <c r="BVZ108" s="376"/>
      <c r="BWA108" s="376"/>
      <c r="BWB108" s="376"/>
      <c r="BWC108" s="376"/>
      <c r="BWD108" s="376"/>
      <c r="BWE108" s="376"/>
      <c r="BWF108" s="376"/>
      <c r="BWG108" s="376"/>
      <c r="BWH108" s="376"/>
      <c r="BWI108" s="376"/>
      <c r="BWJ108" s="376"/>
      <c r="BWK108" s="376"/>
      <c r="BWL108" s="376"/>
      <c r="BWM108" s="376"/>
      <c r="BWN108" s="376"/>
      <c r="BWO108" s="376"/>
      <c r="BWP108" s="376"/>
      <c r="BWQ108" s="376"/>
      <c r="BWR108" s="376"/>
      <c r="BWS108" s="376"/>
      <c r="BWT108" s="376"/>
      <c r="BWU108" s="376"/>
      <c r="BWV108" s="376"/>
      <c r="BWW108" s="376"/>
      <c r="BWX108" s="376"/>
      <c r="BWY108" s="376"/>
      <c r="BWZ108" s="376"/>
      <c r="BXA108" s="376"/>
      <c r="BXB108" s="376"/>
      <c r="BXC108" s="376"/>
      <c r="BXD108" s="376"/>
      <c r="BXE108" s="376"/>
      <c r="BXF108" s="376"/>
      <c r="BXG108" s="376"/>
      <c r="BXH108" s="376"/>
      <c r="BXI108" s="376"/>
      <c r="BXJ108" s="376"/>
      <c r="BXK108" s="376"/>
      <c r="BXL108" s="376"/>
      <c r="BXM108" s="376"/>
      <c r="BXN108" s="376"/>
      <c r="BXO108" s="376"/>
      <c r="BXP108" s="376"/>
      <c r="BXQ108" s="376"/>
      <c r="BXR108" s="376"/>
      <c r="BXS108" s="376"/>
      <c r="BXT108" s="376"/>
      <c r="BXU108" s="376"/>
      <c r="BXV108" s="376"/>
      <c r="BXW108" s="376"/>
      <c r="BXX108" s="376"/>
      <c r="BXY108" s="376"/>
      <c r="BXZ108" s="376"/>
      <c r="BYA108" s="376"/>
      <c r="BYB108" s="376"/>
      <c r="BYC108" s="376"/>
      <c r="BYD108" s="376"/>
      <c r="BYE108" s="376"/>
      <c r="BYF108" s="376"/>
      <c r="BYG108" s="376"/>
      <c r="BYH108" s="376"/>
      <c r="BYI108" s="376"/>
      <c r="BYJ108" s="376"/>
      <c r="BYK108" s="376"/>
      <c r="BYL108" s="376"/>
      <c r="BYM108" s="376"/>
      <c r="BYN108" s="376"/>
      <c r="BYO108" s="376"/>
      <c r="BYP108" s="376"/>
      <c r="BYQ108" s="376"/>
      <c r="BYR108" s="376"/>
      <c r="BYS108" s="376"/>
      <c r="BYT108" s="376"/>
      <c r="BYU108" s="376"/>
      <c r="BYV108" s="376"/>
      <c r="BYW108" s="376"/>
      <c r="BYX108" s="376"/>
      <c r="BYY108" s="376"/>
      <c r="BYZ108" s="376"/>
      <c r="BZA108" s="376"/>
      <c r="BZB108" s="376"/>
      <c r="BZC108" s="376"/>
      <c r="BZD108" s="376"/>
      <c r="BZE108" s="376"/>
      <c r="BZF108" s="376"/>
      <c r="BZG108" s="376"/>
      <c r="BZH108" s="376"/>
      <c r="BZI108" s="376"/>
      <c r="BZJ108" s="376"/>
      <c r="BZK108" s="376"/>
      <c r="BZL108" s="376"/>
      <c r="BZM108" s="376"/>
      <c r="BZN108" s="376"/>
      <c r="BZO108" s="376"/>
      <c r="BZP108" s="376"/>
      <c r="BZQ108" s="376"/>
      <c r="BZR108" s="376"/>
      <c r="BZS108" s="376"/>
      <c r="BZT108" s="376"/>
      <c r="BZU108" s="376"/>
      <c r="BZV108" s="376"/>
      <c r="BZW108" s="376"/>
      <c r="BZX108" s="376"/>
      <c r="BZY108" s="376"/>
      <c r="BZZ108" s="376"/>
      <c r="CAA108" s="376"/>
      <c r="CAB108" s="376"/>
      <c r="CAC108" s="376"/>
      <c r="CAD108" s="376"/>
      <c r="CAE108" s="376"/>
      <c r="CAF108" s="376"/>
      <c r="CAG108" s="376"/>
      <c r="CAH108" s="376"/>
      <c r="CAI108" s="376"/>
      <c r="CAJ108" s="376"/>
      <c r="CAK108" s="376"/>
      <c r="CAL108" s="376"/>
      <c r="CAM108" s="376"/>
      <c r="CAN108" s="376"/>
      <c r="CAO108" s="376"/>
      <c r="CAP108" s="376"/>
      <c r="CAQ108" s="376"/>
      <c r="CAR108" s="376"/>
      <c r="CAS108" s="376"/>
      <c r="CAT108" s="376"/>
      <c r="CAU108" s="376"/>
      <c r="CAV108" s="376"/>
      <c r="CAW108" s="376"/>
      <c r="CAX108" s="376"/>
      <c r="CAY108" s="376"/>
      <c r="CAZ108" s="376"/>
      <c r="CBA108" s="376"/>
      <c r="CBB108" s="376"/>
      <c r="CBC108" s="376"/>
      <c r="CBD108" s="376"/>
      <c r="CBE108" s="376"/>
      <c r="CBF108" s="376"/>
      <c r="CBG108" s="376"/>
      <c r="CBH108" s="376"/>
      <c r="CBI108" s="376"/>
      <c r="CBJ108" s="376"/>
      <c r="CBK108" s="376"/>
      <c r="CBL108" s="376"/>
      <c r="CBM108" s="376"/>
      <c r="CBN108" s="376"/>
      <c r="CBO108" s="376"/>
      <c r="CBP108" s="376"/>
      <c r="CBQ108" s="376"/>
      <c r="CBR108" s="376"/>
      <c r="CBS108" s="376"/>
      <c r="CBT108" s="376"/>
      <c r="CBU108" s="376"/>
      <c r="CBV108" s="376"/>
      <c r="CBW108" s="376"/>
      <c r="CBX108" s="376"/>
      <c r="CBY108" s="376"/>
      <c r="CBZ108" s="376"/>
      <c r="CCA108" s="376"/>
      <c r="CCB108" s="376"/>
      <c r="CCC108" s="376"/>
      <c r="CCD108" s="376"/>
      <c r="CCE108" s="376"/>
      <c r="CCF108" s="376"/>
      <c r="CCG108" s="376"/>
      <c r="CCH108" s="376"/>
      <c r="CCI108" s="376"/>
      <c r="CCJ108" s="376"/>
      <c r="CCK108" s="376"/>
      <c r="CCL108" s="376"/>
      <c r="CCM108" s="376"/>
      <c r="CCN108" s="376"/>
      <c r="CCO108" s="376"/>
      <c r="CCP108" s="376"/>
      <c r="CCQ108" s="376"/>
      <c r="CCR108" s="376"/>
      <c r="CCS108" s="376"/>
      <c r="CCT108" s="376"/>
      <c r="CCU108" s="376"/>
      <c r="CCV108" s="376"/>
      <c r="CCW108" s="376"/>
      <c r="CCX108" s="376"/>
      <c r="CCY108" s="376"/>
      <c r="CCZ108" s="376"/>
      <c r="CDA108" s="376"/>
      <c r="CDB108" s="376"/>
      <c r="CDC108" s="376"/>
      <c r="CDD108" s="376"/>
      <c r="CDE108" s="376"/>
      <c r="CDF108" s="376"/>
      <c r="CDG108" s="376"/>
      <c r="CDH108" s="376"/>
      <c r="CDI108" s="376"/>
      <c r="CDJ108" s="376"/>
      <c r="CDK108" s="376"/>
      <c r="CDL108" s="376"/>
      <c r="CDM108" s="376"/>
      <c r="CDN108" s="376"/>
      <c r="CDO108" s="376"/>
      <c r="CDP108" s="376"/>
      <c r="CDQ108" s="376"/>
      <c r="CDR108" s="376"/>
      <c r="CDS108" s="376"/>
      <c r="CDT108" s="376"/>
      <c r="CDU108" s="376"/>
      <c r="CDV108" s="376"/>
      <c r="CDW108" s="376"/>
      <c r="CDX108" s="376"/>
      <c r="CDY108" s="376"/>
      <c r="CDZ108" s="376"/>
      <c r="CEA108" s="376"/>
      <c r="CEB108" s="376"/>
      <c r="CEC108" s="376"/>
      <c r="CED108" s="376"/>
      <c r="CEE108" s="376"/>
      <c r="CEF108" s="376"/>
      <c r="CEG108" s="376"/>
      <c r="CEH108" s="376"/>
      <c r="CEI108" s="376"/>
      <c r="CEJ108" s="376"/>
      <c r="CEK108" s="376"/>
      <c r="CEL108" s="376"/>
      <c r="CEM108" s="376"/>
      <c r="CEN108" s="376"/>
      <c r="CEO108" s="376"/>
      <c r="CEP108" s="376"/>
      <c r="CEQ108" s="376"/>
      <c r="CER108" s="376"/>
      <c r="CES108" s="376"/>
      <c r="CET108" s="376"/>
      <c r="CEU108" s="376"/>
      <c r="CEV108" s="376"/>
      <c r="CEW108" s="376"/>
      <c r="CEX108" s="376"/>
      <c r="CEY108" s="376"/>
      <c r="CEZ108" s="376"/>
      <c r="CFA108" s="376"/>
      <c r="CFB108" s="376"/>
      <c r="CFC108" s="376"/>
      <c r="CFD108" s="376"/>
      <c r="CFE108" s="376"/>
      <c r="CFF108" s="376"/>
      <c r="CFG108" s="376"/>
      <c r="CFH108" s="376"/>
      <c r="CFI108" s="376"/>
      <c r="CFJ108" s="376"/>
      <c r="CFK108" s="376"/>
      <c r="CFL108" s="376"/>
      <c r="CFM108" s="376"/>
      <c r="CFN108" s="376"/>
      <c r="CFO108" s="376"/>
      <c r="CFP108" s="376"/>
      <c r="CFQ108" s="376"/>
      <c r="CFR108" s="376"/>
      <c r="CFS108" s="376"/>
      <c r="CFT108" s="376"/>
      <c r="CFU108" s="376"/>
      <c r="CFV108" s="376"/>
      <c r="CFW108" s="376"/>
      <c r="CFX108" s="376"/>
      <c r="CFY108" s="376"/>
      <c r="CFZ108" s="376"/>
      <c r="CGA108" s="376"/>
      <c r="CGB108" s="376"/>
      <c r="CGC108" s="376"/>
      <c r="CGD108" s="376"/>
      <c r="CGE108" s="376"/>
      <c r="CGF108" s="376"/>
      <c r="CGG108" s="376"/>
      <c r="CGH108" s="376"/>
      <c r="CGI108" s="376"/>
      <c r="CGJ108" s="376"/>
      <c r="CGK108" s="376"/>
      <c r="CGL108" s="376"/>
      <c r="CGM108" s="376"/>
      <c r="CGN108" s="376"/>
      <c r="CGO108" s="376"/>
      <c r="CGP108" s="376"/>
      <c r="CGQ108" s="376"/>
      <c r="CGR108" s="376"/>
      <c r="CGS108" s="376"/>
      <c r="CGT108" s="376"/>
      <c r="CGU108" s="376"/>
      <c r="CGV108" s="376"/>
      <c r="CGW108" s="376"/>
      <c r="CGX108" s="376"/>
      <c r="CGY108" s="376"/>
      <c r="CGZ108" s="376"/>
      <c r="CHA108" s="376"/>
      <c r="CHB108" s="376"/>
      <c r="CHC108" s="376"/>
      <c r="CHD108" s="376"/>
      <c r="CHE108" s="376"/>
      <c r="CHF108" s="376"/>
      <c r="CHG108" s="376"/>
      <c r="CHH108" s="376"/>
      <c r="CHI108" s="376"/>
      <c r="CHJ108" s="376"/>
      <c r="CHK108" s="376"/>
      <c r="CHL108" s="376"/>
      <c r="CHM108" s="376"/>
      <c r="CHN108" s="376"/>
      <c r="CHO108" s="376"/>
      <c r="CHP108" s="376"/>
      <c r="CHQ108" s="376"/>
      <c r="CHR108" s="376"/>
      <c r="CHS108" s="376"/>
      <c r="CHT108" s="376"/>
      <c r="CHU108" s="376"/>
      <c r="CHV108" s="376"/>
      <c r="CHW108" s="376"/>
      <c r="CHX108" s="376"/>
      <c r="CHY108" s="376"/>
      <c r="CHZ108" s="376"/>
      <c r="CIA108" s="376"/>
      <c r="CIB108" s="376"/>
      <c r="CIC108" s="376"/>
      <c r="CID108" s="376"/>
      <c r="CIE108" s="376"/>
      <c r="CIF108" s="376"/>
      <c r="CIG108" s="376"/>
      <c r="CIH108" s="376"/>
      <c r="CII108" s="376"/>
      <c r="CIJ108" s="376"/>
      <c r="CIK108" s="376"/>
      <c r="CIL108" s="376"/>
      <c r="CIM108" s="376"/>
      <c r="CIN108" s="376"/>
      <c r="CIO108" s="376"/>
      <c r="CIP108" s="376"/>
      <c r="CIQ108" s="376"/>
      <c r="CIR108" s="376"/>
      <c r="CIS108" s="376"/>
      <c r="CIT108" s="376"/>
      <c r="CIU108" s="376"/>
      <c r="CIV108" s="376"/>
      <c r="CIW108" s="376"/>
      <c r="CIX108" s="376"/>
      <c r="CIY108" s="376"/>
      <c r="CIZ108" s="376"/>
      <c r="CJA108" s="376"/>
      <c r="CJB108" s="376"/>
      <c r="CJC108" s="376"/>
      <c r="CJD108" s="376"/>
      <c r="CJE108" s="376"/>
      <c r="CJF108" s="376"/>
      <c r="CJG108" s="376"/>
      <c r="CJH108" s="376"/>
      <c r="CJI108" s="376"/>
      <c r="CJJ108" s="376"/>
      <c r="CJK108" s="376"/>
      <c r="CJL108" s="376"/>
      <c r="CJM108" s="376"/>
      <c r="CJN108" s="376"/>
      <c r="CJO108" s="376"/>
      <c r="CJP108" s="376"/>
      <c r="CJQ108" s="376"/>
      <c r="CJR108" s="376"/>
      <c r="CJS108" s="376"/>
      <c r="CJT108" s="376"/>
      <c r="CJU108" s="376"/>
      <c r="CJV108" s="376"/>
      <c r="CJW108" s="376"/>
      <c r="CJX108" s="376"/>
      <c r="CJY108" s="376"/>
      <c r="CJZ108" s="376"/>
      <c r="CKA108" s="376"/>
      <c r="CKB108" s="376"/>
      <c r="CKC108" s="376"/>
      <c r="CKD108" s="376"/>
      <c r="CKE108" s="376"/>
      <c r="CKF108" s="376"/>
      <c r="CKG108" s="376"/>
      <c r="CKH108" s="376"/>
      <c r="CKI108" s="376"/>
      <c r="CKJ108" s="376"/>
      <c r="CKK108" s="376"/>
      <c r="CKL108" s="376"/>
      <c r="CKM108" s="376"/>
      <c r="CKN108" s="376"/>
      <c r="CKO108" s="376"/>
      <c r="CKP108" s="376"/>
      <c r="CKQ108" s="376"/>
      <c r="CKR108" s="376"/>
      <c r="CKS108" s="376"/>
      <c r="CKT108" s="376"/>
      <c r="CKU108" s="376"/>
      <c r="CKV108" s="376"/>
      <c r="CKW108" s="376"/>
      <c r="CKX108" s="376"/>
      <c r="CKY108" s="376"/>
      <c r="CKZ108" s="376"/>
      <c r="CLA108" s="376"/>
      <c r="CLB108" s="376"/>
      <c r="CLC108" s="376"/>
      <c r="CLD108" s="376"/>
      <c r="CLE108" s="376"/>
      <c r="CLF108" s="376"/>
      <c r="CLG108" s="376"/>
      <c r="CLH108" s="376"/>
      <c r="CLI108" s="376"/>
      <c r="CLJ108" s="376"/>
      <c r="CLK108" s="376"/>
      <c r="CLL108" s="376"/>
      <c r="CLM108" s="376"/>
      <c r="CLN108" s="376"/>
      <c r="CLO108" s="376"/>
      <c r="CLP108" s="376"/>
      <c r="CLQ108" s="376"/>
      <c r="CLR108" s="376"/>
      <c r="CLS108" s="376"/>
      <c r="CLT108" s="376"/>
      <c r="CLU108" s="376"/>
      <c r="CLV108" s="376"/>
      <c r="CLW108" s="376"/>
      <c r="CLX108" s="376"/>
      <c r="CLY108" s="376"/>
      <c r="CLZ108" s="376"/>
      <c r="CMA108" s="376"/>
      <c r="CMB108" s="376"/>
      <c r="CMC108" s="376"/>
      <c r="CMD108" s="376"/>
      <c r="CME108" s="376"/>
      <c r="CMF108" s="376"/>
      <c r="CMG108" s="376"/>
      <c r="CMH108" s="376"/>
      <c r="CMI108" s="376"/>
      <c r="CMJ108" s="376"/>
      <c r="CMK108" s="376"/>
      <c r="CML108" s="376"/>
      <c r="CMM108" s="376"/>
      <c r="CMN108" s="376"/>
      <c r="CMO108" s="376"/>
      <c r="CMP108" s="376"/>
      <c r="CMQ108" s="376"/>
      <c r="CMR108" s="376"/>
      <c r="CMS108" s="376"/>
      <c r="CMT108" s="376"/>
      <c r="CMU108" s="376"/>
      <c r="CMV108" s="376"/>
      <c r="CMW108" s="376"/>
      <c r="CMX108" s="376"/>
      <c r="CMY108" s="376"/>
      <c r="CMZ108" s="376"/>
      <c r="CNA108" s="376"/>
      <c r="CNB108" s="376"/>
      <c r="CNC108" s="376"/>
      <c r="CND108" s="376"/>
      <c r="CNE108" s="376"/>
      <c r="CNF108" s="376"/>
      <c r="CNG108" s="376"/>
      <c r="CNH108" s="376"/>
      <c r="CNI108" s="376"/>
      <c r="CNJ108" s="376"/>
      <c r="CNK108" s="376"/>
      <c r="CNL108" s="376"/>
      <c r="CNM108" s="376"/>
      <c r="CNN108" s="376"/>
      <c r="CNO108" s="376"/>
      <c r="CNP108" s="376"/>
      <c r="CNQ108" s="376"/>
      <c r="CNR108" s="376"/>
      <c r="CNS108" s="376"/>
      <c r="CNT108" s="376"/>
      <c r="CNU108" s="376"/>
      <c r="CNV108" s="376"/>
      <c r="CNW108" s="376"/>
      <c r="CNX108" s="376"/>
      <c r="CNY108" s="376"/>
      <c r="CNZ108" s="376"/>
      <c r="COA108" s="376"/>
      <c r="COB108" s="376"/>
      <c r="COC108" s="376"/>
      <c r="COD108" s="376"/>
      <c r="COE108" s="376"/>
      <c r="COF108" s="376"/>
      <c r="COG108" s="376"/>
      <c r="COH108" s="376"/>
      <c r="COI108" s="376"/>
      <c r="COJ108" s="376"/>
      <c r="COK108" s="376"/>
      <c r="COL108" s="376"/>
      <c r="COM108" s="376"/>
      <c r="CON108" s="376"/>
      <c r="COO108" s="376"/>
      <c r="COP108" s="376"/>
      <c r="COQ108" s="376"/>
      <c r="COR108" s="376"/>
      <c r="COS108" s="376"/>
      <c r="COT108" s="376"/>
      <c r="COU108" s="376"/>
      <c r="COV108" s="376"/>
      <c r="COW108" s="376"/>
      <c r="COX108" s="376"/>
      <c r="COY108" s="376"/>
      <c r="COZ108" s="376"/>
      <c r="CPA108" s="376"/>
      <c r="CPB108" s="376"/>
      <c r="CPC108" s="376"/>
      <c r="CPD108" s="376"/>
      <c r="CPE108" s="376"/>
      <c r="CPF108" s="376"/>
      <c r="CPG108" s="376"/>
      <c r="CPH108" s="376"/>
      <c r="CPI108" s="376"/>
      <c r="CPJ108" s="376"/>
      <c r="CPK108" s="376"/>
      <c r="CPL108" s="376"/>
      <c r="CPM108" s="376"/>
      <c r="CPN108" s="376"/>
      <c r="CPO108" s="376"/>
      <c r="CPP108" s="376"/>
      <c r="CPQ108" s="376"/>
      <c r="CPR108" s="376"/>
      <c r="CPS108" s="376"/>
      <c r="CPT108" s="376"/>
      <c r="CPU108" s="376"/>
      <c r="CPV108" s="376"/>
      <c r="CPW108" s="376"/>
      <c r="CPX108" s="376"/>
      <c r="CPY108" s="376"/>
      <c r="CPZ108" s="376"/>
      <c r="CQA108" s="376"/>
      <c r="CQB108" s="376"/>
      <c r="CQC108" s="376"/>
      <c r="CQD108" s="376"/>
      <c r="CQE108" s="376"/>
      <c r="CQF108" s="376"/>
      <c r="CQG108" s="376"/>
      <c r="CQH108" s="376"/>
      <c r="CQI108" s="376"/>
      <c r="CQJ108" s="376"/>
      <c r="CQK108" s="376"/>
      <c r="CQL108" s="376"/>
      <c r="CQM108" s="376"/>
      <c r="CQN108" s="376"/>
      <c r="CQO108" s="376"/>
      <c r="CQP108" s="376"/>
      <c r="CQQ108" s="376"/>
      <c r="CQR108" s="376"/>
      <c r="CQS108" s="376"/>
      <c r="CQT108" s="376"/>
      <c r="CQU108" s="376"/>
      <c r="CQV108" s="376"/>
      <c r="CQW108" s="376"/>
      <c r="CQX108" s="376"/>
      <c r="CQY108" s="376"/>
      <c r="CQZ108" s="376"/>
      <c r="CRA108" s="376"/>
      <c r="CRB108" s="376"/>
      <c r="CRC108" s="376"/>
      <c r="CRD108" s="376"/>
      <c r="CRE108" s="376"/>
      <c r="CRF108" s="376"/>
      <c r="CRG108" s="376"/>
      <c r="CRH108" s="376"/>
      <c r="CRI108" s="376"/>
      <c r="CRJ108" s="376"/>
      <c r="CRK108" s="376"/>
      <c r="CRL108" s="376"/>
      <c r="CRM108" s="376"/>
      <c r="CRN108" s="376"/>
      <c r="CRO108" s="376"/>
      <c r="CRP108" s="376"/>
      <c r="CRQ108" s="376"/>
      <c r="CRR108" s="376"/>
      <c r="CRS108" s="376"/>
      <c r="CRT108" s="376"/>
      <c r="CRU108" s="376"/>
      <c r="CRV108" s="376"/>
      <c r="CRW108" s="376"/>
      <c r="CRX108" s="376"/>
      <c r="CRY108" s="376"/>
      <c r="CRZ108" s="376"/>
      <c r="CSA108" s="376"/>
      <c r="CSB108" s="376"/>
      <c r="CSC108" s="376"/>
      <c r="CSD108" s="376"/>
      <c r="CSE108" s="376"/>
      <c r="CSF108" s="376"/>
      <c r="CSG108" s="376"/>
      <c r="CSH108" s="376"/>
      <c r="CSI108" s="376"/>
      <c r="CSJ108" s="376"/>
      <c r="CSK108" s="376"/>
      <c r="CSL108" s="376"/>
      <c r="CSM108" s="376"/>
      <c r="CSN108" s="376"/>
      <c r="CSO108" s="376"/>
      <c r="CSP108" s="376"/>
      <c r="CSQ108" s="376"/>
      <c r="CSR108" s="376"/>
      <c r="CSS108" s="376"/>
      <c r="CST108" s="376"/>
      <c r="CSU108" s="376"/>
      <c r="CSV108" s="376"/>
      <c r="CSW108" s="376"/>
      <c r="CSX108" s="376"/>
      <c r="CSY108" s="376"/>
      <c r="CSZ108" s="376"/>
      <c r="CTA108" s="376"/>
      <c r="CTB108" s="376"/>
      <c r="CTC108" s="376"/>
      <c r="CTD108" s="376"/>
      <c r="CTE108" s="376"/>
      <c r="CTF108" s="376"/>
      <c r="CTG108" s="376"/>
      <c r="CTH108" s="376"/>
      <c r="CTI108" s="376"/>
      <c r="CTJ108" s="376"/>
      <c r="CTK108" s="376"/>
      <c r="CTL108" s="376"/>
      <c r="CTM108" s="376"/>
      <c r="CTN108" s="376"/>
      <c r="CTO108" s="376"/>
      <c r="CTP108" s="376"/>
      <c r="CTQ108" s="376"/>
      <c r="CTR108" s="376"/>
      <c r="CTS108" s="376"/>
      <c r="CTT108" s="376"/>
      <c r="CTU108" s="376"/>
      <c r="CTV108" s="376"/>
      <c r="CTW108" s="376"/>
      <c r="CTX108" s="376"/>
      <c r="CTY108" s="376"/>
      <c r="CTZ108" s="376"/>
      <c r="CUA108" s="376"/>
      <c r="CUB108" s="376"/>
      <c r="CUC108" s="376"/>
      <c r="CUD108" s="376"/>
      <c r="CUE108" s="376"/>
      <c r="CUF108" s="376"/>
      <c r="CUG108" s="376"/>
      <c r="CUH108" s="376"/>
      <c r="CUI108" s="376"/>
      <c r="CUJ108" s="376"/>
      <c r="CUK108" s="376"/>
      <c r="CUL108" s="376"/>
      <c r="CUM108" s="376"/>
      <c r="CUN108" s="376"/>
      <c r="CUO108" s="376"/>
      <c r="CUP108" s="376"/>
      <c r="CUQ108" s="376"/>
      <c r="CUR108" s="376"/>
      <c r="CUS108" s="376"/>
      <c r="CUT108" s="376"/>
      <c r="CUU108" s="376"/>
      <c r="CUV108" s="376"/>
      <c r="CUW108" s="376"/>
      <c r="CUX108" s="376"/>
      <c r="CUY108" s="376"/>
      <c r="CUZ108" s="376"/>
      <c r="CVA108" s="376"/>
      <c r="CVB108" s="376"/>
      <c r="CVC108" s="376"/>
      <c r="CVD108" s="376"/>
      <c r="CVE108" s="376"/>
      <c r="CVF108" s="376"/>
      <c r="CVG108" s="376"/>
      <c r="CVH108" s="376"/>
      <c r="CVI108" s="376"/>
      <c r="CVJ108" s="376"/>
      <c r="CVK108" s="376"/>
      <c r="CVL108" s="376"/>
      <c r="CVM108" s="376"/>
      <c r="CVN108" s="376"/>
      <c r="CVO108" s="376"/>
      <c r="CVP108" s="376"/>
      <c r="CVQ108" s="376"/>
      <c r="CVR108" s="376"/>
      <c r="CVS108" s="376"/>
      <c r="CVT108" s="376"/>
      <c r="CVU108" s="376"/>
      <c r="CVV108" s="376"/>
      <c r="CVW108" s="376"/>
      <c r="CVX108" s="376"/>
      <c r="CVY108" s="376"/>
      <c r="CVZ108" s="376"/>
      <c r="CWA108" s="376"/>
      <c r="CWB108" s="376"/>
      <c r="CWC108" s="376"/>
      <c r="CWD108" s="376"/>
      <c r="CWE108" s="376"/>
      <c r="CWF108" s="376"/>
      <c r="CWG108" s="376"/>
      <c r="CWH108" s="376"/>
      <c r="CWI108" s="376"/>
      <c r="CWJ108" s="376"/>
      <c r="CWK108" s="376"/>
      <c r="CWL108" s="376"/>
      <c r="CWM108" s="376"/>
      <c r="CWN108" s="376"/>
      <c r="CWO108" s="376"/>
      <c r="CWP108" s="376"/>
      <c r="CWQ108" s="376"/>
      <c r="CWR108" s="376"/>
      <c r="CWS108" s="376"/>
      <c r="CWT108" s="376"/>
      <c r="CWU108" s="376"/>
      <c r="CWV108" s="376"/>
      <c r="CWW108" s="376"/>
      <c r="CWX108" s="376"/>
      <c r="CWY108" s="376"/>
      <c r="CWZ108" s="376"/>
      <c r="CXA108" s="376"/>
      <c r="CXB108" s="376"/>
      <c r="CXC108" s="376"/>
      <c r="CXD108" s="376"/>
      <c r="CXE108" s="376"/>
      <c r="CXF108" s="376"/>
      <c r="CXG108" s="376"/>
      <c r="CXH108" s="376"/>
      <c r="CXI108" s="376"/>
      <c r="CXJ108" s="376"/>
      <c r="CXK108" s="376"/>
      <c r="CXL108" s="376"/>
      <c r="CXM108" s="376"/>
      <c r="CXN108" s="376"/>
      <c r="CXO108" s="376"/>
      <c r="CXP108" s="376"/>
      <c r="CXQ108" s="376"/>
      <c r="CXR108" s="376"/>
      <c r="CXS108" s="376"/>
      <c r="CXT108" s="376"/>
      <c r="CXU108" s="376"/>
      <c r="CXV108" s="376"/>
      <c r="CXW108" s="376"/>
      <c r="CXX108" s="376"/>
      <c r="CXY108" s="376"/>
      <c r="CXZ108" s="376"/>
      <c r="CYA108" s="376"/>
      <c r="CYB108" s="376"/>
      <c r="CYC108" s="376"/>
      <c r="CYD108" s="376"/>
      <c r="CYE108" s="376"/>
      <c r="CYF108" s="376"/>
      <c r="CYG108" s="376"/>
      <c r="CYH108" s="376"/>
      <c r="CYI108" s="376"/>
      <c r="CYJ108" s="376"/>
      <c r="CYK108" s="376"/>
      <c r="CYL108" s="376"/>
      <c r="CYM108" s="376"/>
      <c r="CYN108" s="376"/>
      <c r="CYO108" s="376"/>
      <c r="CYP108" s="376"/>
      <c r="CYQ108" s="376"/>
      <c r="CYR108" s="376"/>
      <c r="CYS108" s="376"/>
      <c r="CYT108" s="376"/>
      <c r="CYU108" s="376"/>
      <c r="CYV108" s="376"/>
      <c r="CYW108" s="376"/>
      <c r="CYX108" s="376"/>
      <c r="CYY108" s="376"/>
      <c r="CYZ108" s="376"/>
      <c r="CZA108" s="376"/>
      <c r="CZB108" s="376"/>
      <c r="CZC108" s="376"/>
      <c r="CZD108" s="376"/>
      <c r="CZE108" s="376"/>
      <c r="CZF108" s="376"/>
      <c r="CZG108" s="376"/>
      <c r="CZH108" s="376"/>
      <c r="CZI108" s="376"/>
      <c r="CZJ108" s="376"/>
      <c r="CZK108" s="376"/>
      <c r="CZL108" s="376"/>
      <c r="CZM108" s="376"/>
      <c r="CZN108" s="376"/>
      <c r="CZO108" s="376"/>
      <c r="CZP108" s="376"/>
      <c r="CZQ108" s="376"/>
      <c r="CZR108" s="376"/>
      <c r="CZS108" s="376"/>
      <c r="CZT108" s="376"/>
      <c r="CZU108" s="376"/>
      <c r="CZV108" s="376"/>
      <c r="CZW108" s="376"/>
      <c r="CZX108" s="376"/>
      <c r="CZY108" s="376"/>
      <c r="CZZ108" s="376"/>
      <c r="DAA108" s="376"/>
      <c r="DAB108" s="376"/>
      <c r="DAC108" s="376"/>
      <c r="DAD108" s="376"/>
      <c r="DAE108" s="376"/>
      <c r="DAF108" s="376"/>
      <c r="DAG108" s="376"/>
      <c r="DAH108" s="376"/>
      <c r="DAI108" s="376"/>
      <c r="DAJ108" s="376"/>
      <c r="DAK108" s="376"/>
      <c r="DAL108" s="376"/>
      <c r="DAM108" s="376"/>
      <c r="DAN108" s="376"/>
      <c r="DAO108" s="376"/>
      <c r="DAP108" s="376"/>
      <c r="DAQ108" s="376"/>
      <c r="DAR108" s="376"/>
      <c r="DAS108" s="376"/>
      <c r="DAT108" s="376"/>
      <c r="DAU108" s="376"/>
      <c r="DAV108" s="376"/>
      <c r="DAW108" s="376"/>
      <c r="DAX108" s="376"/>
      <c r="DAY108" s="376"/>
      <c r="DAZ108" s="376"/>
      <c r="DBA108" s="376"/>
      <c r="DBB108" s="376"/>
      <c r="DBC108" s="376"/>
      <c r="DBD108" s="376"/>
      <c r="DBE108" s="376"/>
      <c r="DBF108" s="376"/>
      <c r="DBG108" s="376"/>
      <c r="DBH108" s="376"/>
      <c r="DBI108" s="376"/>
      <c r="DBJ108" s="376"/>
      <c r="DBK108" s="376"/>
      <c r="DBL108" s="376"/>
      <c r="DBM108" s="376"/>
      <c r="DBN108" s="376"/>
      <c r="DBO108" s="376"/>
      <c r="DBP108" s="376"/>
      <c r="DBQ108" s="376"/>
      <c r="DBR108" s="376"/>
      <c r="DBS108" s="376"/>
      <c r="DBT108" s="376"/>
      <c r="DBU108" s="376"/>
      <c r="DBV108" s="376"/>
      <c r="DBW108" s="376"/>
      <c r="DBX108" s="376"/>
      <c r="DBY108" s="376"/>
      <c r="DBZ108" s="376"/>
      <c r="DCA108" s="376"/>
      <c r="DCB108" s="376"/>
      <c r="DCC108" s="376"/>
      <c r="DCD108" s="376"/>
      <c r="DCE108" s="376"/>
      <c r="DCF108" s="376"/>
      <c r="DCG108" s="376"/>
      <c r="DCH108" s="376"/>
      <c r="DCI108" s="376"/>
      <c r="DCJ108" s="376"/>
      <c r="DCK108" s="376"/>
      <c r="DCL108" s="376"/>
      <c r="DCM108" s="376"/>
      <c r="DCN108" s="376"/>
      <c r="DCO108" s="376"/>
      <c r="DCP108" s="376"/>
      <c r="DCQ108" s="376"/>
      <c r="DCR108" s="376"/>
      <c r="DCS108" s="376"/>
      <c r="DCT108" s="376"/>
      <c r="DCU108" s="376"/>
      <c r="DCV108" s="376"/>
      <c r="DCW108" s="376"/>
      <c r="DCX108" s="376"/>
      <c r="DCY108" s="376"/>
      <c r="DCZ108" s="376"/>
      <c r="DDA108" s="376"/>
      <c r="DDB108" s="376"/>
      <c r="DDC108" s="376"/>
      <c r="DDD108" s="376"/>
      <c r="DDE108" s="376"/>
      <c r="DDF108" s="376"/>
      <c r="DDG108" s="376"/>
      <c r="DDH108" s="376"/>
      <c r="DDI108" s="376"/>
      <c r="DDJ108" s="376"/>
      <c r="DDK108" s="376"/>
      <c r="DDL108" s="376"/>
      <c r="DDM108" s="376"/>
      <c r="DDN108" s="376"/>
      <c r="DDO108" s="376"/>
      <c r="DDP108" s="376"/>
      <c r="DDQ108" s="376"/>
      <c r="DDR108" s="376"/>
      <c r="DDS108" s="376"/>
      <c r="DDT108" s="376"/>
      <c r="DDU108" s="376"/>
      <c r="DDV108" s="376"/>
      <c r="DDW108" s="376"/>
      <c r="DDX108" s="376"/>
      <c r="DDY108" s="376"/>
      <c r="DDZ108" s="376"/>
      <c r="DEA108" s="376"/>
      <c r="DEB108" s="376"/>
      <c r="DEC108" s="376"/>
      <c r="DED108" s="376"/>
      <c r="DEE108" s="376"/>
      <c r="DEF108" s="376"/>
      <c r="DEG108" s="376"/>
      <c r="DEH108" s="376"/>
      <c r="DEI108" s="376"/>
      <c r="DEJ108" s="376"/>
      <c r="DEK108" s="376"/>
      <c r="DEL108" s="376"/>
      <c r="DEM108" s="376"/>
      <c r="DEN108" s="376"/>
      <c r="DEO108" s="376"/>
      <c r="DEP108" s="376"/>
      <c r="DEQ108" s="376"/>
      <c r="DER108" s="376"/>
      <c r="DES108" s="376"/>
      <c r="DET108" s="376"/>
      <c r="DEU108" s="376"/>
      <c r="DEV108" s="376"/>
      <c r="DEW108" s="376"/>
      <c r="DEX108" s="376"/>
      <c r="DEY108" s="376"/>
      <c r="DEZ108" s="376"/>
      <c r="DFA108" s="376"/>
      <c r="DFB108" s="376"/>
      <c r="DFC108" s="376"/>
      <c r="DFD108" s="376"/>
      <c r="DFE108" s="376"/>
      <c r="DFF108" s="376"/>
      <c r="DFG108" s="376"/>
      <c r="DFH108" s="376"/>
      <c r="DFI108" s="376"/>
      <c r="DFJ108" s="376"/>
      <c r="DFK108" s="376"/>
      <c r="DFL108" s="376"/>
      <c r="DFM108" s="376"/>
      <c r="DFN108" s="376"/>
      <c r="DFO108" s="376"/>
      <c r="DFP108" s="376"/>
      <c r="DFQ108" s="376"/>
      <c r="DFR108" s="376"/>
      <c r="DFS108" s="376"/>
      <c r="DFT108" s="376"/>
      <c r="DFU108" s="376"/>
      <c r="DFV108" s="376"/>
      <c r="DFW108" s="376"/>
      <c r="DFX108" s="376"/>
      <c r="DFY108" s="376"/>
      <c r="DFZ108" s="376"/>
      <c r="DGA108" s="376"/>
      <c r="DGB108" s="376"/>
      <c r="DGC108" s="376"/>
      <c r="DGD108" s="376"/>
      <c r="DGE108" s="376"/>
      <c r="DGF108" s="376"/>
      <c r="DGG108" s="376"/>
      <c r="DGH108" s="376"/>
      <c r="DGI108" s="376"/>
      <c r="DGJ108" s="376"/>
      <c r="DGK108" s="376"/>
      <c r="DGL108" s="376"/>
      <c r="DGM108" s="376"/>
      <c r="DGN108" s="376"/>
      <c r="DGO108" s="376"/>
      <c r="DGP108" s="376"/>
      <c r="DGQ108" s="376"/>
      <c r="DGR108" s="376"/>
      <c r="DGS108" s="376"/>
      <c r="DGT108" s="376"/>
      <c r="DGU108" s="376"/>
      <c r="DGV108" s="376"/>
      <c r="DGW108" s="376"/>
      <c r="DGX108" s="376"/>
      <c r="DGY108" s="376"/>
      <c r="DGZ108" s="376"/>
      <c r="DHA108" s="376"/>
      <c r="DHB108" s="376"/>
      <c r="DHC108" s="376"/>
      <c r="DHD108" s="376"/>
      <c r="DHE108" s="376"/>
      <c r="DHF108" s="376"/>
      <c r="DHG108" s="376"/>
      <c r="DHH108" s="376"/>
      <c r="DHI108" s="376"/>
      <c r="DHJ108" s="376"/>
      <c r="DHK108" s="376"/>
      <c r="DHL108" s="376"/>
      <c r="DHM108" s="376"/>
      <c r="DHN108" s="376"/>
      <c r="DHO108" s="376"/>
      <c r="DHP108" s="376"/>
      <c r="DHQ108" s="376"/>
      <c r="DHR108" s="376"/>
      <c r="DHS108" s="376"/>
      <c r="DHT108" s="376"/>
      <c r="DHU108" s="376"/>
      <c r="DHV108" s="376"/>
      <c r="DHW108" s="376"/>
      <c r="DHX108" s="376"/>
      <c r="DHY108" s="376"/>
      <c r="DHZ108" s="376"/>
      <c r="DIA108" s="376"/>
      <c r="DIB108" s="376"/>
      <c r="DIC108" s="376"/>
      <c r="DID108" s="376"/>
      <c r="DIE108" s="376"/>
      <c r="DIF108" s="376"/>
      <c r="DIG108" s="376"/>
      <c r="DIH108" s="376"/>
      <c r="DII108" s="376"/>
      <c r="DIJ108" s="376"/>
      <c r="DIK108" s="376"/>
      <c r="DIL108" s="376"/>
      <c r="DIM108" s="376"/>
      <c r="DIN108" s="376"/>
      <c r="DIO108" s="376"/>
      <c r="DIP108" s="376"/>
      <c r="DIQ108" s="376"/>
      <c r="DIR108" s="376"/>
      <c r="DIS108" s="376"/>
      <c r="DIT108" s="376"/>
      <c r="DIU108" s="376"/>
      <c r="DIV108" s="376"/>
      <c r="DIW108" s="376"/>
      <c r="DIX108" s="376"/>
      <c r="DIY108" s="376"/>
      <c r="DIZ108" s="376"/>
      <c r="DJA108" s="376"/>
      <c r="DJB108" s="376"/>
      <c r="DJC108" s="376"/>
      <c r="DJD108" s="376"/>
      <c r="DJE108" s="376"/>
      <c r="DJF108" s="376"/>
      <c r="DJG108" s="376"/>
      <c r="DJH108" s="376"/>
      <c r="DJI108" s="376"/>
      <c r="DJJ108" s="376"/>
      <c r="DJK108" s="376"/>
      <c r="DJL108" s="376"/>
      <c r="DJM108" s="376"/>
      <c r="DJN108" s="376"/>
      <c r="DJO108" s="376"/>
      <c r="DJP108" s="376"/>
      <c r="DJQ108" s="376"/>
      <c r="DJR108" s="376"/>
      <c r="DJS108" s="376"/>
      <c r="DJT108" s="376"/>
      <c r="DJU108" s="376"/>
      <c r="DJV108" s="376"/>
      <c r="DJW108" s="376"/>
      <c r="DJX108" s="376"/>
      <c r="DJY108" s="376"/>
      <c r="DJZ108" s="376"/>
      <c r="DKA108" s="376"/>
      <c r="DKB108" s="376"/>
      <c r="DKC108" s="376"/>
      <c r="DKD108" s="376"/>
      <c r="DKE108" s="376"/>
      <c r="DKF108" s="376"/>
      <c r="DKG108" s="376"/>
      <c r="DKH108" s="376"/>
      <c r="DKI108" s="376"/>
      <c r="DKJ108" s="376"/>
      <c r="DKK108" s="376"/>
      <c r="DKL108" s="376"/>
      <c r="DKM108" s="376"/>
      <c r="DKN108" s="376"/>
      <c r="DKO108" s="376"/>
      <c r="DKP108" s="376"/>
      <c r="DKQ108" s="376"/>
      <c r="DKR108" s="376"/>
      <c r="DKS108" s="376"/>
      <c r="DKT108" s="376"/>
      <c r="DKU108" s="376"/>
      <c r="DKV108" s="376"/>
      <c r="DKW108" s="376"/>
      <c r="DKX108" s="376"/>
      <c r="DKY108" s="376"/>
      <c r="DKZ108" s="376"/>
      <c r="DLA108" s="376"/>
      <c r="DLB108" s="376"/>
      <c r="DLC108" s="376"/>
      <c r="DLD108" s="376"/>
      <c r="DLE108" s="376"/>
      <c r="DLF108" s="376"/>
      <c r="DLG108" s="376"/>
      <c r="DLH108" s="376"/>
      <c r="DLI108" s="376"/>
      <c r="DLJ108" s="376"/>
      <c r="DLK108" s="376"/>
      <c r="DLL108" s="376"/>
      <c r="DLM108" s="376"/>
      <c r="DLN108" s="376"/>
      <c r="DLO108" s="376"/>
      <c r="DLP108" s="376"/>
      <c r="DLQ108" s="376"/>
      <c r="DLR108" s="376"/>
      <c r="DLS108" s="376"/>
      <c r="DLT108" s="376"/>
      <c r="DLU108" s="376"/>
      <c r="DLV108" s="376"/>
      <c r="DLW108" s="376"/>
      <c r="DLX108" s="376"/>
      <c r="DLY108" s="376"/>
      <c r="DLZ108" s="376"/>
      <c r="DMA108" s="376"/>
      <c r="DMB108" s="376"/>
      <c r="DMC108" s="376"/>
      <c r="DMD108" s="376"/>
      <c r="DME108" s="376"/>
      <c r="DMF108" s="376"/>
      <c r="DMG108" s="376"/>
      <c r="DMH108" s="376"/>
      <c r="DMI108" s="376"/>
      <c r="DMJ108" s="376"/>
      <c r="DMK108" s="376"/>
      <c r="DML108" s="376"/>
      <c r="DMM108" s="376"/>
      <c r="DMN108" s="376"/>
      <c r="DMO108" s="376"/>
      <c r="DMP108" s="376"/>
      <c r="DMQ108" s="376"/>
      <c r="DMR108" s="376"/>
      <c r="DMS108" s="376"/>
      <c r="DMT108" s="376"/>
      <c r="DMU108" s="376"/>
      <c r="DMV108" s="376"/>
      <c r="DMW108" s="376"/>
      <c r="DMX108" s="376"/>
      <c r="DMY108" s="376"/>
      <c r="DMZ108" s="376"/>
      <c r="DNA108" s="376"/>
      <c r="DNB108" s="376"/>
      <c r="DNC108" s="376"/>
      <c r="DND108" s="376"/>
      <c r="DNE108" s="376"/>
      <c r="DNF108" s="376"/>
      <c r="DNG108" s="376"/>
      <c r="DNH108" s="376"/>
      <c r="DNI108" s="376"/>
      <c r="DNJ108" s="376"/>
      <c r="DNK108" s="376"/>
      <c r="DNL108" s="376"/>
      <c r="DNM108" s="376"/>
      <c r="DNN108" s="376"/>
      <c r="DNO108" s="376"/>
      <c r="DNP108" s="376"/>
      <c r="DNQ108" s="376"/>
      <c r="DNR108" s="376"/>
      <c r="DNS108" s="376"/>
      <c r="DNT108" s="376"/>
      <c r="DNU108" s="376"/>
      <c r="DNV108" s="376"/>
      <c r="DNW108" s="376"/>
      <c r="DNX108" s="376"/>
      <c r="DNY108" s="376"/>
      <c r="DNZ108" s="376"/>
      <c r="DOA108" s="376"/>
      <c r="DOB108" s="376"/>
      <c r="DOC108" s="376"/>
      <c r="DOD108" s="376"/>
      <c r="DOE108" s="376"/>
      <c r="DOF108" s="376"/>
      <c r="DOG108" s="376"/>
      <c r="DOH108" s="376"/>
      <c r="DOI108" s="376"/>
      <c r="DOJ108" s="376"/>
      <c r="DOK108" s="376"/>
      <c r="DOL108" s="376"/>
      <c r="DOM108" s="376"/>
      <c r="DON108" s="376"/>
      <c r="DOO108" s="376"/>
      <c r="DOP108" s="376"/>
      <c r="DOQ108" s="376"/>
      <c r="DOR108" s="376"/>
      <c r="DOS108" s="376"/>
      <c r="DOT108" s="376"/>
      <c r="DOU108" s="376"/>
      <c r="DOV108" s="376"/>
      <c r="DOW108" s="376"/>
      <c r="DOX108" s="376"/>
      <c r="DOY108" s="376"/>
      <c r="DOZ108" s="376"/>
      <c r="DPA108" s="376"/>
      <c r="DPB108" s="376"/>
      <c r="DPC108" s="376"/>
      <c r="DPD108" s="376"/>
      <c r="DPE108" s="376"/>
      <c r="DPF108" s="376"/>
      <c r="DPG108" s="376"/>
      <c r="DPH108" s="376"/>
      <c r="DPI108" s="376"/>
      <c r="DPJ108" s="376"/>
      <c r="DPK108" s="376"/>
      <c r="DPL108" s="376"/>
      <c r="DPM108" s="376"/>
      <c r="DPN108" s="376"/>
      <c r="DPO108" s="376"/>
      <c r="DPP108" s="376"/>
      <c r="DPQ108" s="376"/>
      <c r="DPR108" s="376"/>
      <c r="DPS108" s="376"/>
      <c r="DPT108" s="376"/>
      <c r="DPU108" s="376"/>
      <c r="DPV108" s="376"/>
      <c r="DPW108" s="376"/>
      <c r="DPX108" s="376"/>
      <c r="DPY108" s="376"/>
      <c r="DPZ108" s="376"/>
      <c r="DQA108" s="376"/>
      <c r="DQB108" s="376"/>
      <c r="DQC108" s="376"/>
      <c r="DQD108" s="376"/>
      <c r="DQE108" s="376"/>
      <c r="DQF108" s="376"/>
      <c r="DQG108" s="376"/>
      <c r="DQH108" s="376"/>
      <c r="DQI108" s="376"/>
      <c r="DQJ108" s="376"/>
      <c r="DQK108" s="376"/>
      <c r="DQL108" s="376"/>
      <c r="DQM108" s="376"/>
      <c r="DQN108" s="376"/>
      <c r="DQO108" s="376"/>
      <c r="DQP108" s="376"/>
      <c r="DQQ108" s="376"/>
      <c r="DQR108" s="376"/>
      <c r="DQS108" s="376"/>
      <c r="DQT108" s="376"/>
      <c r="DQU108" s="376"/>
      <c r="DQV108" s="376"/>
      <c r="DQW108" s="376"/>
      <c r="DQX108" s="376"/>
      <c r="DQY108" s="376"/>
      <c r="DQZ108" s="376"/>
      <c r="DRA108" s="376"/>
      <c r="DRB108" s="376"/>
      <c r="DRC108" s="376"/>
      <c r="DRD108" s="376"/>
      <c r="DRE108" s="376"/>
      <c r="DRF108" s="376"/>
      <c r="DRG108" s="376"/>
      <c r="DRH108" s="376"/>
      <c r="DRI108" s="376"/>
      <c r="DRJ108" s="376"/>
      <c r="DRK108" s="376"/>
      <c r="DRL108" s="376"/>
      <c r="DRM108" s="376"/>
      <c r="DRN108" s="376"/>
      <c r="DRO108" s="376"/>
      <c r="DRP108" s="376"/>
      <c r="DRQ108" s="376"/>
      <c r="DRR108" s="376"/>
      <c r="DRS108" s="376"/>
      <c r="DRT108" s="376"/>
      <c r="DRU108" s="376"/>
      <c r="DRV108" s="376"/>
      <c r="DRW108" s="376"/>
      <c r="DRX108" s="376"/>
      <c r="DRY108" s="376"/>
      <c r="DRZ108" s="376"/>
      <c r="DSA108" s="376"/>
      <c r="DSB108" s="376"/>
      <c r="DSC108" s="376"/>
      <c r="DSD108" s="376"/>
      <c r="DSE108" s="376"/>
      <c r="DSF108" s="376"/>
      <c r="DSG108" s="376"/>
      <c r="DSH108" s="376"/>
      <c r="DSI108" s="376"/>
      <c r="DSJ108" s="376"/>
      <c r="DSK108" s="376"/>
      <c r="DSL108" s="376"/>
      <c r="DSM108" s="376"/>
      <c r="DSN108" s="376"/>
      <c r="DSO108" s="376"/>
      <c r="DSP108" s="376"/>
      <c r="DSQ108" s="376"/>
      <c r="DSR108" s="376"/>
      <c r="DSS108" s="376"/>
      <c r="DST108" s="376"/>
      <c r="DSU108" s="376"/>
      <c r="DSV108" s="376"/>
      <c r="DSW108" s="376"/>
      <c r="DSX108" s="376"/>
      <c r="DSY108" s="376"/>
      <c r="DSZ108" s="376"/>
      <c r="DTA108" s="376"/>
      <c r="DTB108" s="376"/>
      <c r="DTC108" s="376"/>
      <c r="DTD108" s="376"/>
      <c r="DTE108" s="376"/>
      <c r="DTF108" s="376"/>
      <c r="DTG108" s="376"/>
      <c r="DTH108" s="376"/>
      <c r="DTI108" s="376"/>
      <c r="DTJ108" s="376"/>
      <c r="DTK108" s="376"/>
      <c r="DTL108" s="376"/>
      <c r="DTM108" s="376"/>
      <c r="DTN108" s="376"/>
      <c r="DTO108" s="376"/>
      <c r="DTP108" s="376"/>
      <c r="DTQ108" s="376"/>
      <c r="DTR108" s="376"/>
      <c r="DTS108" s="376"/>
      <c r="DTT108" s="376"/>
      <c r="DTU108" s="376"/>
      <c r="DTV108" s="376"/>
      <c r="DTW108" s="376"/>
      <c r="DTX108" s="376"/>
      <c r="DTY108" s="376"/>
      <c r="DTZ108" s="376"/>
      <c r="DUA108" s="376"/>
      <c r="DUB108" s="376"/>
      <c r="DUC108" s="376"/>
      <c r="DUD108" s="376"/>
      <c r="DUE108" s="376"/>
      <c r="DUF108" s="376"/>
      <c r="DUG108" s="376"/>
      <c r="DUH108" s="376"/>
      <c r="DUI108" s="376"/>
      <c r="DUJ108" s="376"/>
      <c r="DUK108" s="376"/>
      <c r="DUL108" s="376"/>
      <c r="DUM108" s="376"/>
      <c r="DUN108" s="376"/>
      <c r="DUO108" s="376"/>
      <c r="DUP108" s="376"/>
      <c r="DUQ108" s="376"/>
      <c r="DUR108" s="376"/>
      <c r="DUS108" s="376"/>
      <c r="DUT108" s="376"/>
      <c r="DUU108" s="376"/>
      <c r="DUV108" s="376"/>
      <c r="DUW108" s="376"/>
      <c r="DUX108" s="376"/>
      <c r="DUY108" s="376"/>
      <c r="DUZ108" s="376"/>
      <c r="DVA108" s="376"/>
      <c r="DVB108" s="376"/>
      <c r="DVC108" s="376"/>
      <c r="DVD108" s="376"/>
      <c r="DVE108" s="376"/>
      <c r="DVF108" s="376"/>
      <c r="DVG108" s="376"/>
      <c r="DVH108" s="376"/>
      <c r="DVI108" s="376"/>
      <c r="DVJ108" s="376"/>
      <c r="DVK108" s="376"/>
      <c r="DVL108" s="376"/>
      <c r="DVM108" s="376"/>
      <c r="DVN108" s="376"/>
      <c r="DVO108" s="376"/>
      <c r="DVP108" s="376"/>
      <c r="DVQ108" s="376"/>
      <c r="DVR108" s="376"/>
      <c r="DVS108" s="376"/>
      <c r="DVT108" s="376"/>
      <c r="DVU108" s="376"/>
      <c r="DVV108" s="376"/>
      <c r="DVW108" s="376"/>
      <c r="DVX108" s="376"/>
      <c r="DVY108" s="376"/>
      <c r="DVZ108" s="376"/>
      <c r="DWA108" s="376"/>
      <c r="DWB108" s="376"/>
      <c r="DWC108" s="376"/>
      <c r="DWD108" s="376"/>
      <c r="DWE108" s="376"/>
      <c r="DWF108" s="376"/>
      <c r="DWG108" s="376"/>
      <c r="DWH108" s="376"/>
      <c r="DWI108" s="376"/>
      <c r="DWJ108" s="376"/>
      <c r="DWK108" s="376"/>
      <c r="DWL108" s="376"/>
      <c r="DWM108" s="376"/>
      <c r="DWN108" s="376"/>
      <c r="DWO108" s="376"/>
      <c r="DWP108" s="376"/>
      <c r="DWQ108" s="376"/>
      <c r="DWR108" s="376"/>
      <c r="DWS108" s="376"/>
      <c r="DWT108" s="376"/>
      <c r="DWU108" s="376"/>
      <c r="DWV108" s="376"/>
      <c r="DWW108" s="376"/>
      <c r="DWX108" s="376"/>
      <c r="DWY108" s="376"/>
      <c r="DWZ108" s="376"/>
      <c r="DXA108" s="376"/>
      <c r="DXB108" s="376"/>
      <c r="DXC108" s="376"/>
      <c r="DXD108" s="376"/>
      <c r="DXE108" s="376"/>
      <c r="DXF108" s="376"/>
      <c r="DXG108" s="376"/>
      <c r="DXH108" s="376"/>
      <c r="DXI108" s="376"/>
      <c r="DXJ108" s="376"/>
      <c r="DXK108" s="376"/>
      <c r="DXL108" s="376"/>
      <c r="DXM108" s="376"/>
      <c r="DXN108" s="376"/>
      <c r="DXO108" s="376"/>
      <c r="DXP108" s="376"/>
      <c r="DXQ108" s="376"/>
      <c r="DXR108" s="376"/>
      <c r="DXS108" s="376"/>
      <c r="DXT108" s="376"/>
      <c r="DXU108" s="376"/>
      <c r="DXV108" s="376"/>
      <c r="DXW108" s="376"/>
      <c r="DXX108" s="376"/>
      <c r="DXY108" s="376"/>
      <c r="DXZ108" s="376"/>
      <c r="DYA108" s="376"/>
      <c r="DYB108" s="376"/>
      <c r="DYC108" s="376"/>
      <c r="DYD108" s="376"/>
      <c r="DYE108" s="376"/>
      <c r="DYF108" s="376"/>
      <c r="DYG108" s="376"/>
      <c r="DYH108" s="376"/>
      <c r="DYI108" s="376"/>
      <c r="DYJ108" s="376"/>
      <c r="DYK108" s="376"/>
      <c r="DYL108" s="376"/>
      <c r="DYM108" s="376"/>
      <c r="DYN108" s="376"/>
      <c r="DYO108" s="376"/>
      <c r="DYP108" s="376"/>
      <c r="DYQ108" s="376"/>
      <c r="DYR108" s="376"/>
      <c r="DYS108" s="376"/>
      <c r="DYT108" s="376"/>
      <c r="DYU108" s="376"/>
      <c r="DYV108" s="376"/>
      <c r="DYW108" s="376"/>
      <c r="DYX108" s="376"/>
      <c r="DYY108" s="376"/>
      <c r="DYZ108" s="376"/>
      <c r="DZA108" s="376"/>
      <c r="DZB108" s="376"/>
      <c r="DZC108" s="376"/>
      <c r="DZD108" s="376"/>
      <c r="DZE108" s="376"/>
      <c r="DZF108" s="376"/>
      <c r="DZG108" s="376"/>
      <c r="DZH108" s="376"/>
      <c r="DZI108" s="376"/>
      <c r="DZJ108" s="376"/>
      <c r="DZK108" s="376"/>
      <c r="DZL108" s="376"/>
      <c r="DZM108" s="376"/>
      <c r="DZN108" s="376"/>
      <c r="DZO108" s="376"/>
      <c r="DZP108" s="376"/>
      <c r="DZQ108" s="376"/>
      <c r="DZR108" s="376"/>
      <c r="DZS108" s="376"/>
      <c r="DZT108" s="376"/>
      <c r="DZU108" s="376"/>
      <c r="DZV108" s="376"/>
      <c r="DZW108" s="376"/>
      <c r="DZX108" s="376"/>
      <c r="DZY108" s="376"/>
      <c r="DZZ108" s="376"/>
      <c r="EAA108" s="376"/>
      <c r="EAB108" s="376"/>
      <c r="EAC108" s="376"/>
      <c r="EAD108" s="376"/>
      <c r="EAE108" s="376"/>
      <c r="EAF108" s="376"/>
      <c r="EAG108" s="376"/>
      <c r="EAH108" s="376"/>
      <c r="EAI108" s="376"/>
      <c r="EAJ108" s="376"/>
      <c r="EAK108" s="376"/>
      <c r="EAL108" s="376"/>
      <c r="EAM108" s="376"/>
      <c r="EAN108" s="376"/>
      <c r="EAO108" s="376"/>
      <c r="EAP108" s="376"/>
      <c r="EAQ108" s="376"/>
      <c r="EAR108" s="376"/>
      <c r="EAS108" s="376"/>
      <c r="EAT108" s="376"/>
      <c r="EAU108" s="376"/>
      <c r="EAV108" s="376"/>
      <c r="EAW108" s="376"/>
      <c r="EAX108" s="376"/>
      <c r="EAY108" s="376"/>
      <c r="EAZ108" s="376"/>
      <c r="EBA108" s="376"/>
      <c r="EBB108" s="376"/>
      <c r="EBC108" s="376"/>
      <c r="EBD108" s="376"/>
      <c r="EBE108" s="376"/>
      <c r="EBF108" s="376"/>
      <c r="EBG108" s="376"/>
      <c r="EBH108" s="376"/>
      <c r="EBI108" s="376"/>
      <c r="EBJ108" s="376"/>
      <c r="EBK108" s="376"/>
      <c r="EBL108" s="376"/>
      <c r="EBM108" s="376"/>
      <c r="EBN108" s="376"/>
      <c r="EBO108" s="376"/>
      <c r="EBP108" s="376"/>
      <c r="EBQ108" s="376"/>
      <c r="EBR108" s="376"/>
      <c r="EBS108" s="376"/>
      <c r="EBT108" s="376"/>
      <c r="EBU108" s="376"/>
      <c r="EBV108" s="376"/>
      <c r="EBW108" s="376"/>
      <c r="EBX108" s="376"/>
      <c r="EBY108" s="376"/>
      <c r="EBZ108" s="376"/>
      <c r="ECA108" s="376"/>
      <c r="ECB108" s="376"/>
      <c r="ECC108" s="376"/>
      <c r="ECD108" s="376"/>
      <c r="ECE108" s="376"/>
      <c r="ECF108" s="376"/>
      <c r="ECG108" s="376"/>
      <c r="ECH108" s="376"/>
      <c r="ECI108" s="376"/>
      <c r="ECJ108" s="376"/>
      <c r="ECK108" s="376"/>
      <c r="ECL108" s="376"/>
      <c r="ECM108" s="376"/>
      <c r="ECN108" s="376"/>
      <c r="ECO108" s="376"/>
      <c r="ECP108" s="376"/>
      <c r="ECQ108" s="376"/>
      <c r="ECR108" s="376"/>
      <c r="ECS108" s="376"/>
      <c r="ECT108" s="376"/>
      <c r="ECU108" s="376"/>
      <c r="ECV108" s="376"/>
      <c r="ECW108" s="376"/>
      <c r="ECX108" s="376"/>
      <c r="ECY108" s="376"/>
      <c r="ECZ108" s="376"/>
      <c r="EDA108" s="376"/>
      <c r="EDB108" s="376"/>
      <c r="EDC108" s="376"/>
      <c r="EDD108" s="376"/>
      <c r="EDE108" s="376"/>
      <c r="EDF108" s="376"/>
      <c r="EDG108" s="376"/>
      <c r="EDH108" s="376"/>
      <c r="EDI108" s="376"/>
      <c r="EDJ108" s="376"/>
      <c r="EDK108" s="376"/>
      <c r="EDL108" s="376"/>
      <c r="EDM108" s="376"/>
      <c r="EDN108" s="376"/>
      <c r="EDO108" s="376"/>
      <c r="EDP108" s="376"/>
      <c r="EDQ108" s="376"/>
      <c r="EDR108" s="376"/>
      <c r="EDS108" s="376"/>
      <c r="EDT108" s="376"/>
      <c r="EDU108" s="376"/>
      <c r="EDV108" s="376"/>
      <c r="EDW108" s="376"/>
      <c r="EDX108" s="376"/>
      <c r="EDY108" s="376"/>
      <c r="EDZ108" s="376"/>
      <c r="EEA108" s="376"/>
      <c r="EEB108" s="376"/>
      <c r="EEC108" s="376"/>
      <c r="EED108" s="376"/>
      <c r="EEE108" s="376"/>
      <c r="EEF108" s="376"/>
      <c r="EEG108" s="376"/>
      <c r="EEH108" s="376"/>
      <c r="EEI108" s="376"/>
      <c r="EEJ108" s="376"/>
      <c r="EEK108" s="376"/>
      <c r="EEL108" s="376"/>
      <c r="EEM108" s="376"/>
      <c r="EEN108" s="376"/>
      <c r="EEO108" s="376"/>
      <c r="EEP108" s="376"/>
      <c r="EEQ108" s="376"/>
      <c r="EER108" s="376"/>
      <c r="EES108" s="376"/>
      <c r="EET108" s="376"/>
      <c r="EEU108" s="376"/>
      <c r="EEV108" s="376"/>
      <c r="EEW108" s="376"/>
      <c r="EEX108" s="376"/>
      <c r="EEY108" s="376"/>
      <c r="EEZ108" s="376"/>
      <c r="EFA108" s="376"/>
      <c r="EFB108" s="376"/>
      <c r="EFC108" s="376"/>
      <c r="EFD108" s="376"/>
      <c r="EFE108" s="376"/>
      <c r="EFF108" s="376"/>
      <c r="EFG108" s="376"/>
      <c r="EFH108" s="376"/>
      <c r="EFI108" s="376"/>
      <c r="EFJ108" s="376"/>
      <c r="EFK108" s="376"/>
      <c r="EFL108" s="376"/>
      <c r="EFM108" s="376"/>
      <c r="EFN108" s="376"/>
      <c r="EFO108" s="376"/>
      <c r="EFP108" s="376"/>
      <c r="EFQ108" s="376"/>
      <c r="EFR108" s="376"/>
      <c r="EFS108" s="376"/>
      <c r="EFT108" s="376"/>
      <c r="EFU108" s="376"/>
      <c r="EFV108" s="376"/>
      <c r="EFW108" s="376"/>
      <c r="EFX108" s="376"/>
      <c r="EFY108" s="376"/>
      <c r="EFZ108" s="376"/>
      <c r="EGA108" s="376"/>
      <c r="EGB108" s="376"/>
      <c r="EGC108" s="376"/>
      <c r="EGD108" s="376"/>
      <c r="EGE108" s="376"/>
      <c r="EGF108" s="376"/>
      <c r="EGG108" s="376"/>
      <c r="EGH108" s="376"/>
      <c r="EGI108" s="376"/>
      <c r="EGJ108" s="376"/>
      <c r="EGK108" s="376"/>
      <c r="EGL108" s="376"/>
      <c r="EGM108" s="376"/>
      <c r="EGN108" s="376"/>
      <c r="EGO108" s="376"/>
      <c r="EGP108" s="376"/>
      <c r="EGQ108" s="376"/>
      <c r="EGR108" s="376"/>
      <c r="EGS108" s="376"/>
      <c r="EGT108" s="376"/>
      <c r="EGU108" s="376"/>
      <c r="EGV108" s="376"/>
      <c r="EGW108" s="376"/>
      <c r="EGX108" s="376"/>
      <c r="EGY108" s="376"/>
      <c r="EGZ108" s="376"/>
      <c r="EHA108" s="376"/>
      <c r="EHB108" s="376"/>
      <c r="EHC108" s="376"/>
      <c r="EHD108" s="376"/>
      <c r="EHE108" s="376"/>
      <c r="EHF108" s="376"/>
      <c r="EHG108" s="376"/>
      <c r="EHH108" s="376"/>
      <c r="EHI108" s="376"/>
      <c r="EHJ108" s="376"/>
      <c r="EHK108" s="376"/>
      <c r="EHL108" s="376"/>
      <c r="EHM108" s="376"/>
      <c r="EHN108" s="376"/>
      <c r="EHO108" s="376"/>
      <c r="EHP108" s="376"/>
      <c r="EHQ108" s="376"/>
      <c r="EHR108" s="376"/>
      <c r="EHS108" s="376"/>
      <c r="EHT108" s="376"/>
      <c r="EHU108" s="376"/>
      <c r="EHV108" s="376"/>
      <c r="EHW108" s="376"/>
      <c r="EHX108" s="376"/>
      <c r="EHY108" s="376"/>
      <c r="EHZ108" s="376"/>
      <c r="EIA108" s="376"/>
      <c r="EIB108" s="376"/>
      <c r="EIC108" s="376"/>
      <c r="EID108" s="376"/>
      <c r="EIE108" s="376"/>
      <c r="EIF108" s="376"/>
      <c r="EIG108" s="376"/>
      <c r="EIH108" s="376"/>
      <c r="EII108" s="376"/>
      <c r="EIJ108" s="376"/>
      <c r="EIK108" s="376"/>
      <c r="EIL108" s="376"/>
      <c r="EIM108" s="376"/>
      <c r="EIN108" s="376"/>
      <c r="EIO108" s="376"/>
      <c r="EIP108" s="376"/>
      <c r="EIQ108" s="376"/>
      <c r="EIR108" s="376"/>
      <c r="EIS108" s="376"/>
      <c r="EIT108" s="376"/>
      <c r="EIU108" s="376"/>
      <c r="EIV108" s="376"/>
      <c r="EIW108" s="376"/>
      <c r="EIX108" s="376"/>
      <c r="EIY108" s="376"/>
      <c r="EIZ108" s="376"/>
      <c r="EJA108" s="376"/>
      <c r="EJB108" s="376"/>
      <c r="EJC108" s="376"/>
      <c r="EJD108" s="376"/>
      <c r="EJE108" s="376"/>
      <c r="EJF108" s="376"/>
      <c r="EJG108" s="376"/>
      <c r="EJH108" s="376"/>
      <c r="EJI108" s="376"/>
      <c r="EJJ108" s="376"/>
      <c r="EJK108" s="376"/>
      <c r="EJL108" s="376"/>
      <c r="EJM108" s="376"/>
      <c r="EJN108" s="376"/>
      <c r="EJO108" s="376"/>
      <c r="EJP108" s="376"/>
      <c r="EJQ108" s="376"/>
      <c r="EJR108" s="376"/>
      <c r="EJS108" s="376"/>
      <c r="EJT108" s="376"/>
      <c r="EJU108" s="376"/>
      <c r="EJV108" s="376"/>
      <c r="EJW108" s="376"/>
      <c r="EJX108" s="376"/>
      <c r="EJY108" s="376"/>
      <c r="EJZ108" s="376"/>
      <c r="EKA108" s="376"/>
      <c r="EKB108" s="376"/>
      <c r="EKC108" s="376"/>
      <c r="EKD108" s="376"/>
      <c r="EKE108" s="376"/>
      <c r="EKF108" s="376"/>
      <c r="EKG108" s="376"/>
      <c r="EKH108" s="376"/>
      <c r="EKI108" s="376"/>
      <c r="EKJ108" s="376"/>
      <c r="EKK108" s="376"/>
      <c r="EKL108" s="376"/>
      <c r="EKM108" s="376"/>
      <c r="EKN108" s="376"/>
      <c r="EKO108" s="376"/>
      <c r="EKP108" s="376"/>
      <c r="EKQ108" s="376"/>
      <c r="EKR108" s="376"/>
      <c r="EKS108" s="376"/>
      <c r="EKT108" s="376"/>
      <c r="EKU108" s="376"/>
      <c r="EKV108" s="376"/>
      <c r="EKW108" s="376"/>
      <c r="EKX108" s="376"/>
      <c r="EKY108" s="376"/>
      <c r="EKZ108" s="376"/>
      <c r="ELA108" s="376"/>
      <c r="ELB108" s="376"/>
      <c r="ELC108" s="376"/>
      <c r="ELD108" s="376"/>
      <c r="ELE108" s="376"/>
      <c r="ELF108" s="376"/>
      <c r="ELG108" s="376"/>
      <c r="ELH108" s="376"/>
      <c r="ELI108" s="376"/>
      <c r="ELJ108" s="376"/>
      <c r="ELK108" s="376"/>
      <c r="ELL108" s="376"/>
      <c r="ELM108" s="376"/>
      <c r="ELN108" s="376"/>
      <c r="ELO108" s="376"/>
      <c r="ELP108" s="376"/>
      <c r="ELQ108" s="376"/>
      <c r="ELR108" s="376"/>
      <c r="ELS108" s="376"/>
      <c r="ELT108" s="376"/>
      <c r="ELU108" s="376"/>
      <c r="ELV108" s="376"/>
      <c r="ELW108" s="376"/>
      <c r="ELX108" s="376"/>
      <c r="ELY108" s="376"/>
      <c r="ELZ108" s="376"/>
      <c r="EMA108" s="376"/>
      <c r="EMB108" s="376"/>
      <c r="EMC108" s="376"/>
      <c r="EMD108" s="376"/>
      <c r="EME108" s="376"/>
      <c r="EMF108" s="376"/>
      <c r="EMG108" s="376"/>
      <c r="EMH108" s="376"/>
      <c r="EMI108" s="376"/>
      <c r="EMJ108" s="376"/>
      <c r="EMK108" s="376"/>
      <c r="EML108" s="376"/>
      <c r="EMM108" s="376"/>
      <c r="EMN108" s="376"/>
      <c r="EMO108" s="376"/>
      <c r="EMP108" s="376"/>
      <c r="EMQ108" s="376"/>
      <c r="EMR108" s="376"/>
      <c r="EMS108" s="376"/>
      <c r="EMT108" s="376"/>
      <c r="EMU108" s="376"/>
      <c r="EMV108" s="376"/>
      <c r="EMW108" s="376"/>
      <c r="EMX108" s="376"/>
      <c r="EMY108" s="376"/>
      <c r="EMZ108" s="376"/>
      <c r="ENA108" s="376"/>
      <c r="ENB108" s="376"/>
      <c r="ENC108" s="376"/>
      <c r="END108" s="376"/>
      <c r="ENE108" s="376"/>
      <c r="ENF108" s="376"/>
      <c r="ENG108" s="376"/>
      <c r="ENH108" s="376"/>
      <c r="ENI108" s="376"/>
      <c r="ENJ108" s="376"/>
      <c r="ENK108" s="376"/>
      <c r="ENL108" s="376"/>
      <c r="ENM108" s="376"/>
      <c r="ENN108" s="376"/>
      <c r="ENO108" s="376"/>
      <c r="ENP108" s="376"/>
      <c r="ENQ108" s="376"/>
      <c r="ENR108" s="376"/>
      <c r="ENS108" s="376"/>
      <c r="ENT108" s="376"/>
      <c r="ENU108" s="376"/>
      <c r="ENV108" s="376"/>
      <c r="ENW108" s="376"/>
      <c r="ENX108" s="376"/>
      <c r="ENY108" s="376"/>
      <c r="ENZ108" s="376"/>
      <c r="EOA108" s="376"/>
      <c r="EOB108" s="376"/>
      <c r="EOC108" s="376"/>
      <c r="EOD108" s="376"/>
      <c r="EOE108" s="376"/>
      <c r="EOF108" s="376"/>
      <c r="EOG108" s="376"/>
      <c r="EOH108" s="376"/>
      <c r="EOI108" s="376"/>
      <c r="EOJ108" s="376"/>
      <c r="EOK108" s="376"/>
      <c r="EOL108" s="376"/>
      <c r="EOM108" s="376"/>
      <c r="EON108" s="376"/>
      <c r="EOO108" s="376"/>
      <c r="EOP108" s="376"/>
      <c r="EOQ108" s="376"/>
      <c r="EOR108" s="376"/>
      <c r="EOS108" s="376"/>
      <c r="EOT108" s="376"/>
      <c r="EOU108" s="376"/>
      <c r="EOV108" s="376"/>
      <c r="EOW108" s="376"/>
      <c r="EOX108" s="376"/>
      <c r="EOY108" s="376"/>
      <c r="EOZ108" s="376"/>
      <c r="EPA108" s="376"/>
      <c r="EPB108" s="376"/>
      <c r="EPC108" s="376"/>
      <c r="EPD108" s="376"/>
      <c r="EPE108" s="376"/>
      <c r="EPF108" s="376"/>
      <c r="EPG108" s="376"/>
      <c r="EPH108" s="376"/>
      <c r="EPI108" s="376"/>
      <c r="EPJ108" s="376"/>
      <c r="EPK108" s="376"/>
      <c r="EPL108" s="376"/>
      <c r="EPM108" s="376"/>
      <c r="EPN108" s="376"/>
      <c r="EPO108" s="376"/>
      <c r="EPP108" s="376"/>
      <c r="EPQ108" s="376"/>
      <c r="EPR108" s="376"/>
      <c r="EPS108" s="376"/>
      <c r="EPT108" s="376"/>
      <c r="EPU108" s="376"/>
      <c r="EPV108" s="376"/>
      <c r="EPW108" s="376"/>
      <c r="EPX108" s="376"/>
      <c r="EPY108" s="376"/>
      <c r="EPZ108" s="376"/>
      <c r="EQA108" s="376"/>
      <c r="EQB108" s="376"/>
      <c r="EQC108" s="376"/>
      <c r="EQD108" s="376"/>
      <c r="EQE108" s="376"/>
      <c r="EQF108" s="376"/>
      <c r="EQG108" s="376"/>
      <c r="EQH108" s="376"/>
      <c r="EQI108" s="376"/>
      <c r="EQJ108" s="376"/>
      <c r="EQK108" s="376"/>
      <c r="EQL108" s="376"/>
      <c r="EQM108" s="376"/>
      <c r="EQN108" s="376"/>
      <c r="EQO108" s="376"/>
      <c r="EQP108" s="376"/>
      <c r="EQQ108" s="376"/>
      <c r="EQR108" s="376"/>
      <c r="EQS108" s="376"/>
      <c r="EQT108" s="376"/>
      <c r="EQU108" s="376"/>
      <c r="EQV108" s="376"/>
      <c r="EQW108" s="376"/>
      <c r="EQX108" s="376"/>
      <c r="EQY108" s="376"/>
      <c r="EQZ108" s="376"/>
      <c r="ERA108" s="376"/>
      <c r="ERB108" s="376"/>
      <c r="ERC108" s="376"/>
      <c r="ERD108" s="376"/>
      <c r="ERE108" s="376"/>
      <c r="ERF108" s="376"/>
      <c r="ERG108" s="376"/>
      <c r="ERH108" s="376"/>
      <c r="ERI108" s="376"/>
      <c r="ERJ108" s="376"/>
      <c r="ERK108" s="376"/>
      <c r="ERL108" s="376"/>
      <c r="ERM108" s="376"/>
      <c r="ERN108" s="376"/>
      <c r="ERO108" s="376"/>
      <c r="ERP108" s="376"/>
      <c r="ERQ108" s="376"/>
      <c r="ERR108" s="376"/>
      <c r="ERS108" s="376"/>
      <c r="ERT108" s="376"/>
      <c r="ERU108" s="376"/>
      <c r="ERV108" s="376"/>
      <c r="ERW108" s="376"/>
      <c r="ERX108" s="376"/>
      <c r="ERY108" s="376"/>
      <c r="ERZ108" s="376"/>
      <c r="ESA108" s="376"/>
      <c r="ESB108" s="376"/>
      <c r="ESC108" s="376"/>
      <c r="ESD108" s="376"/>
      <c r="ESE108" s="376"/>
      <c r="ESF108" s="376"/>
      <c r="ESG108" s="376"/>
      <c r="ESH108" s="376"/>
      <c r="ESI108" s="376"/>
      <c r="ESJ108" s="376"/>
      <c r="ESK108" s="376"/>
      <c r="ESL108" s="376"/>
      <c r="ESM108" s="376"/>
      <c r="ESN108" s="376"/>
      <c r="ESO108" s="376"/>
      <c r="ESP108" s="376"/>
      <c r="ESQ108" s="376"/>
      <c r="ESR108" s="376"/>
      <c r="ESS108" s="376"/>
      <c r="EST108" s="376"/>
      <c r="ESU108" s="376"/>
      <c r="ESV108" s="376"/>
      <c r="ESW108" s="376"/>
      <c r="ESX108" s="376"/>
      <c r="ESY108" s="376"/>
      <c r="ESZ108" s="376"/>
      <c r="ETA108" s="376"/>
      <c r="ETB108" s="376"/>
      <c r="ETC108" s="376"/>
      <c r="ETD108" s="376"/>
      <c r="ETE108" s="376"/>
      <c r="ETF108" s="376"/>
      <c r="ETG108" s="376"/>
      <c r="ETH108" s="376"/>
      <c r="ETI108" s="376"/>
      <c r="ETJ108" s="376"/>
      <c r="ETK108" s="376"/>
      <c r="ETL108" s="376"/>
      <c r="ETM108" s="376"/>
      <c r="ETN108" s="376"/>
      <c r="ETO108" s="376"/>
      <c r="ETP108" s="376"/>
      <c r="ETQ108" s="376"/>
      <c r="ETR108" s="376"/>
      <c r="ETS108" s="376"/>
      <c r="ETT108" s="376"/>
      <c r="ETU108" s="376"/>
      <c r="ETV108" s="376"/>
      <c r="ETW108" s="376"/>
      <c r="ETX108" s="376"/>
      <c r="ETY108" s="376"/>
      <c r="ETZ108" s="376"/>
      <c r="EUA108" s="376"/>
      <c r="EUB108" s="376"/>
      <c r="EUC108" s="376"/>
      <c r="EUD108" s="376"/>
      <c r="EUE108" s="376"/>
      <c r="EUF108" s="376"/>
      <c r="EUG108" s="376"/>
      <c r="EUH108" s="376"/>
      <c r="EUI108" s="376"/>
      <c r="EUJ108" s="376"/>
      <c r="EUK108" s="376"/>
      <c r="EUL108" s="376"/>
      <c r="EUM108" s="376"/>
      <c r="EUN108" s="376"/>
      <c r="EUO108" s="376"/>
      <c r="EUP108" s="376"/>
      <c r="EUQ108" s="376"/>
      <c r="EUR108" s="376"/>
      <c r="EUS108" s="376"/>
      <c r="EUT108" s="376"/>
      <c r="EUU108" s="376"/>
      <c r="EUV108" s="376"/>
      <c r="EUW108" s="376"/>
      <c r="EUX108" s="376"/>
      <c r="EUY108" s="376"/>
      <c r="EUZ108" s="376"/>
      <c r="EVA108" s="376"/>
      <c r="EVB108" s="376"/>
      <c r="EVC108" s="376"/>
      <c r="EVD108" s="376"/>
      <c r="EVE108" s="376"/>
      <c r="EVF108" s="376"/>
      <c r="EVG108" s="376"/>
      <c r="EVH108" s="376"/>
      <c r="EVI108" s="376"/>
      <c r="EVJ108" s="376"/>
      <c r="EVK108" s="376"/>
      <c r="EVL108" s="376"/>
      <c r="EVM108" s="376"/>
      <c r="EVN108" s="376"/>
      <c r="EVO108" s="376"/>
      <c r="EVP108" s="376"/>
      <c r="EVQ108" s="376"/>
      <c r="EVR108" s="376"/>
      <c r="EVS108" s="376"/>
      <c r="EVT108" s="376"/>
      <c r="EVU108" s="376"/>
      <c r="EVV108" s="376"/>
      <c r="EVW108" s="376"/>
      <c r="EVX108" s="376"/>
      <c r="EVY108" s="376"/>
      <c r="EVZ108" s="376"/>
      <c r="EWA108" s="376"/>
      <c r="EWB108" s="376"/>
      <c r="EWC108" s="376"/>
      <c r="EWD108" s="376"/>
      <c r="EWE108" s="376"/>
      <c r="EWF108" s="376"/>
      <c r="EWG108" s="376"/>
      <c r="EWH108" s="376"/>
      <c r="EWI108" s="376"/>
      <c r="EWJ108" s="376"/>
      <c r="EWK108" s="376"/>
      <c r="EWL108" s="376"/>
      <c r="EWM108" s="376"/>
      <c r="EWN108" s="376"/>
      <c r="EWO108" s="376"/>
      <c r="EWP108" s="376"/>
      <c r="EWQ108" s="376"/>
      <c r="EWR108" s="376"/>
      <c r="EWS108" s="376"/>
      <c r="EWT108" s="376"/>
      <c r="EWU108" s="376"/>
      <c r="EWV108" s="376"/>
      <c r="EWW108" s="376"/>
      <c r="EWX108" s="376"/>
      <c r="EWY108" s="376"/>
      <c r="EWZ108" s="376"/>
      <c r="EXA108" s="376"/>
      <c r="EXB108" s="376"/>
      <c r="EXC108" s="376"/>
      <c r="EXD108" s="376"/>
      <c r="EXE108" s="376"/>
      <c r="EXF108" s="376"/>
      <c r="EXG108" s="376"/>
      <c r="EXH108" s="376"/>
      <c r="EXI108" s="376"/>
      <c r="EXJ108" s="376"/>
      <c r="EXK108" s="376"/>
      <c r="EXL108" s="376"/>
      <c r="EXM108" s="376"/>
      <c r="EXN108" s="376"/>
      <c r="EXO108" s="376"/>
      <c r="EXP108" s="376"/>
      <c r="EXQ108" s="376"/>
      <c r="EXR108" s="376"/>
      <c r="EXS108" s="376"/>
      <c r="EXT108" s="376"/>
      <c r="EXU108" s="376"/>
      <c r="EXV108" s="376"/>
      <c r="EXW108" s="376"/>
      <c r="EXX108" s="376"/>
      <c r="EXY108" s="376"/>
      <c r="EXZ108" s="376"/>
      <c r="EYA108" s="376"/>
      <c r="EYB108" s="376"/>
      <c r="EYC108" s="376"/>
      <c r="EYD108" s="376"/>
      <c r="EYE108" s="376"/>
      <c r="EYF108" s="376"/>
      <c r="EYG108" s="376"/>
      <c r="EYH108" s="376"/>
      <c r="EYI108" s="376"/>
      <c r="EYJ108" s="376"/>
      <c r="EYK108" s="376"/>
      <c r="EYL108" s="376"/>
      <c r="EYM108" s="376"/>
      <c r="EYN108" s="376"/>
      <c r="EYO108" s="376"/>
      <c r="EYP108" s="376"/>
      <c r="EYQ108" s="376"/>
      <c r="EYR108" s="376"/>
      <c r="EYS108" s="376"/>
      <c r="EYT108" s="376"/>
      <c r="EYU108" s="376"/>
      <c r="EYV108" s="376"/>
      <c r="EYW108" s="376"/>
      <c r="EYX108" s="376"/>
      <c r="EYY108" s="376"/>
      <c r="EYZ108" s="376"/>
      <c r="EZA108" s="376"/>
      <c r="EZB108" s="376"/>
      <c r="EZC108" s="376"/>
      <c r="EZD108" s="376"/>
      <c r="EZE108" s="376"/>
      <c r="EZF108" s="376"/>
      <c r="EZG108" s="376"/>
      <c r="EZH108" s="376"/>
      <c r="EZI108" s="376"/>
      <c r="EZJ108" s="376"/>
      <c r="EZK108" s="376"/>
      <c r="EZL108" s="376"/>
      <c r="EZM108" s="376"/>
      <c r="EZN108" s="376"/>
      <c r="EZO108" s="376"/>
      <c r="EZP108" s="376"/>
      <c r="EZQ108" s="376"/>
      <c r="EZR108" s="376"/>
      <c r="EZS108" s="376"/>
      <c r="EZT108" s="376"/>
      <c r="EZU108" s="376"/>
      <c r="EZV108" s="376"/>
      <c r="EZW108" s="376"/>
      <c r="EZX108" s="376"/>
      <c r="EZY108" s="376"/>
      <c r="EZZ108" s="376"/>
      <c r="FAA108" s="376"/>
      <c r="FAB108" s="376"/>
      <c r="FAC108" s="376"/>
      <c r="FAD108" s="376"/>
      <c r="FAE108" s="376"/>
      <c r="FAF108" s="376"/>
      <c r="FAG108" s="376"/>
      <c r="FAH108" s="376"/>
      <c r="FAI108" s="376"/>
      <c r="FAJ108" s="376"/>
      <c r="FAK108" s="376"/>
      <c r="FAL108" s="376"/>
      <c r="FAM108" s="376"/>
      <c r="FAN108" s="376"/>
      <c r="FAO108" s="376"/>
      <c r="FAP108" s="376"/>
      <c r="FAQ108" s="376"/>
      <c r="FAR108" s="376"/>
      <c r="FAS108" s="376"/>
      <c r="FAT108" s="376"/>
      <c r="FAU108" s="376"/>
      <c r="FAV108" s="376"/>
      <c r="FAW108" s="376"/>
      <c r="FAX108" s="376"/>
      <c r="FAY108" s="376"/>
      <c r="FAZ108" s="376"/>
      <c r="FBA108" s="376"/>
      <c r="FBB108" s="376"/>
      <c r="FBC108" s="376"/>
      <c r="FBD108" s="376"/>
      <c r="FBE108" s="376"/>
      <c r="FBF108" s="376"/>
      <c r="FBG108" s="376"/>
      <c r="FBH108" s="376"/>
      <c r="FBI108" s="376"/>
      <c r="FBJ108" s="376"/>
      <c r="FBK108" s="376"/>
      <c r="FBL108" s="376"/>
      <c r="FBM108" s="376"/>
      <c r="FBN108" s="376"/>
      <c r="FBO108" s="376"/>
      <c r="FBP108" s="376"/>
      <c r="FBQ108" s="376"/>
      <c r="FBR108" s="376"/>
      <c r="FBS108" s="376"/>
      <c r="FBT108" s="376"/>
      <c r="FBU108" s="376"/>
      <c r="FBV108" s="376"/>
      <c r="FBW108" s="376"/>
      <c r="FBX108" s="376"/>
      <c r="FBY108" s="376"/>
      <c r="FBZ108" s="376"/>
      <c r="FCA108" s="376"/>
      <c r="FCB108" s="376"/>
      <c r="FCC108" s="376"/>
      <c r="FCD108" s="376"/>
      <c r="FCE108" s="376"/>
      <c r="FCF108" s="376"/>
      <c r="FCG108" s="376"/>
      <c r="FCH108" s="376"/>
      <c r="FCI108" s="376"/>
      <c r="FCJ108" s="376"/>
      <c r="FCK108" s="376"/>
      <c r="FCL108" s="376"/>
      <c r="FCM108" s="376"/>
      <c r="FCN108" s="376"/>
      <c r="FCO108" s="376"/>
      <c r="FCP108" s="376"/>
      <c r="FCQ108" s="376"/>
      <c r="FCR108" s="376"/>
      <c r="FCS108" s="376"/>
      <c r="FCT108" s="376"/>
      <c r="FCU108" s="376"/>
      <c r="FCV108" s="376"/>
      <c r="FCW108" s="376"/>
      <c r="FCX108" s="376"/>
      <c r="FCY108" s="376"/>
      <c r="FCZ108" s="376"/>
      <c r="FDA108" s="376"/>
      <c r="FDB108" s="376"/>
      <c r="FDC108" s="376"/>
      <c r="FDD108" s="376"/>
      <c r="FDE108" s="376"/>
      <c r="FDF108" s="376"/>
      <c r="FDG108" s="376"/>
      <c r="FDH108" s="376"/>
      <c r="FDI108" s="376"/>
      <c r="FDJ108" s="376"/>
      <c r="FDK108" s="376"/>
      <c r="FDL108" s="376"/>
      <c r="FDM108" s="376"/>
      <c r="FDN108" s="376"/>
      <c r="FDO108" s="376"/>
      <c r="FDP108" s="376"/>
      <c r="FDQ108" s="376"/>
      <c r="FDR108" s="376"/>
      <c r="FDS108" s="376"/>
      <c r="FDT108" s="376"/>
      <c r="FDU108" s="376"/>
      <c r="FDV108" s="376"/>
      <c r="FDW108" s="376"/>
      <c r="FDX108" s="376"/>
      <c r="FDY108" s="376"/>
      <c r="FDZ108" s="376"/>
      <c r="FEA108" s="376"/>
      <c r="FEB108" s="376"/>
      <c r="FEC108" s="376"/>
      <c r="FED108" s="376"/>
      <c r="FEE108" s="376"/>
      <c r="FEF108" s="376"/>
      <c r="FEG108" s="376"/>
      <c r="FEH108" s="376"/>
      <c r="FEI108" s="376"/>
      <c r="FEJ108" s="376"/>
      <c r="FEK108" s="376"/>
      <c r="FEL108" s="376"/>
      <c r="FEM108" s="376"/>
      <c r="FEN108" s="376"/>
      <c r="FEO108" s="376"/>
      <c r="FEP108" s="376"/>
      <c r="FEQ108" s="376"/>
      <c r="FER108" s="376"/>
      <c r="FES108" s="376"/>
      <c r="FET108" s="376"/>
      <c r="FEU108" s="376"/>
      <c r="FEV108" s="376"/>
      <c r="FEW108" s="376"/>
      <c r="FEX108" s="376"/>
      <c r="FEY108" s="376"/>
      <c r="FEZ108" s="376"/>
      <c r="FFA108" s="376"/>
      <c r="FFB108" s="376"/>
      <c r="FFC108" s="376"/>
      <c r="FFD108" s="376"/>
      <c r="FFE108" s="376"/>
      <c r="FFF108" s="376"/>
      <c r="FFG108" s="376"/>
      <c r="FFH108" s="376"/>
      <c r="FFI108" s="376"/>
      <c r="FFJ108" s="376"/>
      <c r="FFK108" s="376"/>
      <c r="FFL108" s="376"/>
      <c r="FFM108" s="376"/>
      <c r="FFN108" s="376"/>
      <c r="FFO108" s="376"/>
      <c r="FFP108" s="376"/>
      <c r="FFQ108" s="376"/>
      <c r="FFR108" s="376"/>
      <c r="FFS108" s="376"/>
      <c r="FFT108" s="376"/>
      <c r="FFU108" s="376"/>
      <c r="FFV108" s="376"/>
      <c r="FFW108" s="376"/>
      <c r="FFX108" s="376"/>
      <c r="FFY108" s="376"/>
      <c r="FFZ108" s="376"/>
      <c r="FGA108" s="376"/>
      <c r="FGB108" s="376"/>
      <c r="FGC108" s="376"/>
      <c r="FGD108" s="376"/>
      <c r="FGE108" s="376"/>
      <c r="FGF108" s="376"/>
      <c r="FGG108" s="376"/>
      <c r="FGH108" s="376"/>
      <c r="FGI108" s="376"/>
      <c r="FGJ108" s="376"/>
      <c r="FGK108" s="376"/>
      <c r="FGL108" s="376"/>
      <c r="FGM108" s="376"/>
      <c r="FGN108" s="376"/>
      <c r="FGO108" s="376"/>
      <c r="FGP108" s="376"/>
      <c r="FGQ108" s="376"/>
      <c r="FGR108" s="376"/>
      <c r="FGS108" s="376"/>
      <c r="FGT108" s="376"/>
      <c r="FGU108" s="376"/>
      <c r="FGV108" s="376"/>
      <c r="FGW108" s="376"/>
      <c r="FGX108" s="376"/>
      <c r="FGY108" s="376"/>
      <c r="FGZ108" s="376"/>
      <c r="FHA108" s="376"/>
      <c r="FHB108" s="376"/>
      <c r="FHC108" s="376"/>
      <c r="FHD108" s="376"/>
      <c r="FHE108" s="376"/>
      <c r="FHF108" s="376"/>
      <c r="FHG108" s="376"/>
      <c r="FHH108" s="376"/>
      <c r="FHI108" s="376"/>
      <c r="FHJ108" s="376"/>
      <c r="FHK108" s="376"/>
      <c r="FHL108" s="376"/>
      <c r="FHM108" s="376"/>
      <c r="FHN108" s="376"/>
      <c r="FHO108" s="376"/>
      <c r="FHP108" s="376"/>
      <c r="FHQ108" s="376"/>
      <c r="FHR108" s="376"/>
      <c r="FHS108" s="376"/>
      <c r="FHT108" s="376"/>
      <c r="FHU108" s="376"/>
      <c r="FHV108" s="376"/>
      <c r="FHW108" s="376"/>
      <c r="FHX108" s="376"/>
      <c r="FHY108" s="376"/>
      <c r="FHZ108" s="376"/>
      <c r="FIA108" s="376"/>
      <c r="FIB108" s="376"/>
      <c r="FIC108" s="376"/>
      <c r="FID108" s="376"/>
      <c r="FIE108" s="376"/>
      <c r="FIF108" s="376"/>
      <c r="FIG108" s="376"/>
      <c r="FIH108" s="376"/>
      <c r="FII108" s="376"/>
      <c r="FIJ108" s="376"/>
      <c r="FIK108" s="376"/>
      <c r="FIL108" s="376"/>
      <c r="FIM108" s="376"/>
      <c r="FIN108" s="376"/>
      <c r="FIO108" s="376"/>
      <c r="FIP108" s="376"/>
      <c r="FIQ108" s="376"/>
      <c r="FIR108" s="376"/>
      <c r="FIS108" s="376"/>
      <c r="FIT108" s="376"/>
      <c r="FIU108" s="376"/>
      <c r="FIV108" s="376"/>
      <c r="FIW108" s="376"/>
      <c r="FIX108" s="376"/>
      <c r="FIY108" s="376"/>
      <c r="FIZ108" s="376"/>
      <c r="FJA108" s="376"/>
      <c r="FJB108" s="376"/>
      <c r="FJC108" s="376"/>
      <c r="FJD108" s="376"/>
      <c r="FJE108" s="376"/>
      <c r="FJF108" s="376"/>
      <c r="FJG108" s="376"/>
      <c r="FJH108" s="376"/>
      <c r="FJI108" s="376"/>
      <c r="FJJ108" s="376"/>
      <c r="FJK108" s="376"/>
      <c r="FJL108" s="376"/>
      <c r="FJM108" s="376"/>
      <c r="FJN108" s="376"/>
      <c r="FJO108" s="376"/>
      <c r="FJP108" s="376"/>
      <c r="FJQ108" s="376"/>
      <c r="FJR108" s="376"/>
      <c r="FJS108" s="376"/>
      <c r="FJT108" s="376"/>
      <c r="FJU108" s="376"/>
      <c r="FJV108" s="376"/>
      <c r="FJW108" s="376"/>
      <c r="FJX108" s="376"/>
      <c r="FJY108" s="376"/>
      <c r="FJZ108" s="376"/>
      <c r="FKA108" s="376"/>
      <c r="FKB108" s="376"/>
      <c r="FKC108" s="376"/>
      <c r="FKD108" s="376"/>
      <c r="FKE108" s="376"/>
      <c r="FKF108" s="376"/>
      <c r="FKG108" s="376"/>
      <c r="FKH108" s="376"/>
      <c r="FKI108" s="376"/>
      <c r="FKJ108" s="376"/>
      <c r="FKK108" s="376"/>
      <c r="FKL108" s="376"/>
      <c r="FKM108" s="376"/>
      <c r="FKN108" s="376"/>
      <c r="FKO108" s="376"/>
      <c r="FKP108" s="376"/>
      <c r="FKQ108" s="376"/>
      <c r="FKR108" s="376"/>
      <c r="FKS108" s="376"/>
      <c r="FKT108" s="376"/>
      <c r="FKU108" s="376"/>
      <c r="FKV108" s="376"/>
      <c r="FKW108" s="376"/>
      <c r="FKX108" s="376"/>
      <c r="FKY108" s="376"/>
      <c r="FKZ108" s="376"/>
      <c r="FLA108" s="376"/>
      <c r="FLB108" s="376"/>
      <c r="FLC108" s="376"/>
      <c r="FLD108" s="376"/>
      <c r="FLE108" s="376"/>
      <c r="FLF108" s="376"/>
      <c r="FLG108" s="376"/>
      <c r="FLH108" s="376"/>
      <c r="FLI108" s="376"/>
      <c r="FLJ108" s="376"/>
      <c r="FLK108" s="376"/>
      <c r="FLL108" s="376"/>
      <c r="FLM108" s="376"/>
      <c r="FLN108" s="376"/>
      <c r="FLO108" s="376"/>
      <c r="FLP108" s="376"/>
      <c r="FLQ108" s="376"/>
      <c r="FLR108" s="376"/>
      <c r="FLS108" s="376"/>
      <c r="FLT108" s="376"/>
      <c r="FLU108" s="376"/>
      <c r="FLV108" s="376"/>
      <c r="FLW108" s="376"/>
      <c r="FLX108" s="376"/>
      <c r="FLY108" s="376"/>
      <c r="FLZ108" s="376"/>
      <c r="FMA108" s="376"/>
      <c r="FMB108" s="376"/>
      <c r="FMC108" s="376"/>
      <c r="FMD108" s="376"/>
      <c r="FME108" s="376"/>
      <c r="FMF108" s="376"/>
      <c r="FMG108" s="376"/>
      <c r="FMH108" s="376"/>
      <c r="FMI108" s="376"/>
      <c r="FMJ108" s="376"/>
      <c r="FMK108" s="376"/>
      <c r="FML108" s="376"/>
      <c r="FMM108" s="376"/>
      <c r="FMN108" s="376"/>
      <c r="FMO108" s="376"/>
      <c r="FMP108" s="376"/>
      <c r="FMQ108" s="376"/>
      <c r="FMR108" s="376"/>
      <c r="FMS108" s="376"/>
      <c r="FMT108" s="376"/>
      <c r="FMU108" s="376"/>
      <c r="FMV108" s="376"/>
      <c r="FMW108" s="376"/>
      <c r="FMX108" s="376"/>
      <c r="FMY108" s="376"/>
      <c r="FMZ108" s="376"/>
      <c r="FNA108" s="376"/>
      <c r="FNB108" s="376"/>
      <c r="FNC108" s="376"/>
      <c r="FND108" s="376"/>
      <c r="FNE108" s="376"/>
      <c r="FNF108" s="376"/>
      <c r="FNG108" s="376"/>
      <c r="FNH108" s="376"/>
      <c r="FNI108" s="376"/>
      <c r="FNJ108" s="376"/>
      <c r="FNK108" s="376"/>
      <c r="FNL108" s="376"/>
      <c r="FNM108" s="376"/>
      <c r="FNN108" s="376"/>
      <c r="FNO108" s="376"/>
      <c r="FNP108" s="376"/>
      <c r="FNQ108" s="376"/>
      <c r="FNR108" s="376"/>
      <c r="FNS108" s="376"/>
      <c r="FNT108" s="376"/>
      <c r="FNU108" s="376"/>
      <c r="FNV108" s="376"/>
      <c r="FNW108" s="376"/>
      <c r="FNX108" s="376"/>
      <c r="FNY108" s="376"/>
      <c r="FNZ108" s="376"/>
      <c r="FOA108" s="376"/>
      <c r="FOB108" s="376"/>
      <c r="FOC108" s="376"/>
      <c r="FOD108" s="376"/>
      <c r="FOE108" s="376"/>
      <c r="FOF108" s="376"/>
      <c r="FOG108" s="376"/>
      <c r="FOH108" s="376"/>
      <c r="FOI108" s="376"/>
      <c r="FOJ108" s="376"/>
      <c r="FOK108" s="376"/>
      <c r="FOL108" s="376"/>
      <c r="FOM108" s="376"/>
      <c r="FON108" s="376"/>
      <c r="FOO108" s="376"/>
      <c r="FOP108" s="376"/>
      <c r="FOQ108" s="376"/>
      <c r="FOR108" s="376"/>
      <c r="FOS108" s="376"/>
      <c r="FOT108" s="376"/>
      <c r="FOU108" s="376"/>
      <c r="FOV108" s="376"/>
      <c r="FOW108" s="376"/>
      <c r="FOX108" s="376"/>
      <c r="FOY108" s="376"/>
      <c r="FOZ108" s="376"/>
      <c r="FPA108" s="376"/>
      <c r="FPB108" s="376"/>
      <c r="FPC108" s="376"/>
      <c r="FPD108" s="376"/>
      <c r="FPE108" s="376"/>
      <c r="FPF108" s="376"/>
      <c r="FPG108" s="376"/>
      <c r="FPH108" s="376"/>
      <c r="FPI108" s="376"/>
      <c r="FPJ108" s="376"/>
      <c r="FPK108" s="376"/>
      <c r="FPL108" s="376"/>
      <c r="FPM108" s="376"/>
      <c r="FPN108" s="376"/>
      <c r="FPO108" s="376"/>
      <c r="FPP108" s="376"/>
      <c r="FPQ108" s="376"/>
      <c r="FPR108" s="376"/>
      <c r="FPS108" s="376"/>
      <c r="FPT108" s="376"/>
      <c r="FPU108" s="376"/>
      <c r="FPV108" s="376"/>
      <c r="FPW108" s="376"/>
      <c r="FPX108" s="376"/>
      <c r="FPY108" s="376"/>
      <c r="FPZ108" s="376"/>
      <c r="FQA108" s="376"/>
      <c r="FQB108" s="376"/>
      <c r="FQC108" s="376"/>
      <c r="FQD108" s="376"/>
      <c r="FQE108" s="376"/>
      <c r="FQF108" s="376"/>
      <c r="FQG108" s="376"/>
      <c r="FQH108" s="376"/>
      <c r="FQI108" s="376"/>
      <c r="FQJ108" s="376"/>
      <c r="FQK108" s="376"/>
      <c r="FQL108" s="376"/>
      <c r="FQM108" s="376"/>
      <c r="FQN108" s="376"/>
      <c r="FQO108" s="376"/>
      <c r="FQP108" s="376"/>
      <c r="FQQ108" s="376"/>
      <c r="FQR108" s="376"/>
      <c r="FQS108" s="376"/>
      <c r="FQT108" s="376"/>
      <c r="FQU108" s="376"/>
      <c r="FQV108" s="376"/>
      <c r="FQW108" s="376"/>
      <c r="FQX108" s="376"/>
      <c r="FQY108" s="376"/>
      <c r="FQZ108" s="376"/>
      <c r="FRA108" s="376"/>
      <c r="FRB108" s="376"/>
      <c r="FRC108" s="376"/>
      <c r="FRD108" s="376"/>
      <c r="FRE108" s="376"/>
      <c r="FRF108" s="376"/>
      <c r="FRG108" s="376"/>
      <c r="FRH108" s="376"/>
      <c r="FRI108" s="376"/>
      <c r="FRJ108" s="376"/>
      <c r="FRK108" s="376"/>
      <c r="FRL108" s="376"/>
      <c r="FRM108" s="376"/>
      <c r="FRN108" s="376"/>
      <c r="FRO108" s="376"/>
      <c r="FRP108" s="376"/>
      <c r="FRQ108" s="376"/>
      <c r="FRR108" s="376"/>
      <c r="FRS108" s="376"/>
      <c r="FRT108" s="376"/>
      <c r="FRU108" s="376"/>
      <c r="FRV108" s="376"/>
      <c r="FRW108" s="376"/>
      <c r="FRX108" s="376"/>
      <c r="FRY108" s="376"/>
      <c r="FRZ108" s="376"/>
      <c r="FSA108" s="376"/>
      <c r="FSB108" s="376"/>
      <c r="FSC108" s="376"/>
      <c r="FSD108" s="376"/>
      <c r="FSE108" s="376"/>
      <c r="FSF108" s="376"/>
      <c r="FSG108" s="376"/>
      <c r="FSH108" s="376"/>
      <c r="FSI108" s="376"/>
      <c r="FSJ108" s="376"/>
      <c r="FSK108" s="376"/>
      <c r="FSL108" s="376"/>
      <c r="FSM108" s="376"/>
      <c r="FSN108" s="376"/>
      <c r="FSO108" s="376"/>
      <c r="FSP108" s="376"/>
      <c r="FSQ108" s="376"/>
      <c r="FSR108" s="376"/>
      <c r="FSS108" s="376"/>
      <c r="FST108" s="376"/>
      <c r="FSU108" s="376"/>
      <c r="FSV108" s="376"/>
      <c r="FSW108" s="376"/>
      <c r="FSX108" s="376"/>
      <c r="FSY108" s="376"/>
      <c r="FSZ108" s="376"/>
      <c r="FTA108" s="376"/>
      <c r="FTB108" s="376"/>
      <c r="FTC108" s="376"/>
      <c r="FTD108" s="376"/>
      <c r="FTE108" s="376"/>
      <c r="FTF108" s="376"/>
      <c r="FTG108" s="376"/>
      <c r="FTH108" s="376"/>
      <c r="FTI108" s="376"/>
      <c r="FTJ108" s="376"/>
      <c r="FTK108" s="376"/>
      <c r="FTL108" s="376"/>
      <c r="FTM108" s="376"/>
      <c r="FTN108" s="376"/>
      <c r="FTO108" s="376"/>
      <c r="FTP108" s="376"/>
      <c r="FTQ108" s="376"/>
      <c r="FTR108" s="376"/>
      <c r="FTS108" s="376"/>
      <c r="FTT108" s="376"/>
      <c r="FTU108" s="376"/>
      <c r="FTV108" s="376"/>
      <c r="FTW108" s="376"/>
      <c r="FTX108" s="376"/>
      <c r="FTY108" s="376"/>
      <c r="FTZ108" s="376"/>
      <c r="FUA108" s="376"/>
      <c r="FUB108" s="376"/>
      <c r="FUC108" s="376"/>
      <c r="FUD108" s="376"/>
      <c r="FUE108" s="376"/>
      <c r="FUF108" s="376"/>
      <c r="FUG108" s="376"/>
      <c r="FUH108" s="376"/>
      <c r="FUI108" s="376"/>
      <c r="FUJ108" s="376"/>
      <c r="FUK108" s="376"/>
      <c r="FUL108" s="376"/>
      <c r="FUM108" s="376"/>
      <c r="FUN108" s="376"/>
      <c r="FUO108" s="376"/>
      <c r="FUP108" s="376"/>
      <c r="FUQ108" s="376"/>
      <c r="FUR108" s="376"/>
      <c r="FUS108" s="376"/>
      <c r="FUT108" s="376"/>
      <c r="FUU108" s="376"/>
      <c r="FUV108" s="376"/>
      <c r="FUW108" s="376"/>
      <c r="FUX108" s="376"/>
      <c r="FUY108" s="376"/>
      <c r="FUZ108" s="376"/>
      <c r="FVA108" s="376"/>
      <c r="FVB108" s="376"/>
      <c r="FVC108" s="376"/>
      <c r="FVD108" s="376"/>
      <c r="FVE108" s="376"/>
      <c r="FVF108" s="376"/>
      <c r="FVG108" s="376"/>
      <c r="FVH108" s="376"/>
      <c r="FVI108" s="376"/>
      <c r="FVJ108" s="376"/>
      <c r="FVK108" s="376"/>
      <c r="FVL108" s="376"/>
      <c r="FVM108" s="376"/>
      <c r="FVN108" s="376"/>
      <c r="FVO108" s="376"/>
      <c r="FVP108" s="376"/>
      <c r="FVQ108" s="376"/>
      <c r="FVR108" s="376"/>
      <c r="FVS108" s="376"/>
      <c r="FVT108" s="376"/>
      <c r="FVU108" s="376"/>
      <c r="FVV108" s="376"/>
      <c r="FVW108" s="376"/>
      <c r="FVX108" s="376"/>
      <c r="FVY108" s="376"/>
      <c r="FVZ108" s="376"/>
      <c r="FWA108" s="376"/>
      <c r="FWB108" s="376"/>
      <c r="FWC108" s="376"/>
      <c r="FWD108" s="376"/>
      <c r="FWE108" s="376"/>
      <c r="FWF108" s="376"/>
      <c r="FWG108" s="376"/>
      <c r="FWH108" s="376"/>
      <c r="FWI108" s="376"/>
      <c r="FWJ108" s="376"/>
      <c r="FWK108" s="376"/>
      <c r="FWL108" s="376"/>
      <c r="FWM108" s="376"/>
      <c r="FWN108" s="376"/>
      <c r="FWO108" s="376"/>
      <c r="FWP108" s="376"/>
      <c r="FWQ108" s="376"/>
      <c r="FWR108" s="376"/>
      <c r="FWS108" s="376"/>
      <c r="FWT108" s="376"/>
      <c r="FWU108" s="376"/>
      <c r="FWV108" s="376"/>
      <c r="FWW108" s="376"/>
      <c r="FWX108" s="376"/>
      <c r="FWY108" s="376"/>
      <c r="FWZ108" s="376"/>
      <c r="FXA108" s="376"/>
      <c r="FXB108" s="376"/>
      <c r="FXC108" s="376"/>
      <c r="FXD108" s="376"/>
      <c r="FXE108" s="376"/>
      <c r="FXF108" s="376"/>
      <c r="FXG108" s="376"/>
      <c r="FXH108" s="376"/>
      <c r="FXI108" s="376"/>
      <c r="FXJ108" s="376"/>
      <c r="FXK108" s="376"/>
      <c r="FXL108" s="376"/>
      <c r="FXM108" s="376"/>
      <c r="FXN108" s="376"/>
      <c r="FXO108" s="376"/>
      <c r="FXP108" s="376"/>
      <c r="FXQ108" s="376"/>
      <c r="FXR108" s="376"/>
      <c r="FXS108" s="376"/>
      <c r="FXT108" s="376"/>
      <c r="FXU108" s="376"/>
      <c r="FXV108" s="376"/>
      <c r="FXW108" s="376"/>
      <c r="FXX108" s="376"/>
      <c r="FXY108" s="376"/>
      <c r="FXZ108" s="376"/>
      <c r="FYA108" s="376"/>
      <c r="FYB108" s="376"/>
      <c r="FYC108" s="376"/>
      <c r="FYD108" s="376"/>
      <c r="FYE108" s="376"/>
      <c r="FYF108" s="376"/>
      <c r="FYG108" s="376"/>
      <c r="FYH108" s="376"/>
      <c r="FYI108" s="376"/>
      <c r="FYJ108" s="376"/>
      <c r="FYK108" s="376"/>
      <c r="FYL108" s="376"/>
      <c r="FYM108" s="376"/>
      <c r="FYN108" s="376"/>
      <c r="FYO108" s="376"/>
      <c r="FYP108" s="376"/>
      <c r="FYQ108" s="376"/>
      <c r="FYR108" s="376"/>
      <c r="FYS108" s="376"/>
      <c r="FYT108" s="376"/>
      <c r="FYU108" s="376"/>
      <c r="FYV108" s="376"/>
      <c r="FYW108" s="376"/>
      <c r="FYX108" s="376"/>
      <c r="FYY108" s="376"/>
      <c r="FYZ108" s="376"/>
      <c r="FZA108" s="376"/>
      <c r="FZB108" s="376"/>
      <c r="FZC108" s="376"/>
      <c r="FZD108" s="376"/>
      <c r="FZE108" s="376"/>
      <c r="FZF108" s="376"/>
      <c r="FZG108" s="376"/>
      <c r="FZH108" s="376"/>
      <c r="FZI108" s="376"/>
      <c r="FZJ108" s="376"/>
      <c r="FZK108" s="376"/>
      <c r="FZL108" s="376"/>
      <c r="FZM108" s="376"/>
      <c r="FZN108" s="376"/>
      <c r="FZO108" s="376"/>
      <c r="FZP108" s="376"/>
      <c r="FZQ108" s="376"/>
      <c r="FZR108" s="376"/>
      <c r="FZS108" s="376"/>
      <c r="FZT108" s="376"/>
      <c r="FZU108" s="376"/>
      <c r="FZV108" s="376"/>
      <c r="FZW108" s="376"/>
      <c r="FZX108" s="376"/>
      <c r="FZY108" s="376"/>
      <c r="FZZ108" s="376"/>
      <c r="GAA108" s="376"/>
      <c r="GAB108" s="376"/>
      <c r="GAC108" s="376"/>
      <c r="GAD108" s="376"/>
      <c r="GAE108" s="376"/>
      <c r="GAF108" s="376"/>
      <c r="GAG108" s="376"/>
      <c r="GAH108" s="376"/>
      <c r="GAI108" s="376"/>
      <c r="GAJ108" s="376"/>
      <c r="GAK108" s="376"/>
      <c r="GAL108" s="376"/>
      <c r="GAM108" s="376"/>
      <c r="GAN108" s="376"/>
      <c r="GAO108" s="376"/>
      <c r="GAP108" s="376"/>
      <c r="GAQ108" s="376"/>
      <c r="GAR108" s="376"/>
      <c r="GAS108" s="376"/>
      <c r="GAT108" s="376"/>
      <c r="GAU108" s="376"/>
      <c r="GAV108" s="376"/>
      <c r="GAW108" s="376"/>
      <c r="GAX108" s="376"/>
      <c r="GAY108" s="376"/>
      <c r="GAZ108" s="376"/>
      <c r="GBA108" s="376"/>
      <c r="GBB108" s="376"/>
      <c r="GBC108" s="376"/>
      <c r="GBD108" s="376"/>
      <c r="GBE108" s="376"/>
      <c r="GBF108" s="376"/>
      <c r="GBG108" s="376"/>
      <c r="GBH108" s="376"/>
      <c r="GBI108" s="376"/>
      <c r="GBJ108" s="376"/>
      <c r="GBK108" s="376"/>
      <c r="GBL108" s="376"/>
      <c r="GBM108" s="376"/>
      <c r="GBN108" s="376"/>
      <c r="GBO108" s="376"/>
      <c r="GBP108" s="376"/>
      <c r="GBQ108" s="376"/>
      <c r="GBR108" s="376"/>
      <c r="GBS108" s="376"/>
      <c r="GBT108" s="376"/>
      <c r="GBU108" s="376"/>
      <c r="GBV108" s="376"/>
      <c r="GBW108" s="376"/>
      <c r="GBX108" s="376"/>
      <c r="GBY108" s="376"/>
      <c r="GBZ108" s="376"/>
      <c r="GCA108" s="376"/>
      <c r="GCB108" s="376"/>
      <c r="GCC108" s="376"/>
      <c r="GCD108" s="376"/>
      <c r="GCE108" s="376"/>
      <c r="GCF108" s="376"/>
      <c r="GCG108" s="376"/>
      <c r="GCH108" s="376"/>
      <c r="GCI108" s="376"/>
      <c r="GCJ108" s="376"/>
      <c r="GCK108" s="376"/>
      <c r="GCL108" s="376"/>
      <c r="GCM108" s="376"/>
      <c r="GCN108" s="376"/>
      <c r="GCO108" s="376"/>
      <c r="GCP108" s="376"/>
      <c r="GCQ108" s="376"/>
      <c r="GCR108" s="376"/>
      <c r="GCS108" s="376"/>
      <c r="GCT108" s="376"/>
      <c r="GCU108" s="376"/>
      <c r="GCV108" s="376"/>
      <c r="GCW108" s="376"/>
      <c r="GCX108" s="376"/>
      <c r="GCY108" s="376"/>
      <c r="GCZ108" s="376"/>
      <c r="GDA108" s="376"/>
      <c r="GDB108" s="376"/>
      <c r="GDC108" s="376"/>
      <c r="GDD108" s="376"/>
      <c r="GDE108" s="376"/>
      <c r="GDF108" s="376"/>
      <c r="GDG108" s="376"/>
      <c r="GDH108" s="376"/>
      <c r="GDI108" s="376"/>
      <c r="GDJ108" s="376"/>
      <c r="GDK108" s="376"/>
      <c r="GDL108" s="376"/>
      <c r="GDM108" s="376"/>
      <c r="GDN108" s="376"/>
      <c r="GDO108" s="376"/>
      <c r="GDP108" s="376"/>
      <c r="GDQ108" s="376"/>
      <c r="GDR108" s="376"/>
      <c r="GDS108" s="376"/>
      <c r="GDT108" s="376"/>
      <c r="GDU108" s="376"/>
      <c r="GDV108" s="376"/>
      <c r="GDW108" s="376"/>
      <c r="GDX108" s="376"/>
      <c r="GDY108" s="376"/>
      <c r="GDZ108" s="376"/>
      <c r="GEA108" s="376"/>
      <c r="GEB108" s="376"/>
      <c r="GEC108" s="376"/>
      <c r="GED108" s="376"/>
      <c r="GEE108" s="376"/>
      <c r="GEF108" s="376"/>
      <c r="GEG108" s="376"/>
      <c r="GEH108" s="376"/>
      <c r="GEI108" s="376"/>
      <c r="GEJ108" s="376"/>
      <c r="GEK108" s="376"/>
      <c r="GEL108" s="376"/>
      <c r="GEM108" s="376"/>
      <c r="GEN108" s="376"/>
      <c r="GEO108" s="376"/>
      <c r="GEP108" s="376"/>
      <c r="GEQ108" s="376"/>
      <c r="GER108" s="376"/>
      <c r="GES108" s="376"/>
      <c r="GET108" s="376"/>
      <c r="GEU108" s="376"/>
      <c r="GEV108" s="376"/>
      <c r="GEW108" s="376"/>
      <c r="GEX108" s="376"/>
      <c r="GEY108" s="376"/>
      <c r="GEZ108" s="376"/>
      <c r="GFA108" s="376"/>
      <c r="GFB108" s="376"/>
      <c r="GFC108" s="376"/>
      <c r="GFD108" s="376"/>
      <c r="GFE108" s="376"/>
      <c r="GFF108" s="376"/>
      <c r="GFG108" s="376"/>
      <c r="GFH108" s="376"/>
      <c r="GFI108" s="376"/>
      <c r="GFJ108" s="376"/>
      <c r="GFK108" s="376"/>
      <c r="GFL108" s="376"/>
      <c r="GFM108" s="376"/>
      <c r="GFN108" s="376"/>
      <c r="GFO108" s="376"/>
      <c r="GFP108" s="376"/>
      <c r="GFQ108" s="376"/>
      <c r="GFR108" s="376"/>
      <c r="GFS108" s="376"/>
      <c r="GFT108" s="376"/>
      <c r="GFU108" s="376"/>
      <c r="GFV108" s="376"/>
      <c r="GFW108" s="376"/>
      <c r="GFX108" s="376"/>
      <c r="GFY108" s="376"/>
      <c r="GFZ108" s="376"/>
      <c r="GGA108" s="376"/>
      <c r="GGB108" s="376"/>
      <c r="GGC108" s="376"/>
      <c r="GGD108" s="376"/>
      <c r="GGE108" s="376"/>
      <c r="GGF108" s="376"/>
      <c r="GGG108" s="376"/>
      <c r="GGH108" s="376"/>
      <c r="GGI108" s="376"/>
      <c r="GGJ108" s="376"/>
      <c r="GGK108" s="376"/>
      <c r="GGL108" s="376"/>
      <c r="GGM108" s="376"/>
      <c r="GGN108" s="376"/>
      <c r="GGO108" s="376"/>
      <c r="GGP108" s="376"/>
      <c r="GGQ108" s="376"/>
      <c r="GGR108" s="376"/>
      <c r="GGS108" s="376"/>
      <c r="GGT108" s="376"/>
      <c r="GGU108" s="376"/>
      <c r="GGV108" s="376"/>
      <c r="GGW108" s="376"/>
      <c r="GGX108" s="376"/>
      <c r="GGY108" s="376"/>
      <c r="GGZ108" s="376"/>
      <c r="GHA108" s="376"/>
      <c r="GHB108" s="376"/>
      <c r="GHC108" s="376"/>
      <c r="GHD108" s="376"/>
      <c r="GHE108" s="376"/>
      <c r="GHF108" s="376"/>
      <c r="GHG108" s="376"/>
      <c r="GHH108" s="376"/>
      <c r="GHI108" s="376"/>
      <c r="GHJ108" s="376"/>
      <c r="GHK108" s="376"/>
      <c r="GHL108" s="376"/>
      <c r="GHM108" s="376"/>
      <c r="GHN108" s="376"/>
      <c r="GHO108" s="376"/>
      <c r="GHP108" s="376"/>
      <c r="GHQ108" s="376"/>
      <c r="GHR108" s="376"/>
      <c r="GHS108" s="376"/>
      <c r="GHT108" s="376"/>
      <c r="GHU108" s="376"/>
      <c r="GHV108" s="376"/>
      <c r="GHW108" s="376"/>
      <c r="GHX108" s="376"/>
      <c r="GHY108" s="376"/>
      <c r="GHZ108" s="376"/>
      <c r="GIA108" s="376"/>
      <c r="GIB108" s="376"/>
      <c r="GIC108" s="376"/>
      <c r="GID108" s="376"/>
      <c r="GIE108" s="376"/>
      <c r="GIF108" s="376"/>
      <c r="GIG108" s="376"/>
      <c r="GIH108" s="376"/>
      <c r="GII108" s="376"/>
      <c r="GIJ108" s="376"/>
      <c r="GIK108" s="376"/>
      <c r="GIL108" s="376"/>
      <c r="GIM108" s="376"/>
      <c r="GIN108" s="376"/>
      <c r="GIO108" s="376"/>
      <c r="GIP108" s="376"/>
      <c r="GIQ108" s="376"/>
      <c r="GIR108" s="376"/>
      <c r="GIS108" s="376"/>
      <c r="GIT108" s="376"/>
      <c r="GIU108" s="376"/>
      <c r="GIV108" s="376"/>
      <c r="GIW108" s="376"/>
      <c r="GIX108" s="376"/>
      <c r="GIY108" s="376"/>
      <c r="GIZ108" s="376"/>
      <c r="GJA108" s="376"/>
      <c r="GJB108" s="376"/>
      <c r="GJC108" s="376"/>
      <c r="GJD108" s="376"/>
      <c r="GJE108" s="376"/>
      <c r="GJF108" s="376"/>
      <c r="GJG108" s="376"/>
      <c r="GJH108" s="376"/>
      <c r="GJI108" s="376"/>
      <c r="GJJ108" s="376"/>
      <c r="GJK108" s="376"/>
      <c r="GJL108" s="376"/>
      <c r="GJM108" s="376"/>
      <c r="GJN108" s="376"/>
      <c r="GJO108" s="376"/>
      <c r="GJP108" s="376"/>
      <c r="GJQ108" s="376"/>
      <c r="GJR108" s="376"/>
      <c r="GJS108" s="376"/>
      <c r="GJT108" s="376"/>
      <c r="GJU108" s="376"/>
      <c r="GJV108" s="376"/>
      <c r="GJW108" s="376"/>
      <c r="GJX108" s="376"/>
      <c r="GJY108" s="376"/>
      <c r="GJZ108" s="376"/>
      <c r="GKA108" s="376"/>
      <c r="GKB108" s="376"/>
      <c r="GKC108" s="376"/>
      <c r="GKD108" s="376"/>
      <c r="GKE108" s="376"/>
      <c r="GKF108" s="376"/>
      <c r="GKG108" s="376"/>
      <c r="GKH108" s="376"/>
      <c r="GKI108" s="376"/>
      <c r="GKJ108" s="376"/>
      <c r="GKK108" s="376"/>
      <c r="GKL108" s="376"/>
      <c r="GKM108" s="376"/>
      <c r="GKN108" s="376"/>
      <c r="GKO108" s="376"/>
      <c r="GKP108" s="376"/>
      <c r="GKQ108" s="376"/>
      <c r="GKR108" s="376"/>
      <c r="GKS108" s="376"/>
      <c r="GKT108" s="376"/>
      <c r="GKU108" s="376"/>
      <c r="GKV108" s="376"/>
      <c r="GKW108" s="376"/>
      <c r="GKX108" s="376"/>
      <c r="GKY108" s="376"/>
      <c r="GKZ108" s="376"/>
      <c r="GLA108" s="376"/>
      <c r="GLB108" s="376"/>
      <c r="GLC108" s="376"/>
      <c r="GLD108" s="376"/>
      <c r="GLE108" s="376"/>
      <c r="GLF108" s="376"/>
      <c r="GLG108" s="376"/>
      <c r="GLH108" s="376"/>
      <c r="GLI108" s="376"/>
      <c r="GLJ108" s="376"/>
      <c r="GLK108" s="376"/>
      <c r="GLL108" s="376"/>
      <c r="GLM108" s="376"/>
      <c r="GLN108" s="376"/>
      <c r="GLO108" s="376"/>
      <c r="GLP108" s="376"/>
      <c r="GLQ108" s="376"/>
      <c r="GLR108" s="376"/>
      <c r="GLS108" s="376"/>
      <c r="GLT108" s="376"/>
      <c r="GLU108" s="376"/>
      <c r="GLV108" s="376"/>
      <c r="GLW108" s="376"/>
      <c r="GLX108" s="376"/>
      <c r="GLY108" s="376"/>
      <c r="GLZ108" s="376"/>
      <c r="GMA108" s="376"/>
      <c r="GMB108" s="376"/>
      <c r="GMC108" s="376"/>
      <c r="GMD108" s="376"/>
      <c r="GME108" s="376"/>
      <c r="GMF108" s="376"/>
      <c r="GMG108" s="376"/>
      <c r="GMH108" s="376"/>
      <c r="GMI108" s="376"/>
      <c r="GMJ108" s="376"/>
      <c r="GMK108" s="376"/>
      <c r="GML108" s="376"/>
      <c r="GMM108" s="376"/>
      <c r="GMN108" s="376"/>
      <c r="GMO108" s="376"/>
      <c r="GMP108" s="376"/>
      <c r="GMQ108" s="376"/>
      <c r="GMR108" s="376"/>
      <c r="GMS108" s="376"/>
      <c r="GMT108" s="376"/>
      <c r="GMU108" s="376"/>
      <c r="GMV108" s="376"/>
      <c r="GMW108" s="376"/>
      <c r="GMX108" s="376"/>
      <c r="GMY108" s="376"/>
      <c r="GMZ108" s="376"/>
      <c r="GNA108" s="376"/>
      <c r="GNB108" s="376"/>
      <c r="GNC108" s="376"/>
      <c r="GND108" s="376"/>
      <c r="GNE108" s="376"/>
      <c r="GNF108" s="376"/>
      <c r="GNG108" s="376"/>
      <c r="GNH108" s="376"/>
      <c r="GNI108" s="376"/>
      <c r="GNJ108" s="376"/>
      <c r="GNK108" s="376"/>
      <c r="GNL108" s="376"/>
      <c r="GNM108" s="376"/>
      <c r="GNN108" s="376"/>
      <c r="GNO108" s="376"/>
      <c r="GNP108" s="376"/>
      <c r="GNQ108" s="376"/>
      <c r="GNR108" s="376"/>
      <c r="GNS108" s="376"/>
      <c r="GNT108" s="376"/>
      <c r="GNU108" s="376"/>
      <c r="GNV108" s="376"/>
      <c r="GNW108" s="376"/>
      <c r="GNX108" s="376"/>
      <c r="GNY108" s="376"/>
      <c r="GNZ108" s="376"/>
      <c r="GOA108" s="376"/>
      <c r="GOB108" s="376"/>
      <c r="GOC108" s="376"/>
      <c r="GOD108" s="376"/>
      <c r="GOE108" s="376"/>
      <c r="GOF108" s="376"/>
      <c r="GOG108" s="376"/>
      <c r="GOH108" s="376"/>
      <c r="GOI108" s="376"/>
      <c r="GOJ108" s="376"/>
      <c r="GOK108" s="376"/>
      <c r="GOL108" s="376"/>
      <c r="GOM108" s="376"/>
      <c r="GON108" s="376"/>
      <c r="GOO108" s="376"/>
      <c r="GOP108" s="376"/>
      <c r="GOQ108" s="376"/>
      <c r="GOR108" s="376"/>
      <c r="GOS108" s="376"/>
      <c r="GOT108" s="376"/>
      <c r="GOU108" s="376"/>
      <c r="GOV108" s="376"/>
      <c r="GOW108" s="376"/>
      <c r="GOX108" s="376"/>
      <c r="GOY108" s="376"/>
      <c r="GOZ108" s="376"/>
      <c r="GPA108" s="376"/>
      <c r="GPB108" s="376"/>
      <c r="GPC108" s="376"/>
      <c r="GPD108" s="376"/>
      <c r="GPE108" s="376"/>
      <c r="GPF108" s="376"/>
      <c r="GPG108" s="376"/>
      <c r="GPH108" s="376"/>
      <c r="GPI108" s="376"/>
      <c r="GPJ108" s="376"/>
      <c r="GPK108" s="376"/>
      <c r="GPL108" s="376"/>
      <c r="GPM108" s="376"/>
      <c r="GPN108" s="376"/>
      <c r="GPO108" s="376"/>
      <c r="GPP108" s="376"/>
      <c r="GPQ108" s="376"/>
      <c r="GPR108" s="376"/>
      <c r="GPS108" s="376"/>
      <c r="GPT108" s="376"/>
      <c r="GPU108" s="376"/>
      <c r="GPV108" s="376"/>
      <c r="GPW108" s="376"/>
      <c r="GPX108" s="376"/>
      <c r="GPY108" s="376"/>
      <c r="GPZ108" s="376"/>
      <c r="GQA108" s="376"/>
      <c r="GQB108" s="376"/>
      <c r="GQC108" s="376"/>
      <c r="GQD108" s="376"/>
      <c r="GQE108" s="376"/>
      <c r="GQF108" s="376"/>
      <c r="GQG108" s="376"/>
      <c r="GQH108" s="376"/>
      <c r="GQI108" s="376"/>
      <c r="GQJ108" s="376"/>
      <c r="GQK108" s="376"/>
      <c r="GQL108" s="376"/>
      <c r="GQM108" s="376"/>
      <c r="GQN108" s="376"/>
      <c r="GQO108" s="376"/>
      <c r="GQP108" s="376"/>
      <c r="GQQ108" s="376"/>
      <c r="GQR108" s="376"/>
      <c r="GQS108" s="376"/>
      <c r="GQT108" s="376"/>
      <c r="GQU108" s="376"/>
      <c r="GQV108" s="376"/>
      <c r="GQW108" s="376"/>
      <c r="GQX108" s="376"/>
      <c r="GQY108" s="376"/>
      <c r="GQZ108" s="376"/>
      <c r="GRA108" s="376"/>
      <c r="GRB108" s="376"/>
      <c r="GRC108" s="376"/>
      <c r="GRD108" s="376"/>
      <c r="GRE108" s="376"/>
      <c r="GRF108" s="376"/>
      <c r="GRG108" s="376"/>
      <c r="GRH108" s="376"/>
      <c r="GRI108" s="376"/>
      <c r="GRJ108" s="376"/>
      <c r="GRK108" s="376"/>
      <c r="GRL108" s="376"/>
      <c r="GRM108" s="376"/>
      <c r="GRN108" s="376"/>
      <c r="GRO108" s="376"/>
      <c r="GRP108" s="376"/>
      <c r="GRQ108" s="376"/>
      <c r="GRR108" s="376"/>
      <c r="GRS108" s="376"/>
      <c r="GRT108" s="376"/>
      <c r="GRU108" s="376"/>
      <c r="GRV108" s="376"/>
      <c r="GRW108" s="376"/>
      <c r="GRX108" s="376"/>
      <c r="GRY108" s="376"/>
      <c r="GRZ108" s="376"/>
      <c r="GSA108" s="376"/>
      <c r="GSB108" s="376"/>
      <c r="GSC108" s="376"/>
      <c r="GSD108" s="376"/>
      <c r="GSE108" s="376"/>
      <c r="GSF108" s="376"/>
      <c r="GSG108" s="376"/>
      <c r="GSH108" s="376"/>
      <c r="GSI108" s="376"/>
      <c r="GSJ108" s="376"/>
      <c r="GSK108" s="376"/>
      <c r="GSL108" s="376"/>
      <c r="GSM108" s="376"/>
      <c r="GSN108" s="376"/>
      <c r="GSO108" s="376"/>
      <c r="GSP108" s="376"/>
      <c r="GSQ108" s="376"/>
      <c r="GSR108" s="376"/>
      <c r="GSS108" s="376"/>
      <c r="GST108" s="376"/>
      <c r="GSU108" s="376"/>
      <c r="GSV108" s="376"/>
      <c r="GSW108" s="376"/>
      <c r="GSX108" s="376"/>
      <c r="GSY108" s="376"/>
      <c r="GSZ108" s="376"/>
      <c r="GTA108" s="376"/>
      <c r="GTB108" s="376"/>
      <c r="GTC108" s="376"/>
      <c r="GTD108" s="376"/>
      <c r="GTE108" s="376"/>
      <c r="GTF108" s="376"/>
      <c r="GTG108" s="376"/>
      <c r="GTH108" s="376"/>
      <c r="GTI108" s="376"/>
      <c r="GTJ108" s="376"/>
      <c r="GTK108" s="376"/>
      <c r="GTL108" s="376"/>
      <c r="GTM108" s="376"/>
      <c r="GTN108" s="376"/>
      <c r="GTO108" s="376"/>
      <c r="GTP108" s="376"/>
      <c r="GTQ108" s="376"/>
      <c r="GTR108" s="376"/>
      <c r="GTS108" s="376"/>
      <c r="GTT108" s="376"/>
      <c r="GTU108" s="376"/>
      <c r="GTV108" s="376"/>
      <c r="GTW108" s="376"/>
      <c r="GTX108" s="376"/>
      <c r="GTY108" s="376"/>
      <c r="GTZ108" s="376"/>
      <c r="GUA108" s="376"/>
      <c r="GUB108" s="376"/>
      <c r="GUC108" s="376"/>
      <c r="GUD108" s="376"/>
      <c r="GUE108" s="376"/>
      <c r="GUF108" s="376"/>
      <c r="GUG108" s="376"/>
      <c r="GUH108" s="376"/>
      <c r="GUI108" s="376"/>
      <c r="GUJ108" s="376"/>
      <c r="GUK108" s="376"/>
      <c r="GUL108" s="376"/>
      <c r="GUM108" s="376"/>
      <c r="GUN108" s="376"/>
      <c r="GUO108" s="376"/>
      <c r="GUP108" s="376"/>
      <c r="GUQ108" s="376"/>
      <c r="GUR108" s="376"/>
      <c r="GUS108" s="376"/>
      <c r="GUT108" s="376"/>
      <c r="GUU108" s="376"/>
      <c r="GUV108" s="376"/>
      <c r="GUW108" s="376"/>
      <c r="GUX108" s="376"/>
      <c r="GUY108" s="376"/>
      <c r="GUZ108" s="376"/>
      <c r="GVA108" s="376"/>
      <c r="GVB108" s="376"/>
      <c r="GVC108" s="376"/>
      <c r="GVD108" s="376"/>
      <c r="GVE108" s="376"/>
      <c r="GVF108" s="376"/>
      <c r="GVG108" s="376"/>
      <c r="GVH108" s="376"/>
      <c r="GVI108" s="376"/>
      <c r="GVJ108" s="376"/>
      <c r="GVK108" s="376"/>
      <c r="GVL108" s="376"/>
      <c r="GVM108" s="376"/>
      <c r="GVN108" s="376"/>
      <c r="GVO108" s="376"/>
      <c r="GVP108" s="376"/>
      <c r="GVQ108" s="376"/>
      <c r="GVR108" s="376"/>
      <c r="GVS108" s="376"/>
      <c r="GVT108" s="376"/>
      <c r="GVU108" s="376"/>
      <c r="GVV108" s="376"/>
      <c r="GVW108" s="376"/>
      <c r="GVX108" s="376"/>
      <c r="GVY108" s="376"/>
      <c r="GVZ108" s="376"/>
      <c r="GWA108" s="376"/>
      <c r="GWB108" s="376"/>
      <c r="GWC108" s="376"/>
      <c r="GWD108" s="376"/>
      <c r="GWE108" s="376"/>
      <c r="GWF108" s="376"/>
      <c r="GWG108" s="376"/>
      <c r="GWH108" s="376"/>
      <c r="GWI108" s="376"/>
      <c r="GWJ108" s="376"/>
      <c r="GWK108" s="376"/>
      <c r="GWL108" s="376"/>
      <c r="GWM108" s="376"/>
      <c r="GWN108" s="376"/>
      <c r="GWO108" s="376"/>
      <c r="GWP108" s="376"/>
      <c r="GWQ108" s="376"/>
      <c r="GWR108" s="376"/>
      <c r="GWS108" s="376"/>
      <c r="GWT108" s="376"/>
      <c r="GWU108" s="376"/>
      <c r="GWV108" s="376"/>
      <c r="GWW108" s="376"/>
      <c r="GWX108" s="376"/>
      <c r="GWY108" s="376"/>
      <c r="GWZ108" s="376"/>
      <c r="GXA108" s="376"/>
      <c r="GXB108" s="376"/>
      <c r="GXC108" s="376"/>
      <c r="GXD108" s="376"/>
      <c r="GXE108" s="376"/>
      <c r="GXF108" s="376"/>
      <c r="GXG108" s="376"/>
      <c r="GXH108" s="376"/>
      <c r="GXI108" s="376"/>
      <c r="GXJ108" s="376"/>
      <c r="GXK108" s="376"/>
      <c r="GXL108" s="376"/>
      <c r="GXM108" s="376"/>
      <c r="GXN108" s="376"/>
      <c r="GXO108" s="376"/>
      <c r="GXP108" s="376"/>
      <c r="GXQ108" s="376"/>
      <c r="GXR108" s="376"/>
      <c r="GXS108" s="376"/>
      <c r="GXT108" s="376"/>
      <c r="GXU108" s="376"/>
      <c r="GXV108" s="376"/>
      <c r="GXW108" s="376"/>
      <c r="GXX108" s="376"/>
      <c r="GXY108" s="376"/>
      <c r="GXZ108" s="376"/>
      <c r="GYA108" s="376"/>
      <c r="GYB108" s="376"/>
      <c r="GYC108" s="376"/>
      <c r="GYD108" s="376"/>
      <c r="GYE108" s="376"/>
      <c r="GYF108" s="376"/>
      <c r="GYG108" s="376"/>
      <c r="GYH108" s="376"/>
      <c r="GYI108" s="376"/>
      <c r="GYJ108" s="376"/>
      <c r="GYK108" s="376"/>
      <c r="GYL108" s="376"/>
      <c r="GYM108" s="376"/>
      <c r="GYN108" s="376"/>
      <c r="GYO108" s="376"/>
      <c r="GYP108" s="376"/>
      <c r="GYQ108" s="376"/>
      <c r="GYR108" s="376"/>
      <c r="GYS108" s="376"/>
      <c r="GYT108" s="376"/>
      <c r="GYU108" s="376"/>
      <c r="GYV108" s="376"/>
      <c r="GYW108" s="376"/>
      <c r="GYX108" s="376"/>
      <c r="GYY108" s="376"/>
      <c r="GYZ108" s="376"/>
      <c r="GZA108" s="376"/>
      <c r="GZB108" s="376"/>
      <c r="GZC108" s="376"/>
      <c r="GZD108" s="376"/>
      <c r="GZE108" s="376"/>
      <c r="GZF108" s="376"/>
      <c r="GZG108" s="376"/>
      <c r="GZH108" s="376"/>
      <c r="GZI108" s="376"/>
      <c r="GZJ108" s="376"/>
      <c r="GZK108" s="376"/>
      <c r="GZL108" s="376"/>
      <c r="GZM108" s="376"/>
      <c r="GZN108" s="376"/>
      <c r="GZO108" s="376"/>
      <c r="GZP108" s="376"/>
      <c r="GZQ108" s="376"/>
      <c r="GZR108" s="376"/>
      <c r="GZS108" s="376"/>
      <c r="GZT108" s="376"/>
      <c r="GZU108" s="376"/>
      <c r="GZV108" s="376"/>
      <c r="GZW108" s="376"/>
      <c r="GZX108" s="376"/>
      <c r="GZY108" s="376"/>
      <c r="GZZ108" s="376"/>
      <c r="HAA108" s="376"/>
      <c r="HAB108" s="376"/>
      <c r="HAC108" s="376"/>
      <c r="HAD108" s="376"/>
      <c r="HAE108" s="376"/>
      <c r="HAF108" s="376"/>
      <c r="HAG108" s="376"/>
      <c r="HAH108" s="376"/>
      <c r="HAI108" s="376"/>
      <c r="HAJ108" s="376"/>
      <c r="HAK108" s="376"/>
      <c r="HAL108" s="376"/>
      <c r="HAM108" s="376"/>
      <c r="HAN108" s="376"/>
      <c r="HAO108" s="376"/>
      <c r="HAP108" s="376"/>
      <c r="HAQ108" s="376"/>
      <c r="HAR108" s="376"/>
      <c r="HAS108" s="376"/>
      <c r="HAT108" s="376"/>
      <c r="HAU108" s="376"/>
      <c r="HAV108" s="376"/>
      <c r="HAW108" s="376"/>
      <c r="HAX108" s="376"/>
      <c r="HAY108" s="376"/>
      <c r="HAZ108" s="376"/>
      <c r="HBA108" s="376"/>
      <c r="HBB108" s="376"/>
      <c r="HBC108" s="376"/>
      <c r="HBD108" s="376"/>
      <c r="HBE108" s="376"/>
      <c r="HBF108" s="376"/>
      <c r="HBG108" s="376"/>
      <c r="HBH108" s="376"/>
      <c r="HBI108" s="376"/>
      <c r="HBJ108" s="376"/>
      <c r="HBK108" s="376"/>
      <c r="HBL108" s="376"/>
      <c r="HBM108" s="376"/>
      <c r="HBN108" s="376"/>
      <c r="HBO108" s="376"/>
      <c r="HBP108" s="376"/>
      <c r="HBQ108" s="376"/>
      <c r="HBR108" s="376"/>
      <c r="HBS108" s="376"/>
      <c r="HBT108" s="376"/>
      <c r="HBU108" s="376"/>
      <c r="HBV108" s="376"/>
      <c r="HBW108" s="376"/>
      <c r="HBX108" s="376"/>
      <c r="HBY108" s="376"/>
      <c r="HBZ108" s="376"/>
      <c r="HCA108" s="376"/>
      <c r="HCB108" s="376"/>
      <c r="HCC108" s="376"/>
      <c r="HCD108" s="376"/>
      <c r="HCE108" s="376"/>
      <c r="HCF108" s="376"/>
      <c r="HCG108" s="376"/>
      <c r="HCH108" s="376"/>
      <c r="HCI108" s="376"/>
      <c r="HCJ108" s="376"/>
      <c r="HCK108" s="376"/>
      <c r="HCL108" s="376"/>
      <c r="HCM108" s="376"/>
      <c r="HCN108" s="376"/>
      <c r="HCO108" s="376"/>
      <c r="HCP108" s="376"/>
      <c r="HCQ108" s="376"/>
      <c r="HCR108" s="376"/>
      <c r="HCS108" s="376"/>
      <c r="HCT108" s="376"/>
      <c r="HCU108" s="376"/>
      <c r="HCV108" s="376"/>
      <c r="HCW108" s="376"/>
      <c r="HCX108" s="376"/>
      <c r="HCY108" s="376"/>
      <c r="HCZ108" s="376"/>
      <c r="HDA108" s="376"/>
      <c r="HDB108" s="376"/>
      <c r="HDC108" s="376"/>
      <c r="HDD108" s="376"/>
      <c r="HDE108" s="376"/>
      <c r="HDF108" s="376"/>
      <c r="HDG108" s="376"/>
      <c r="HDH108" s="376"/>
      <c r="HDI108" s="376"/>
      <c r="HDJ108" s="376"/>
      <c r="HDK108" s="376"/>
      <c r="HDL108" s="376"/>
      <c r="HDM108" s="376"/>
      <c r="HDN108" s="376"/>
      <c r="HDO108" s="376"/>
      <c r="HDP108" s="376"/>
      <c r="HDQ108" s="376"/>
      <c r="HDR108" s="376"/>
      <c r="HDS108" s="376"/>
      <c r="HDT108" s="376"/>
      <c r="HDU108" s="376"/>
      <c r="HDV108" s="376"/>
      <c r="HDW108" s="376"/>
      <c r="HDX108" s="376"/>
      <c r="HDY108" s="376"/>
      <c r="HDZ108" s="376"/>
      <c r="HEA108" s="376"/>
      <c r="HEB108" s="376"/>
      <c r="HEC108" s="376"/>
      <c r="HED108" s="376"/>
      <c r="HEE108" s="376"/>
      <c r="HEF108" s="376"/>
      <c r="HEG108" s="376"/>
      <c r="HEH108" s="376"/>
      <c r="HEI108" s="376"/>
      <c r="HEJ108" s="376"/>
      <c r="HEK108" s="376"/>
      <c r="HEL108" s="376"/>
      <c r="HEM108" s="376"/>
      <c r="HEN108" s="376"/>
      <c r="HEO108" s="376"/>
      <c r="HEP108" s="376"/>
      <c r="HEQ108" s="376"/>
      <c r="HER108" s="376"/>
      <c r="HES108" s="376"/>
      <c r="HET108" s="376"/>
      <c r="HEU108" s="376"/>
      <c r="HEV108" s="376"/>
      <c r="HEW108" s="376"/>
      <c r="HEX108" s="376"/>
      <c r="HEY108" s="376"/>
      <c r="HEZ108" s="376"/>
      <c r="HFA108" s="376"/>
      <c r="HFB108" s="376"/>
      <c r="HFC108" s="376"/>
      <c r="HFD108" s="376"/>
      <c r="HFE108" s="376"/>
      <c r="HFF108" s="376"/>
      <c r="HFG108" s="376"/>
      <c r="HFH108" s="376"/>
      <c r="HFI108" s="376"/>
      <c r="HFJ108" s="376"/>
      <c r="HFK108" s="376"/>
      <c r="HFL108" s="376"/>
      <c r="HFM108" s="376"/>
      <c r="HFN108" s="376"/>
      <c r="HFO108" s="376"/>
      <c r="HFP108" s="376"/>
      <c r="HFQ108" s="376"/>
      <c r="HFR108" s="376"/>
      <c r="HFS108" s="376"/>
      <c r="HFT108" s="376"/>
      <c r="HFU108" s="376"/>
      <c r="HFV108" s="376"/>
      <c r="HFW108" s="376"/>
      <c r="HFX108" s="376"/>
      <c r="HFY108" s="376"/>
      <c r="HFZ108" s="376"/>
      <c r="HGA108" s="376"/>
      <c r="HGB108" s="376"/>
      <c r="HGC108" s="376"/>
      <c r="HGD108" s="376"/>
      <c r="HGE108" s="376"/>
      <c r="HGF108" s="376"/>
      <c r="HGG108" s="376"/>
      <c r="HGH108" s="376"/>
      <c r="HGI108" s="376"/>
      <c r="HGJ108" s="376"/>
      <c r="HGK108" s="376"/>
      <c r="HGL108" s="376"/>
      <c r="HGM108" s="376"/>
      <c r="HGN108" s="376"/>
      <c r="HGO108" s="376"/>
      <c r="HGP108" s="376"/>
      <c r="HGQ108" s="376"/>
      <c r="HGR108" s="376"/>
      <c r="HGS108" s="376"/>
      <c r="HGT108" s="376"/>
      <c r="HGU108" s="376"/>
      <c r="HGV108" s="376"/>
      <c r="HGW108" s="376"/>
      <c r="HGX108" s="376"/>
      <c r="HGY108" s="376"/>
      <c r="HGZ108" s="376"/>
      <c r="HHA108" s="376"/>
      <c r="HHB108" s="376"/>
      <c r="HHC108" s="376"/>
      <c r="HHD108" s="376"/>
      <c r="HHE108" s="376"/>
      <c r="HHF108" s="376"/>
      <c r="HHG108" s="376"/>
      <c r="HHH108" s="376"/>
      <c r="HHI108" s="376"/>
      <c r="HHJ108" s="376"/>
      <c r="HHK108" s="376"/>
      <c r="HHL108" s="376"/>
      <c r="HHM108" s="376"/>
      <c r="HHN108" s="376"/>
      <c r="HHO108" s="376"/>
      <c r="HHP108" s="376"/>
      <c r="HHQ108" s="376"/>
      <c r="HHR108" s="376"/>
      <c r="HHS108" s="376"/>
      <c r="HHT108" s="376"/>
      <c r="HHU108" s="376"/>
      <c r="HHV108" s="376"/>
      <c r="HHW108" s="376"/>
      <c r="HHX108" s="376"/>
      <c r="HHY108" s="376"/>
      <c r="HHZ108" s="376"/>
      <c r="HIA108" s="376"/>
      <c r="HIB108" s="376"/>
      <c r="HIC108" s="376"/>
      <c r="HID108" s="376"/>
      <c r="HIE108" s="376"/>
      <c r="HIF108" s="376"/>
      <c r="HIG108" s="376"/>
      <c r="HIH108" s="376"/>
      <c r="HII108" s="376"/>
      <c r="HIJ108" s="376"/>
      <c r="HIK108" s="376"/>
      <c r="HIL108" s="376"/>
      <c r="HIM108" s="376"/>
      <c r="HIN108" s="376"/>
      <c r="HIO108" s="376"/>
      <c r="HIP108" s="376"/>
      <c r="HIQ108" s="376"/>
      <c r="HIR108" s="376"/>
      <c r="HIS108" s="376"/>
      <c r="HIT108" s="376"/>
      <c r="HIU108" s="376"/>
      <c r="HIV108" s="376"/>
      <c r="HIW108" s="376"/>
      <c r="HIX108" s="376"/>
      <c r="HIY108" s="376"/>
      <c r="HIZ108" s="376"/>
      <c r="HJA108" s="376"/>
      <c r="HJB108" s="376"/>
      <c r="HJC108" s="376"/>
      <c r="HJD108" s="376"/>
      <c r="HJE108" s="376"/>
      <c r="HJF108" s="376"/>
      <c r="HJG108" s="376"/>
      <c r="HJH108" s="376"/>
      <c r="HJI108" s="376"/>
      <c r="HJJ108" s="376"/>
      <c r="HJK108" s="376"/>
      <c r="HJL108" s="376"/>
      <c r="HJM108" s="376"/>
      <c r="HJN108" s="376"/>
      <c r="HJO108" s="376"/>
      <c r="HJP108" s="376"/>
      <c r="HJQ108" s="376"/>
      <c r="HJR108" s="376"/>
      <c r="HJS108" s="376"/>
      <c r="HJT108" s="376"/>
      <c r="HJU108" s="376"/>
      <c r="HJV108" s="376"/>
      <c r="HJW108" s="376"/>
      <c r="HJX108" s="376"/>
      <c r="HJY108" s="376"/>
      <c r="HJZ108" s="376"/>
      <c r="HKA108" s="376"/>
      <c r="HKB108" s="376"/>
      <c r="HKC108" s="376"/>
      <c r="HKD108" s="376"/>
      <c r="HKE108" s="376"/>
      <c r="HKF108" s="376"/>
      <c r="HKG108" s="376"/>
      <c r="HKH108" s="376"/>
      <c r="HKI108" s="376"/>
      <c r="HKJ108" s="376"/>
      <c r="HKK108" s="376"/>
      <c r="HKL108" s="376"/>
      <c r="HKM108" s="376"/>
      <c r="HKN108" s="376"/>
      <c r="HKO108" s="376"/>
      <c r="HKP108" s="376"/>
      <c r="HKQ108" s="376"/>
      <c r="HKR108" s="376"/>
      <c r="HKS108" s="376"/>
      <c r="HKT108" s="376"/>
      <c r="HKU108" s="376"/>
      <c r="HKV108" s="376"/>
      <c r="HKW108" s="376"/>
      <c r="HKX108" s="376"/>
      <c r="HKY108" s="376"/>
      <c r="HKZ108" s="376"/>
      <c r="HLA108" s="376"/>
      <c r="HLB108" s="376"/>
      <c r="HLC108" s="376"/>
      <c r="HLD108" s="376"/>
      <c r="HLE108" s="376"/>
      <c r="HLF108" s="376"/>
      <c r="HLG108" s="376"/>
      <c r="HLH108" s="376"/>
      <c r="HLI108" s="376"/>
      <c r="HLJ108" s="376"/>
      <c r="HLK108" s="376"/>
      <c r="HLL108" s="376"/>
      <c r="HLM108" s="376"/>
      <c r="HLN108" s="376"/>
      <c r="HLO108" s="376"/>
      <c r="HLP108" s="376"/>
      <c r="HLQ108" s="376"/>
      <c r="HLR108" s="376"/>
      <c r="HLS108" s="376"/>
      <c r="HLT108" s="376"/>
      <c r="HLU108" s="376"/>
      <c r="HLV108" s="376"/>
      <c r="HLW108" s="376"/>
      <c r="HLX108" s="376"/>
      <c r="HLY108" s="376"/>
      <c r="HLZ108" s="376"/>
      <c r="HMA108" s="376"/>
      <c r="HMB108" s="376"/>
      <c r="HMC108" s="376"/>
      <c r="HMD108" s="376"/>
      <c r="HME108" s="376"/>
      <c r="HMF108" s="376"/>
      <c r="HMG108" s="376"/>
      <c r="HMH108" s="376"/>
      <c r="HMI108" s="376"/>
      <c r="HMJ108" s="376"/>
      <c r="HMK108" s="376"/>
      <c r="HML108" s="376"/>
      <c r="HMM108" s="376"/>
      <c r="HMN108" s="376"/>
      <c r="HMO108" s="376"/>
      <c r="HMP108" s="376"/>
      <c r="HMQ108" s="376"/>
      <c r="HMR108" s="376"/>
      <c r="HMS108" s="376"/>
      <c r="HMT108" s="376"/>
      <c r="HMU108" s="376"/>
      <c r="HMV108" s="376"/>
      <c r="HMW108" s="376"/>
      <c r="HMX108" s="376"/>
      <c r="HMY108" s="376"/>
      <c r="HMZ108" s="376"/>
      <c r="HNA108" s="376"/>
      <c r="HNB108" s="376"/>
      <c r="HNC108" s="376"/>
      <c r="HND108" s="376"/>
      <c r="HNE108" s="376"/>
      <c r="HNF108" s="376"/>
      <c r="HNG108" s="376"/>
      <c r="HNH108" s="376"/>
      <c r="HNI108" s="376"/>
      <c r="HNJ108" s="376"/>
      <c r="HNK108" s="376"/>
      <c r="HNL108" s="376"/>
      <c r="HNM108" s="376"/>
      <c r="HNN108" s="376"/>
      <c r="HNO108" s="376"/>
      <c r="HNP108" s="376"/>
      <c r="HNQ108" s="376"/>
      <c r="HNR108" s="376"/>
      <c r="HNS108" s="376"/>
      <c r="HNT108" s="376"/>
      <c r="HNU108" s="376"/>
      <c r="HNV108" s="376"/>
      <c r="HNW108" s="376"/>
      <c r="HNX108" s="376"/>
      <c r="HNY108" s="376"/>
      <c r="HNZ108" s="376"/>
      <c r="HOA108" s="376"/>
      <c r="HOB108" s="376"/>
      <c r="HOC108" s="376"/>
      <c r="HOD108" s="376"/>
      <c r="HOE108" s="376"/>
      <c r="HOF108" s="376"/>
      <c r="HOG108" s="376"/>
      <c r="HOH108" s="376"/>
      <c r="HOI108" s="376"/>
      <c r="HOJ108" s="376"/>
      <c r="HOK108" s="376"/>
      <c r="HOL108" s="376"/>
      <c r="HOM108" s="376"/>
      <c r="HON108" s="376"/>
      <c r="HOO108" s="376"/>
      <c r="HOP108" s="376"/>
      <c r="HOQ108" s="376"/>
      <c r="HOR108" s="376"/>
      <c r="HOS108" s="376"/>
      <c r="HOT108" s="376"/>
      <c r="HOU108" s="376"/>
      <c r="HOV108" s="376"/>
      <c r="HOW108" s="376"/>
      <c r="HOX108" s="376"/>
      <c r="HOY108" s="376"/>
      <c r="HOZ108" s="376"/>
      <c r="HPA108" s="376"/>
      <c r="HPB108" s="376"/>
      <c r="HPC108" s="376"/>
      <c r="HPD108" s="376"/>
      <c r="HPE108" s="376"/>
      <c r="HPF108" s="376"/>
      <c r="HPG108" s="376"/>
      <c r="HPH108" s="376"/>
      <c r="HPI108" s="376"/>
      <c r="HPJ108" s="376"/>
      <c r="HPK108" s="376"/>
      <c r="HPL108" s="376"/>
      <c r="HPM108" s="376"/>
      <c r="HPN108" s="376"/>
      <c r="HPO108" s="376"/>
      <c r="HPP108" s="376"/>
      <c r="HPQ108" s="376"/>
      <c r="HPR108" s="376"/>
      <c r="HPS108" s="376"/>
      <c r="HPT108" s="376"/>
      <c r="HPU108" s="376"/>
      <c r="HPV108" s="376"/>
      <c r="HPW108" s="376"/>
      <c r="HPX108" s="376"/>
      <c r="HPY108" s="376"/>
      <c r="HPZ108" s="376"/>
      <c r="HQA108" s="376"/>
      <c r="HQB108" s="376"/>
      <c r="HQC108" s="376"/>
      <c r="HQD108" s="376"/>
      <c r="HQE108" s="376"/>
      <c r="HQF108" s="376"/>
      <c r="HQG108" s="376"/>
      <c r="HQH108" s="376"/>
      <c r="HQI108" s="376"/>
      <c r="HQJ108" s="376"/>
      <c r="HQK108" s="376"/>
      <c r="HQL108" s="376"/>
      <c r="HQM108" s="376"/>
      <c r="HQN108" s="376"/>
      <c r="HQO108" s="376"/>
      <c r="HQP108" s="376"/>
      <c r="HQQ108" s="376"/>
      <c r="HQR108" s="376"/>
      <c r="HQS108" s="376"/>
      <c r="HQT108" s="376"/>
      <c r="HQU108" s="376"/>
      <c r="HQV108" s="376"/>
      <c r="HQW108" s="376"/>
      <c r="HQX108" s="376"/>
      <c r="HQY108" s="376"/>
      <c r="HQZ108" s="376"/>
      <c r="HRA108" s="376"/>
      <c r="HRB108" s="376"/>
      <c r="HRC108" s="376"/>
      <c r="HRD108" s="376"/>
      <c r="HRE108" s="376"/>
      <c r="HRF108" s="376"/>
      <c r="HRG108" s="376"/>
      <c r="HRH108" s="376"/>
      <c r="HRI108" s="376"/>
      <c r="HRJ108" s="376"/>
      <c r="HRK108" s="376"/>
      <c r="HRL108" s="376"/>
      <c r="HRM108" s="376"/>
      <c r="HRN108" s="376"/>
      <c r="HRO108" s="376"/>
      <c r="HRP108" s="376"/>
      <c r="HRQ108" s="376"/>
      <c r="HRR108" s="376"/>
      <c r="HRS108" s="376"/>
      <c r="HRT108" s="376"/>
      <c r="HRU108" s="376"/>
      <c r="HRV108" s="376"/>
      <c r="HRW108" s="376"/>
      <c r="HRX108" s="376"/>
      <c r="HRY108" s="376"/>
      <c r="HRZ108" s="376"/>
      <c r="HSA108" s="376"/>
      <c r="HSB108" s="376"/>
      <c r="HSC108" s="376"/>
      <c r="HSD108" s="376"/>
      <c r="HSE108" s="376"/>
      <c r="HSF108" s="376"/>
      <c r="HSG108" s="376"/>
      <c r="HSH108" s="376"/>
      <c r="HSI108" s="376"/>
      <c r="HSJ108" s="376"/>
      <c r="HSK108" s="376"/>
      <c r="HSL108" s="376"/>
      <c r="HSM108" s="376"/>
      <c r="HSN108" s="376"/>
      <c r="HSO108" s="376"/>
      <c r="HSP108" s="376"/>
      <c r="HSQ108" s="376"/>
      <c r="HSR108" s="376"/>
      <c r="HSS108" s="376"/>
      <c r="HST108" s="376"/>
      <c r="HSU108" s="376"/>
      <c r="HSV108" s="376"/>
      <c r="HSW108" s="376"/>
      <c r="HSX108" s="376"/>
      <c r="HSY108" s="376"/>
      <c r="HSZ108" s="376"/>
      <c r="HTA108" s="376"/>
      <c r="HTB108" s="376"/>
      <c r="HTC108" s="376"/>
      <c r="HTD108" s="376"/>
      <c r="HTE108" s="376"/>
      <c r="HTF108" s="376"/>
      <c r="HTG108" s="376"/>
      <c r="HTH108" s="376"/>
      <c r="HTI108" s="376"/>
      <c r="HTJ108" s="376"/>
      <c r="HTK108" s="376"/>
      <c r="HTL108" s="376"/>
      <c r="HTM108" s="376"/>
      <c r="HTN108" s="376"/>
      <c r="HTO108" s="376"/>
      <c r="HTP108" s="376"/>
      <c r="HTQ108" s="376"/>
      <c r="HTR108" s="376"/>
      <c r="HTS108" s="376"/>
      <c r="HTT108" s="376"/>
      <c r="HTU108" s="376"/>
      <c r="HTV108" s="376"/>
      <c r="HTW108" s="376"/>
      <c r="HTX108" s="376"/>
      <c r="HTY108" s="376"/>
      <c r="HTZ108" s="376"/>
      <c r="HUA108" s="376"/>
      <c r="HUB108" s="376"/>
      <c r="HUC108" s="376"/>
      <c r="HUD108" s="376"/>
      <c r="HUE108" s="376"/>
      <c r="HUF108" s="376"/>
      <c r="HUG108" s="376"/>
      <c r="HUH108" s="376"/>
      <c r="HUI108" s="376"/>
      <c r="HUJ108" s="376"/>
      <c r="HUK108" s="376"/>
      <c r="HUL108" s="376"/>
      <c r="HUM108" s="376"/>
      <c r="HUN108" s="376"/>
      <c r="HUO108" s="376"/>
      <c r="HUP108" s="376"/>
      <c r="HUQ108" s="376"/>
      <c r="HUR108" s="376"/>
      <c r="HUS108" s="376"/>
      <c r="HUT108" s="376"/>
      <c r="HUU108" s="376"/>
      <c r="HUV108" s="376"/>
      <c r="HUW108" s="376"/>
      <c r="HUX108" s="376"/>
      <c r="HUY108" s="376"/>
      <c r="HUZ108" s="376"/>
      <c r="HVA108" s="376"/>
      <c r="HVB108" s="376"/>
      <c r="HVC108" s="376"/>
      <c r="HVD108" s="376"/>
      <c r="HVE108" s="376"/>
      <c r="HVF108" s="376"/>
      <c r="HVG108" s="376"/>
      <c r="HVH108" s="376"/>
      <c r="HVI108" s="376"/>
      <c r="HVJ108" s="376"/>
      <c r="HVK108" s="376"/>
      <c r="HVL108" s="376"/>
      <c r="HVM108" s="376"/>
      <c r="HVN108" s="376"/>
      <c r="HVO108" s="376"/>
      <c r="HVP108" s="376"/>
      <c r="HVQ108" s="376"/>
      <c r="HVR108" s="376"/>
      <c r="HVS108" s="376"/>
      <c r="HVT108" s="376"/>
      <c r="HVU108" s="376"/>
      <c r="HVV108" s="376"/>
      <c r="HVW108" s="376"/>
      <c r="HVX108" s="376"/>
      <c r="HVY108" s="376"/>
      <c r="HVZ108" s="376"/>
      <c r="HWA108" s="376"/>
      <c r="HWB108" s="376"/>
      <c r="HWC108" s="376"/>
      <c r="HWD108" s="376"/>
      <c r="HWE108" s="376"/>
      <c r="HWF108" s="376"/>
      <c r="HWG108" s="376"/>
      <c r="HWH108" s="376"/>
      <c r="HWI108" s="376"/>
      <c r="HWJ108" s="376"/>
      <c r="HWK108" s="376"/>
      <c r="HWL108" s="376"/>
      <c r="HWM108" s="376"/>
      <c r="HWN108" s="376"/>
      <c r="HWO108" s="376"/>
      <c r="HWP108" s="376"/>
      <c r="HWQ108" s="376"/>
      <c r="HWR108" s="376"/>
      <c r="HWS108" s="376"/>
      <c r="HWT108" s="376"/>
      <c r="HWU108" s="376"/>
      <c r="HWV108" s="376"/>
      <c r="HWW108" s="376"/>
      <c r="HWX108" s="376"/>
      <c r="HWY108" s="376"/>
      <c r="HWZ108" s="376"/>
      <c r="HXA108" s="376"/>
      <c r="HXB108" s="376"/>
      <c r="HXC108" s="376"/>
      <c r="HXD108" s="376"/>
      <c r="HXE108" s="376"/>
      <c r="HXF108" s="376"/>
      <c r="HXG108" s="376"/>
      <c r="HXH108" s="376"/>
      <c r="HXI108" s="376"/>
      <c r="HXJ108" s="376"/>
      <c r="HXK108" s="376"/>
      <c r="HXL108" s="376"/>
      <c r="HXM108" s="376"/>
      <c r="HXN108" s="376"/>
      <c r="HXO108" s="376"/>
      <c r="HXP108" s="376"/>
      <c r="HXQ108" s="376"/>
      <c r="HXR108" s="376"/>
      <c r="HXS108" s="376"/>
      <c r="HXT108" s="376"/>
      <c r="HXU108" s="376"/>
      <c r="HXV108" s="376"/>
      <c r="HXW108" s="376"/>
      <c r="HXX108" s="376"/>
      <c r="HXY108" s="376"/>
      <c r="HXZ108" s="376"/>
      <c r="HYA108" s="376"/>
      <c r="HYB108" s="376"/>
      <c r="HYC108" s="376"/>
      <c r="HYD108" s="376"/>
      <c r="HYE108" s="376"/>
      <c r="HYF108" s="376"/>
      <c r="HYG108" s="376"/>
      <c r="HYH108" s="376"/>
      <c r="HYI108" s="376"/>
      <c r="HYJ108" s="376"/>
      <c r="HYK108" s="376"/>
      <c r="HYL108" s="376"/>
      <c r="HYM108" s="376"/>
      <c r="HYN108" s="376"/>
      <c r="HYO108" s="376"/>
      <c r="HYP108" s="376"/>
      <c r="HYQ108" s="376"/>
      <c r="HYR108" s="376"/>
      <c r="HYS108" s="376"/>
      <c r="HYT108" s="376"/>
      <c r="HYU108" s="376"/>
      <c r="HYV108" s="376"/>
      <c r="HYW108" s="376"/>
      <c r="HYX108" s="376"/>
      <c r="HYY108" s="376"/>
      <c r="HYZ108" s="376"/>
      <c r="HZA108" s="376"/>
      <c r="HZB108" s="376"/>
      <c r="HZC108" s="376"/>
      <c r="HZD108" s="376"/>
      <c r="HZE108" s="376"/>
      <c r="HZF108" s="376"/>
      <c r="HZG108" s="376"/>
      <c r="HZH108" s="376"/>
      <c r="HZI108" s="376"/>
      <c r="HZJ108" s="376"/>
      <c r="HZK108" s="376"/>
      <c r="HZL108" s="376"/>
      <c r="HZM108" s="376"/>
      <c r="HZN108" s="376"/>
      <c r="HZO108" s="376"/>
      <c r="HZP108" s="376"/>
      <c r="HZQ108" s="376"/>
      <c r="HZR108" s="376"/>
      <c r="HZS108" s="376"/>
      <c r="HZT108" s="376"/>
      <c r="HZU108" s="376"/>
      <c r="HZV108" s="376"/>
      <c r="HZW108" s="376"/>
      <c r="HZX108" s="376"/>
      <c r="HZY108" s="376"/>
      <c r="HZZ108" s="376"/>
      <c r="IAA108" s="376"/>
      <c r="IAB108" s="376"/>
      <c r="IAC108" s="376"/>
      <c r="IAD108" s="376"/>
      <c r="IAE108" s="376"/>
      <c r="IAF108" s="376"/>
      <c r="IAG108" s="376"/>
      <c r="IAH108" s="376"/>
      <c r="IAI108" s="376"/>
      <c r="IAJ108" s="376"/>
      <c r="IAK108" s="376"/>
      <c r="IAL108" s="376"/>
      <c r="IAM108" s="376"/>
      <c r="IAN108" s="376"/>
      <c r="IAO108" s="376"/>
      <c r="IAP108" s="376"/>
      <c r="IAQ108" s="376"/>
      <c r="IAR108" s="376"/>
      <c r="IAS108" s="376"/>
      <c r="IAT108" s="376"/>
      <c r="IAU108" s="376"/>
      <c r="IAV108" s="376"/>
      <c r="IAW108" s="376"/>
      <c r="IAX108" s="376"/>
      <c r="IAY108" s="376"/>
      <c r="IAZ108" s="376"/>
      <c r="IBA108" s="376"/>
      <c r="IBB108" s="376"/>
      <c r="IBC108" s="376"/>
      <c r="IBD108" s="376"/>
      <c r="IBE108" s="376"/>
      <c r="IBF108" s="376"/>
      <c r="IBG108" s="376"/>
      <c r="IBH108" s="376"/>
      <c r="IBI108" s="376"/>
      <c r="IBJ108" s="376"/>
      <c r="IBK108" s="376"/>
      <c r="IBL108" s="376"/>
      <c r="IBM108" s="376"/>
      <c r="IBN108" s="376"/>
      <c r="IBO108" s="376"/>
      <c r="IBP108" s="376"/>
      <c r="IBQ108" s="376"/>
      <c r="IBR108" s="376"/>
      <c r="IBS108" s="376"/>
      <c r="IBT108" s="376"/>
      <c r="IBU108" s="376"/>
      <c r="IBV108" s="376"/>
      <c r="IBW108" s="376"/>
      <c r="IBX108" s="376"/>
      <c r="IBY108" s="376"/>
      <c r="IBZ108" s="376"/>
      <c r="ICA108" s="376"/>
      <c r="ICB108" s="376"/>
      <c r="ICC108" s="376"/>
      <c r="ICD108" s="376"/>
      <c r="ICE108" s="376"/>
      <c r="ICF108" s="376"/>
      <c r="ICG108" s="376"/>
      <c r="ICH108" s="376"/>
      <c r="ICI108" s="376"/>
      <c r="ICJ108" s="376"/>
      <c r="ICK108" s="376"/>
      <c r="ICL108" s="376"/>
      <c r="ICM108" s="376"/>
      <c r="ICN108" s="376"/>
      <c r="ICO108" s="376"/>
      <c r="ICP108" s="376"/>
      <c r="ICQ108" s="376"/>
      <c r="ICR108" s="376"/>
      <c r="ICS108" s="376"/>
      <c r="ICT108" s="376"/>
      <c r="ICU108" s="376"/>
      <c r="ICV108" s="376"/>
      <c r="ICW108" s="376"/>
      <c r="ICX108" s="376"/>
      <c r="ICY108" s="376"/>
      <c r="ICZ108" s="376"/>
      <c r="IDA108" s="376"/>
      <c r="IDB108" s="376"/>
      <c r="IDC108" s="376"/>
      <c r="IDD108" s="376"/>
      <c r="IDE108" s="376"/>
      <c r="IDF108" s="376"/>
      <c r="IDG108" s="376"/>
      <c r="IDH108" s="376"/>
      <c r="IDI108" s="376"/>
      <c r="IDJ108" s="376"/>
      <c r="IDK108" s="376"/>
      <c r="IDL108" s="376"/>
      <c r="IDM108" s="376"/>
      <c r="IDN108" s="376"/>
      <c r="IDO108" s="376"/>
      <c r="IDP108" s="376"/>
      <c r="IDQ108" s="376"/>
      <c r="IDR108" s="376"/>
      <c r="IDS108" s="376"/>
      <c r="IDT108" s="376"/>
      <c r="IDU108" s="376"/>
      <c r="IDV108" s="376"/>
      <c r="IDW108" s="376"/>
      <c r="IDX108" s="376"/>
      <c r="IDY108" s="376"/>
      <c r="IDZ108" s="376"/>
      <c r="IEA108" s="376"/>
      <c r="IEB108" s="376"/>
      <c r="IEC108" s="376"/>
      <c r="IED108" s="376"/>
      <c r="IEE108" s="376"/>
      <c r="IEF108" s="376"/>
      <c r="IEG108" s="376"/>
      <c r="IEH108" s="376"/>
      <c r="IEI108" s="376"/>
      <c r="IEJ108" s="376"/>
      <c r="IEK108" s="376"/>
      <c r="IEL108" s="376"/>
      <c r="IEM108" s="376"/>
      <c r="IEN108" s="376"/>
      <c r="IEO108" s="376"/>
      <c r="IEP108" s="376"/>
      <c r="IEQ108" s="376"/>
      <c r="IER108" s="376"/>
      <c r="IES108" s="376"/>
      <c r="IET108" s="376"/>
      <c r="IEU108" s="376"/>
      <c r="IEV108" s="376"/>
      <c r="IEW108" s="376"/>
      <c r="IEX108" s="376"/>
      <c r="IEY108" s="376"/>
      <c r="IEZ108" s="376"/>
      <c r="IFA108" s="376"/>
      <c r="IFB108" s="376"/>
      <c r="IFC108" s="376"/>
      <c r="IFD108" s="376"/>
      <c r="IFE108" s="376"/>
      <c r="IFF108" s="376"/>
      <c r="IFG108" s="376"/>
      <c r="IFH108" s="376"/>
      <c r="IFI108" s="376"/>
      <c r="IFJ108" s="376"/>
      <c r="IFK108" s="376"/>
      <c r="IFL108" s="376"/>
      <c r="IFM108" s="376"/>
      <c r="IFN108" s="376"/>
      <c r="IFO108" s="376"/>
      <c r="IFP108" s="376"/>
      <c r="IFQ108" s="376"/>
      <c r="IFR108" s="376"/>
      <c r="IFS108" s="376"/>
      <c r="IFT108" s="376"/>
      <c r="IFU108" s="376"/>
      <c r="IFV108" s="376"/>
      <c r="IFW108" s="376"/>
      <c r="IFX108" s="376"/>
      <c r="IFY108" s="376"/>
      <c r="IFZ108" s="376"/>
      <c r="IGA108" s="376"/>
      <c r="IGB108" s="376"/>
      <c r="IGC108" s="376"/>
      <c r="IGD108" s="376"/>
      <c r="IGE108" s="376"/>
      <c r="IGF108" s="376"/>
      <c r="IGG108" s="376"/>
      <c r="IGH108" s="376"/>
      <c r="IGI108" s="376"/>
      <c r="IGJ108" s="376"/>
      <c r="IGK108" s="376"/>
      <c r="IGL108" s="376"/>
      <c r="IGM108" s="376"/>
      <c r="IGN108" s="376"/>
      <c r="IGO108" s="376"/>
      <c r="IGP108" s="376"/>
      <c r="IGQ108" s="376"/>
      <c r="IGR108" s="376"/>
      <c r="IGS108" s="376"/>
      <c r="IGT108" s="376"/>
      <c r="IGU108" s="376"/>
      <c r="IGV108" s="376"/>
      <c r="IGW108" s="376"/>
      <c r="IGX108" s="376"/>
      <c r="IGY108" s="376"/>
      <c r="IGZ108" s="376"/>
      <c r="IHA108" s="376"/>
      <c r="IHB108" s="376"/>
      <c r="IHC108" s="376"/>
      <c r="IHD108" s="376"/>
      <c r="IHE108" s="376"/>
      <c r="IHF108" s="376"/>
      <c r="IHG108" s="376"/>
      <c r="IHH108" s="376"/>
      <c r="IHI108" s="376"/>
      <c r="IHJ108" s="376"/>
      <c r="IHK108" s="376"/>
      <c r="IHL108" s="376"/>
      <c r="IHM108" s="376"/>
      <c r="IHN108" s="376"/>
      <c r="IHO108" s="376"/>
      <c r="IHP108" s="376"/>
      <c r="IHQ108" s="376"/>
      <c r="IHR108" s="376"/>
      <c r="IHS108" s="376"/>
      <c r="IHT108" s="376"/>
      <c r="IHU108" s="376"/>
      <c r="IHV108" s="376"/>
      <c r="IHW108" s="376"/>
      <c r="IHX108" s="376"/>
      <c r="IHY108" s="376"/>
      <c r="IHZ108" s="376"/>
      <c r="IIA108" s="376"/>
      <c r="IIB108" s="376"/>
      <c r="IIC108" s="376"/>
      <c r="IID108" s="376"/>
      <c r="IIE108" s="376"/>
      <c r="IIF108" s="376"/>
      <c r="IIG108" s="376"/>
      <c r="IIH108" s="376"/>
      <c r="III108" s="376"/>
      <c r="IIJ108" s="376"/>
      <c r="IIK108" s="376"/>
      <c r="IIL108" s="376"/>
      <c r="IIM108" s="376"/>
      <c r="IIN108" s="376"/>
      <c r="IIO108" s="376"/>
      <c r="IIP108" s="376"/>
      <c r="IIQ108" s="376"/>
      <c r="IIR108" s="376"/>
      <c r="IIS108" s="376"/>
      <c r="IIT108" s="376"/>
      <c r="IIU108" s="376"/>
      <c r="IIV108" s="376"/>
      <c r="IIW108" s="376"/>
      <c r="IIX108" s="376"/>
      <c r="IIY108" s="376"/>
      <c r="IIZ108" s="376"/>
      <c r="IJA108" s="376"/>
      <c r="IJB108" s="376"/>
      <c r="IJC108" s="376"/>
      <c r="IJD108" s="376"/>
      <c r="IJE108" s="376"/>
      <c r="IJF108" s="376"/>
      <c r="IJG108" s="376"/>
      <c r="IJH108" s="376"/>
      <c r="IJI108" s="376"/>
      <c r="IJJ108" s="376"/>
      <c r="IJK108" s="376"/>
      <c r="IJL108" s="376"/>
      <c r="IJM108" s="376"/>
      <c r="IJN108" s="376"/>
      <c r="IJO108" s="376"/>
      <c r="IJP108" s="376"/>
      <c r="IJQ108" s="376"/>
      <c r="IJR108" s="376"/>
      <c r="IJS108" s="376"/>
      <c r="IJT108" s="376"/>
      <c r="IJU108" s="376"/>
      <c r="IJV108" s="376"/>
      <c r="IJW108" s="376"/>
      <c r="IJX108" s="376"/>
      <c r="IJY108" s="376"/>
      <c r="IJZ108" s="376"/>
      <c r="IKA108" s="376"/>
      <c r="IKB108" s="376"/>
      <c r="IKC108" s="376"/>
      <c r="IKD108" s="376"/>
      <c r="IKE108" s="376"/>
      <c r="IKF108" s="376"/>
      <c r="IKG108" s="376"/>
      <c r="IKH108" s="376"/>
      <c r="IKI108" s="376"/>
      <c r="IKJ108" s="376"/>
      <c r="IKK108" s="376"/>
      <c r="IKL108" s="376"/>
      <c r="IKM108" s="376"/>
      <c r="IKN108" s="376"/>
      <c r="IKO108" s="376"/>
      <c r="IKP108" s="376"/>
      <c r="IKQ108" s="376"/>
      <c r="IKR108" s="376"/>
      <c r="IKS108" s="376"/>
      <c r="IKT108" s="376"/>
      <c r="IKU108" s="376"/>
      <c r="IKV108" s="376"/>
      <c r="IKW108" s="376"/>
      <c r="IKX108" s="376"/>
      <c r="IKY108" s="376"/>
      <c r="IKZ108" s="376"/>
      <c r="ILA108" s="376"/>
      <c r="ILB108" s="376"/>
      <c r="ILC108" s="376"/>
      <c r="ILD108" s="376"/>
      <c r="ILE108" s="376"/>
      <c r="ILF108" s="376"/>
      <c r="ILG108" s="376"/>
      <c r="ILH108" s="376"/>
      <c r="ILI108" s="376"/>
      <c r="ILJ108" s="376"/>
      <c r="ILK108" s="376"/>
      <c r="ILL108" s="376"/>
      <c r="ILM108" s="376"/>
      <c r="ILN108" s="376"/>
      <c r="ILO108" s="376"/>
      <c r="ILP108" s="376"/>
      <c r="ILQ108" s="376"/>
      <c r="ILR108" s="376"/>
      <c r="ILS108" s="376"/>
      <c r="ILT108" s="376"/>
      <c r="ILU108" s="376"/>
      <c r="ILV108" s="376"/>
      <c r="ILW108" s="376"/>
      <c r="ILX108" s="376"/>
      <c r="ILY108" s="376"/>
      <c r="ILZ108" s="376"/>
      <c r="IMA108" s="376"/>
      <c r="IMB108" s="376"/>
      <c r="IMC108" s="376"/>
      <c r="IMD108" s="376"/>
      <c r="IME108" s="376"/>
      <c r="IMF108" s="376"/>
      <c r="IMG108" s="376"/>
      <c r="IMH108" s="376"/>
      <c r="IMI108" s="376"/>
      <c r="IMJ108" s="376"/>
      <c r="IMK108" s="376"/>
      <c r="IML108" s="376"/>
      <c r="IMM108" s="376"/>
      <c r="IMN108" s="376"/>
      <c r="IMO108" s="376"/>
      <c r="IMP108" s="376"/>
      <c r="IMQ108" s="376"/>
      <c r="IMR108" s="376"/>
      <c r="IMS108" s="376"/>
      <c r="IMT108" s="376"/>
      <c r="IMU108" s="376"/>
      <c r="IMV108" s="376"/>
      <c r="IMW108" s="376"/>
      <c r="IMX108" s="376"/>
      <c r="IMY108" s="376"/>
      <c r="IMZ108" s="376"/>
      <c r="INA108" s="376"/>
      <c r="INB108" s="376"/>
      <c r="INC108" s="376"/>
      <c r="IND108" s="376"/>
      <c r="INE108" s="376"/>
      <c r="INF108" s="376"/>
      <c r="ING108" s="376"/>
      <c r="INH108" s="376"/>
      <c r="INI108" s="376"/>
      <c r="INJ108" s="376"/>
      <c r="INK108" s="376"/>
      <c r="INL108" s="376"/>
      <c r="INM108" s="376"/>
      <c r="INN108" s="376"/>
      <c r="INO108" s="376"/>
      <c r="INP108" s="376"/>
      <c r="INQ108" s="376"/>
      <c r="INR108" s="376"/>
      <c r="INS108" s="376"/>
      <c r="INT108" s="376"/>
      <c r="INU108" s="376"/>
      <c r="INV108" s="376"/>
      <c r="INW108" s="376"/>
      <c r="INX108" s="376"/>
      <c r="INY108" s="376"/>
      <c r="INZ108" s="376"/>
      <c r="IOA108" s="376"/>
      <c r="IOB108" s="376"/>
      <c r="IOC108" s="376"/>
      <c r="IOD108" s="376"/>
      <c r="IOE108" s="376"/>
      <c r="IOF108" s="376"/>
      <c r="IOG108" s="376"/>
      <c r="IOH108" s="376"/>
      <c r="IOI108" s="376"/>
      <c r="IOJ108" s="376"/>
      <c r="IOK108" s="376"/>
      <c r="IOL108" s="376"/>
      <c r="IOM108" s="376"/>
      <c r="ION108" s="376"/>
      <c r="IOO108" s="376"/>
      <c r="IOP108" s="376"/>
      <c r="IOQ108" s="376"/>
      <c r="IOR108" s="376"/>
      <c r="IOS108" s="376"/>
      <c r="IOT108" s="376"/>
      <c r="IOU108" s="376"/>
      <c r="IOV108" s="376"/>
      <c r="IOW108" s="376"/>
      <c r="IOX108" s="376"/>
      <c r="IOY108" s="376"/>
      <c r="IOZ108" s="376"/>
      <c r="IPA108" s="376"/>
      <c r="IPB108" s="376"/>
      <c r="IPC108" s="376"/>
      <c r="IPD108" s="376"/>
      <c r="IPE108" s="376"/>
      <c r="IPF108" s="376"/>
      <c r="IPG108" s="376"/>
      <c r="IPH108" s="376"/>
      <c r="IPI108" s="376"/>
      <c r="IPJ108" s="376"/>
      <c r="IPK108" s="376"/>
      <c r="IPL108" s="376"/>
      <c r="IPM108" s="376"/>
      <c r="IPN108" s="376"/>
      <c r="IPO108" s="376"/>
      <c r="IPP108" s="376"/>
      <c r="IPQ108" s="376"/>
      <c r="IPR108" s="376"/>
      <c r="IPS108" s="376"/>
      <c r="IPT108" s="376"/>
      <c r="IPU108" s="376"/>
      <c r="IPV108" s="376"/>
      <c r="IPW108" s="376"/>
      <c r="IPX108" s="376"/>
      <c r="IPY108" s="376"/>
      <c r="IPZ108" s="376"/>
      <c r="IQA108" s="376"/>
      <c r="IQB108" s="376"/>
      <c r="IQC108" s="376"/>
      <c r="IQD108" s="376"/>
      <c r="IQE108" s="376"/>
      <c r="IQF108" s="376"/>
      <c r="IQG108" s="376"/>
      <c r="IQH108" s="376"/>
      <c r="IQI108" s="376"/>
      <c r="IQJ108" s="376"/>
      <c r="IQK108" s="376"/>
      <c r="IQL108" s="376"/>
      <c r="IQM108" s="376"/>
      <c r="IQN108" s="376"/>
      <c r="IQO108" s="376"/>
      <c r="IQP108" s="376"/>
      <c r="IQQ108" s="376"/>
      <c r="IQR108" s="376"/>
      <c r="IQS108" s="376"/>
      <c r="IQT108" s="376"/>
      <c r="IQU108" s="376"/>
      <c r="IQV108" s="376"/>
      <c r="IQW108" s="376"/>
      <c r="IQX108" s="376"/>
      <c r="IQY108" s="376"/>
      <c r="IQZ108" s="376"/>
      <c r="IRA108" s="376"/>
      <c r="IRB108" s="376"/>
      <c r="IRC108" s="376"/>
      <c r="IRD108" s="376"/>
      <c r="IRE108" s="376"/>
      <c r="IRF108" s="376"/>
      <c r="IRG108" s="376"/>
      <c r="IRH108" s="376"/>
      <c r="IRI108" s="376"/>
      <c r="IRJ108" s="376"/>
      <c r="IRK108" s="376"/>
      <c r="IRL108" s="376"/>
      <c r="IRM108" s="376"/>
      <c r="IRN108" s="376"/>
      <c r="IRO108" s="376"/>
      <c r="IRP108" s="376"/>
      <c r="IRQ108" s="376"/>
      <c r="IRR108" s="376"/>
      <c r="IRS108" s="376"/>
      <c r="IRT108" s="376"/>
      <c r="IRU108" s="376"/>
      <c r="IRV108" s="376"/>
      <c r="IRW108" s="376"/>
      <c r="IRX108" s="376"/>
      <c r="IRY108" s="376"/>
      <c r="IRZ108" s="376"/>
      <c r="ISA108" s="376"/>
      <c r="ISB108" s="376"/>
      <c r="ISC108" s="376"/>
      <c r="ISD108" s="376"/>
      <c r="ISE108" s="376"/>
      <c r="ISF108" s="376"/>
      <c r="ISG108" s="376"/>
      <c r="ISH108" s="376"/>
      <c r="ISI108" s="376"/>
      <c r="ISJ108" s="376"/>
      <c r="ISK108" s="376"/>
      <c r="ISL108" s="376"/>
      <c r="ISM108" s="376"/>
      <c r="ISN108" s="376"/>
      <c r="ISO108" s="376"/>
      <c r="ISP108" s="376"/>
      <c r="ISQ108" s="376"/>
      <c r="ISR108" s="376"/>
      <c r="ISS108" s="376"/>
      <c r="IST108" s="376"/>
      <c r="ISU108" s="376"/>
      <c r="ISV108" s="376"/>
      <c r="ISW108" s="376"/>
      <c r="ISX108" s="376"/>
      <c r="ISY108" s="376"/>
      <c r="ISZ108" s="376"/>
      <c r="ITA108" s="376"/>
      <c r="ITB108" s="376"/>
      <c r="ITC108" s="376"/>
      <c r="ITD108" s="376"/>
      <c r="ITE108" s="376"/>
      <c r="ITF108" s="376"/>
      <c r="ITG108" s="376"/>
      <c r="ITH108" s="376"/>
      <c r="ITI108" s="376"/>
      <c r="ITJ108" s="376"/>
      <c r="ITK108" s="376"/>
      <c r="ITL108" s="376"/>
      <c r="ITM108" s="376"/>
      <c r="ITN108" s="376"/>
      <c r="ITO108" s="376"/>
      <c r="ITP108" s="376"/>
      <c r="ITQ108" s="376"/>
      <c r="ITR108" s="376"/>
      <c r="ITS108" s="376"/>
      <c r="ITT108" s="376"/>
      <c r="ITU108" s="376"/>
      <c r="ITV108" s="376"/>
      <c r="ITW108" s="376"/>
      <c r="ITX108" s="376"/>
      <c r="ITY108" s="376"/>
      <c r="ITZ108" s="376"/>
      <c r="IUA108" s="376"/>
      <c r="IUB108" s="376"/>
      <c r="IUC108" s="376"/>
      <c r="IUD108" s="376"/>
      <c r="IUE108" s="376"/>
      <c r="IUF108" s="376"/>
      <c r="IUG108" s="376"/>
      <c r="IUH108" s="376"/>
      <c r="IUI108" s="376"/>
      <c r="IUJ108" s="376"/>
      <c r="IUK108" s="376"/>
      <c r="IUL108" s="376"/>
      <c r="IUM108" s="376"/>
      <c r="IUN108" s="376"/>
      <c r="IUO108" s="376"/>
      <c r="IUP108" s="376"/>
      <c r="IUQ108" s="376"/>
      <c r="IUR108" s="376"/>
      <c r="IUS108" s="376"/>
      <c r="IUT108" s="376"/>
      <c r="IUU108" s="376"/>
      <c r="IUV108" s="376"/>
      <c r="IUW108" s="376"/>
      <c r="IUX108" s="376"/>
      <c r="IUY108" s="376"/>
      <c r="IUZ108" s="376"/>
      <c r="IVA108" s="376"/>
      <c r="IVB108" s="376"/>
      <c r="IVC108" s="376"/>
      <c r="IVD108" s="376"/>
      <c r="IVE108" s="376"/>
      <c r="IVF108" s="376"/>
      <c r="IVG108" s="376"/>
      <c r="IVH108" s="376"/>
      <c r="IVI108" s="376"/>
      <c r="IVJ108" s="376"/>
      <c r="IVK108" s="376"/>
      <c r="IVL108" s="376"/>
      <c r="IVM108" s="376"/>
      <c r="IVN108" s="376"/>
      <c r="IVO108" s="376"/>
      <c r="IVP108" s="376"/>
      <c r="IVQ108" s="376"/>
      <c r="IVR108" s="376"/>
      <c r="IVS108" s="376"/>
      <c r="IVT108" s="376"/>
      <c r="IVU108" s="376"/>
      <c r="IVV108" s="376"/>
      <c r="IVW108" s="376"/>
      <c r="IVX108" s="376"/>
      <c r="IVY108" s="376"/>
      <c r="IVZ108" s="376"/>
      <c r="IWA108" s="376"/>
      <c r="IWB108" s="376"/>
      <c r="IWC108" s="376"/>
      <c r="IWD108" s="376"/>
      <c r="IWE108" s="376"/>
      <c r="IWF108" s="376"/>
      <c r="IWG108" s="376"/>
      <c r="IWH108" s="376"/>
      <c r="IWI108" s="376"/>
      <c r="IWJ108" s="376"/>
      <c r="IWK108" s="376"/>
      <c r="IWL108" s="376"/>
      <c r="IWM108" s="376"/>
      <c r="IWN108" s="376"/>
      <c r="IWO108" s="376"/>
      <c r="IWP108" s="376"/>
      <c r="IWQ108" s="376"/>
      <c r="IWR108" s="376"/>
      <c r="IWS108" s="376"/>
      <c r="IWT108" s="376"/>
      <c r="IWU108" s="376"/>
      <c r="IWV108" s="376"/>
      <c r="IWW108" s="376"/>
      <c r="IWX108" s="376"/>
      <c r="IWY108" s="376"/>
      <c r="IWZ108" s="376"/>
      <c r="IXA108" s="376"/>
      <c r="IXB108" s="376"/>
      <c r="IXC108" s="376"/>
      <c r="IXD108" s="376"/>
      <c r="IXE108" s="376"/>
      <c r="IXF108" s="376"/>
      <c r="IXG108" s="376"/>
      <c r="IXH108" s="376"/>
      <c r="IXI108" s="376"/>
      <c r="IXJ108" s="376"/>
      <c r="IXK108" s="376"/>
      <c r="IXL108" s="376"/>
      <c r="IXM108" s="376"/>
      <c r="IXN108" s="376"/>
      <c r="IXO108" s="376"/>
      <c r="IXP108" s="376"/>
      <c r="IXQ108" s="376"/>
      <c r="IXR108" s="376"/>
      <c r="IXS108" s="376"/>
      <c r="IXT108" s="376"/>
      <c r="IXU108" s="376"/>
      <c r="IXV108" s="376"/>
      <c r="IXW108" s="376"/>
      <c r="IXX108" s="376"/>
      <c r="IXY108" s="376"/>
      <c r="IXZ108" s="376"/>
      <c r="IYA108" s="376"/>
      <c r="IYB108" s="376"/>
      <c r="IYC108" s="376"/>
      <c r="IYD108" s="376"/>
      <c r="IYE108" s="376"/>
      <c r="IYF108" s="376"/>
      <c r="IYG108" s="376"/>
      <c r="IYH108" s="376"/>
      <c r="IYI108" s="376"/>
      <c r="IYJ108" s="376"/>
      <c r="IYK108" s="376"/>
      <c r="IYL108" s="376"/>
      <c r="IYM108" s="376"/>
      <c r="IYN108" s="376"/>
      <c r="IYO108" s="376"/>
      <c r="IYP108" s="376"/>
      <c r="IYQ108" s="376"/>
      <c r="IYR108" s="376"/>
      <c r="IYS108" s="376"/>
      <c r="IYT108" s="376"/>
      <c r="IYU108" s="376"/>
      <c r="IYV108" s="376"/>
      <c r="IYW108" s="376"/>
      <c r="IYX108" s="376"/>
      <c r="IYY108" s="376"/>
      <c r="IYZ108" s="376"/>
      <c r="IZA108" s="376"/>
      <c r="IZB108" s="376"/>
      <c r="IZC108" s="376"/>
      <c r="IZD108" s="376"/>
      <c r="IZE108" s="376"/>
      <c r="IZF108" s="376"/>
      <c r="IZG108" s="376"/>
      <c r="IZH108" s="376"/>
      <c r="IZI108" s="376"/>
      <c r="IZJ108" s="376"/>
      <c r="IZK108" s="376"/>
      <c r="IZL108" s="376"/>
      <c r="IZM108" s="376"/>
      <c r="IZN108" s="376"/>
      <c r="IZO108" s="376"/>
      <c r="IZP108" s="376"/>
      <c r="IZQ108" s="376"/>
      <c r="IZR108" s="376"/>
      <c r="IZS108" s="376"/>
      <c r="IZT108" s="376"/>
      <c r="IZU108" s="376"/>
      <c r="IZV108" s="376"/>
      <c r="IZW108" s="376"/>
      <c r="IZX108" s="376"/>
      <c r="IZY108" s="376"/>
      <c r="IZZ108" s="376"/>
      <c r="JAA108" s="376"/>
      <c r="JAB108" s="376"/>
      <c r="JAC108" s="376"/>
      <c r="JAD108" s="376"/>
      <c r="JAE108" s="376"/>
      <c r="JAF108" s="376"/>
      <c r="JAG108" s="376"/>
      <c r="JAH108" s="376"/>
      <c r="JAI108" s="376"/>
      <c r="JAJ108" s="376"/>
      <c r="JAK108" s="376"/>
      <c r="JAL108" s="376"/>
      <c r="JAM108" s="376"/>
      <c r="JAN108" s="376"/>
      <c r="JAO108" s="376"/>
      <c r="JAP108" s="376"/>
      <c r="JAQ108" s="376"/>
      <c r="JAR108" s="376"/>
      <c r="JAS108" s="376"/>
      <c r="JAT108" s="376"/>
      <c r="JAU108" s="376"/>
      <c r="JAV108" s="376"/>
      <c r="JAW108" s="376"/>
      <c r="JAX108" s="376"/>
      <c r="JAY108" s="376"/>
      <c r="JAZ108" s="376"/>
      <c r="JBA108" s="376"/>
      <c r="JBB108" s="376"/>
      <c r="JBC108" s="376"/>
      <c r="JBD108" s="376"/>
      <c r="JBE108" s="376"/>
      <c r="JBF108" s="376"/>
      <c r="JBG108" s="376"/>
      <c r="JBH108" s="376"/>
      <c r="JBI108" s="376"/>
      <c r="JBJ108" s="376"/>
      <c r="JBK108" s="376"/>
      <c r="JBL108" s="376"/>
      <c r="JBM108" s="376"/>
      <c r="JBN108" s="376"/>
      <c r="JBO108" s="376"/>
      <c r="JBP108" s="376"/>
      <c r="JBQ108" s="376"/>
      <c r="JBR108" s="376"/>
      <c r="JBS108" s="376"/>
      <c r="JBT108" s="376"/>
      <c r="JBU108" s="376"/>
      <c r="JBV108" s="376"/>
      <c r="JBW108" s="376"/>
      <c r="JBX108" s="376"/>
      <c r="JBY108" s="376"/>
      <c r="JBZ108" s="376"/>
      <c r="JCA108" s="376"/>
      <c r="JCB108" s="376"/>
      <c r="JCC108" s="376"/>
      <c r="JCD108" s="376"/>
      <c r="JCE108" s="376"/>
      <c r="JCF108" s="376"/>
      <c r="JCG108" s="376"/>
      <c r="JCH108" s="376"/>
      <c r="JCI108" s="376"/>
      <c r="JCJ108" s="376"/>
      <c r="JCK108" s="376"/>
      <c r="JCL108" s="376"/>
      <c r="JCM108" s="376"/>
      <c r="JCN108" s="376"/>
      <c r="JCO108" s="376"/>
      <c r="JCP108" s="376"/>
      <c r="JCQ108" s="376"/>
      <c r="JCR108" s="376"/>
      <c r="JCS108" s="376"/>
      <c r="JCT108" s="376"/>
      <c r="JCU108" s="376"/>
      <c r="JCV108" s="376"/>
      <c r="JCW108" s="376"/>
      <c r="JCX108" s="376"/>
      <c r="JCY108" s="376"/>
      <c r="JCZ108" s="376"/>
      <c r="JDA108" s="376"/>
      <c r="JDB108" s="376"/>
      <c r="JDC108" s="376"/>
      <c r="JDD108" s="376"/>
      <c r="JDE108" s="376"/>
      <c r="JDF108" s="376"/>
      <c r="JDG108" s="376"/>
      <c r="JDH108" s="376"/>
      <c r="JDI108" s="376"/>
      <c r="JDJ108" s="376"/>
      <c r="JDK108" s="376"/>
      <c r="JDL108" s="376"/>
      <c r="JDM108" s="376"/>
      <c r="JDN108" s="376"/>
      <c r="JDO108" s="376"/>
      <c r="JDP108" s="376"/>
      <c r="JDQ108" s="376"/>
      <c r="JDR108" s="376"/>
      <c r="JDS108" s="376"/>
      <c r="JDT108" s="376"/>
      <c r="JDU108" s="376"/>
      <c r="JDV108" s="376"/>
      <c r="JDW108" s="376"/>
      <c r="JDX108" s="376"/>
      <c r="JDY108" s="376"/>
      <c r="JDZ108" s="376"/>
      <c r="JEA108" s="376"/>
      <c r="JEB108" s="376"/>
      <c r="JEC108" s="376"/>
      <c r="JED108" s="376"/>
      <c r="JEE108" s="376"/>
      <c r="JEF108" s="376"/>
      <c r="JEG108" s="376"/>
      <c r="JEH108" s="376"/>
      <c r="JEI108" s="376"/>
      <c r="JEJ108" s="376"/>
      <c r="JEK108" s="376"/>
      <c r="JEL108" s="376"/>
      <c r="JEM108" s="376"/>
      <c r="JEN108" s="376"/>
      <c r="JEO108" s="376"/>
      <c r="JEP108" s="376"/>
      <c r="JEQ108" s="376"/>
      <c r="JER108" s="376"/>
      <c r="JES108" s="376"/>
      <c r="JET108" s="376"/>
      <c r="JEU108" s="376"/>
      <c r="JEV108" s="376"/>
      <c r="JEW108" s="376"/>
      <c r="JEX108" s="376"/>
      <c r="JEY108" s="376"/>
      <c r="JEZ108" s="376"/>
      <c r="JFA108" s="376"/>
      <c r="JFB108" s="376"/>
      <c r="JFC108" s="376"/>
      <c r="JFD108" s="376"/>
      <c r="JFE108" s="376"/>
      <c r="JFF108" s="376"/>
      <c r="JFG108" s="376"/>
      <c r="JFH108" s="376"/>
      <c r="JFI108" s="376"/>
      <c r="JFJ108" s="376"/>
      <c r="JFK108" s="376"/>
      <c r="JFL108" s="376"/>
      <c r="JFM108" s="376"/>
      <c r="JFN108" s="376"/>
      <c r="JFO108" s="376"/>
      <c r="JFP108" s="376"/>
      <c r="JFQ108" s="376"/>
      <c r="JFR108" s="376"/>
      <c r="JFS108" s="376"/>
      <c r="JFT108" s="376"/>
      <c r="JFU108" s="376"/>
      <c r="JFV108" s="376"/>
      <c r="JFW108" s="376"/>
      <c r="JFX108" s="376"/>
      <c r="JFY108" s="376"/>
      <c r="JFZ108" s="376"/>
      <c r="JGA108" s="376"/>
      <c r="JGB108" s="376"/>
      <c r="JGC108" s="376"/>
      <c r="JGD108" s="376"/>
      <c r="JGE108" s="376"/>
      <c r="JGF108" s="376"/>
      <c r="JGG108" s="376"/>
      <c r="JGH108" s="376"/>
      <c r="JGI108" s="376"/>
      <c r="JGJ108" s="376"/>
      <c r="JGK108" s="376"/>
      <c r="JGL108" s="376"/>
      <c r="JGM108" s="376"/>
      <c r="JGN108" s="376"/>
      <c r="JGO108" s="376"/>
      <c r="JGP108" s="376"/>
      <c r="JGQ108" s="376"/>
      <c r="JGR108" s="376"/>
      <c r="JGS108" s="376"/>
      <c r="JGT108" s="376"/>
      <c r="JGU108" s="376"/>
      <c r="JGV108" s="376"/>
      <c r="JGW108" s="376"/>
      <c r="JGX108" s="376"/>
      <c r="JGY108" s="376"/>
      <c r="JGZ108" s="376"/>
      <c r="JHA108" s="376"/>
      <c r="JHB108" s="376"/>
      <c r="JHC108" s="376"/>
      <c r="JHD108" s="376"/>
      <c r="JHE108" s="376"/>
      <c r="JHF108" s="376"/>
      <c r="JHG108" s="376"/>
      <c r="JHH108" s="376"/>
      <c r="JHI108" s="376"/>
      <c r="JHJ108" s="376"/>
      <c r="JHK108" s="376"/>
      <c r="JHL108" s="376"/>
      <c r="JHM108" s="376"/>
      <c r="JHN108" s="376"/>
      <c r="JHO108" s="376"/>
      <c r="JHP108" s="376"/>
      <c r="JHQ108" s="376"/>
      <c r="JHR108" s="376"/>
      <c r="JHS108" s="376"/>
      <c r="JHT108" s="376"/>
      <c r="JHU108" s="376"/>
      <c r="JHV108" s="376"/>
      <c r="JHW108" s="376"/>
      <c r="JHX108" s="376"/>
      <c r="JHY108" s="376"/>
      <c r="JHZ108" s="376"/>
      <c r="JIA108" s="376"/>
      <c r="JIB108" s="376"/>
      <c r="JIC108" s="376"/>
      <c r="JID108" s="376"/>
      <c r="JIE108" s="376"/>
      <c r="JIF108" s="376"/>
      <c r="JIG108" s="376"/>
      <c r="JIH108" s="376"/>
      <c r="JII108" s="376"/>
      <c r="JIJ108" s="376"/>
      <c r="JIK108" s="376"/>
      <c r="JIL108" s="376"/>
      <c r="JIM108" s="376"/>
      <c r="JIN108" s="376"/>
      <c r="JIO108" s="376"/>
      <c r="JIP108" s="376"/>
      <c r="JIQ108" s="376"/>
      <c r="JIR108" s="376"/>
      <c r="JIS108" s="376"/>
      <c r="JIT108" s="376"/>
      <c r="JIU108" s="376"/>
      <c r="JIV108" s="376"/>
      <c r="JIW108" s="376"/>
      <c r="JIX108" s="376"/>
      <c r="JIY108" s="376"/>
      <c r="JIZ108" s="376"/>
      <c r="JJA108" s="376"/>
      <c r="JJB108" s="376"/>
      <c r="JJC108" s="376"/>
      <c r="JJD108" s="376"/>
      <c r="JJE108" s="376"/>
      <c r="JJF108" s="376"/>
      <c r="JJG108" s="376"/>
      <c r="JJH108" s="376"/>
      <c r="JJI108" s="376"/>
      <c r="JJJ108" s="376"/>
      <c r="JJK108" s="376"/>
      <c r="JJL108" s="376"/>
      <c r="JJM108" s="376"/>
      <c r="JJN108" s="376"/>
      <c r="JJO108" s="376"/>
      <c r="JJP108" s="376"/>
      <c r="JJQ108" s="376"/>
      <c r="JJR108" s="376"/>
      <c r="JJS108" s="376"/>
      <c r="JJT108" s="376"/>
      <c r="JJU108" s="376"/>
      <c r="JJV108" s="376"/>
      <c r="JJW108" s="376"/>
      <c r="JJX108" s="376"/>
      <c r="JJY108" s="376"/>
      <c r="JJZ108" s="376"/>
      <c r="JKA108" s="376"/>
      <c r="JKB108" s="376"/>
      <c r="JKC108" s="376"/>
      <c r="JKD108" s="376"/>
      <c r="JKE108" s="376"/>
      <c r="JKF108" s="376"/>
      <c r="JKG108" s="376"/>
      <c r="JKH108" s="376"/>
      <c r="JKI108" s="376"/>
      <c r="JKJ108" s="376"/>
      <c r="JKK108" s="376"/>
      <c r="JKL108" s="376"/>
      <c r="JKM108" s="376"/>
      <c r="JKN108" s="376"/>
      <c r="JKO108" s="376"/>
      <c r="JKP108" s="376"/>
      <c r="JKQ108" s="376"/>
      <c r="JKR108" s="376"/>
      <c r="JKS108" s="376"/>
      <c r="JKT108" s="376"/>
      <c r="JKU108" s="376"/>
      <c r="JKV108" s="376"/>
      <c r="JKW108" s="376"/>
      <c r="JKX108" s="376"/>
      <c r="JKY108" s="376"/>
      <c r="JKZ108" s="376"/>
      <c r="JLA108" s="376"/>
      <c r="JLB108" s="376"/>
      <c r="JLC108" s="376"/>
      <c r="JLD108" s="376"/>
      <c r="JLE108" s="376"/>
      <c r="JLF108" s="376"/>
      <c r="JLG108" s="376"/>
      <c r="JLH108" s="376"/>
      <c r="JLI108" s="376"/>
      <c r="JLJ108" s="376"/>
      <c r="JLK108" s="376"/>
      <c r="JLL108" s="376"/>
      <c r="JLM108" s="376"/>
      <c r="JLN108" s="376"/>
      <c r="JLO108" s="376"/>
      <c r="JLP108" s="376"/>
      <c r="JLQ108" s="376"/>
      <c r="JLR108" s="376"/>
      <c r="JLS108" s="376"/>
      <c r="JLT108" s="376"/>
      <c r="JLU108" s="376"/>
      <c r="JLV108" s="376"/>
      <c r="JLW108" s="376"/>
      <c r="JLX108" s="376"/>
      <c r="JLY108" s="376"/>
      <c r="JLZ108" s="376"/>
      <c r="JMA108" s="376"/>
      <c r="JMB108" s="376"/>
      <c r="JMC108" s="376"/>
      <c r="JMD108" s="376"/>
      <c r="JME108" s="376"/>
      <c r="JMF108" s="376"/>
      <c r="JMG108" s="376"/>
      <c r="JMH108" s="376"/>
      <c r="JMI108" s="376"/>
      <c r="JMJ108" s="376"/>
      <c r="JMK108" s="376"/>
      <c r="JML108" s="376"/>
      <c r="JMM108" s="376"/>
      <c r="JMN108" s="376"/>
      <c r="JMO108" s="376"/>
      <c r="JMP108" s="376"/>
      <c r="JMQ108" s="376"/>
      <c r="JMR108" s="376"/>
      <c r="JMS108" s="376"/>
      <c r="JMT108" s="376"/>
      <c r="JMU108" s="376"/>
      <c r="JMV108" s="376"/>
      <c r="JMW108" s="376"/>
      <c r="JMX108" s="376"/>
      <c r="JMY108" s="376"/>
      <c r="JMZ108" s="376"/>
      <c r="JNA108" s="376"/>
      <c r="JNB108" s="376"/>
      <c r="JNC108" s="376"/>
      <c r="JND108" s="376"/>
      <c r="JNE108" s="376"/>
      <c r="JNF108" s="376"/>
      <c r="JNG108" s="376"/>
      <c r="JNH108" s="376"/>
      <c r="JNI108" s="376"/>
      <c r="JNJ108" s="376"/>
      <c r="JNK108" s="376"/>
      <c r="JNL108" s="376"/>
      <c r="JNM108" s="376"/>
      <c r="JNN108" s="376"/>
      <c r="JNO108" s="376"/>
      <c r="JNP108" s="376"/>
      <c r="JNQ108" s="376"/>
      <c r="JNR108" s="376"/>
      <c r="JNS108" s="376"/>
      <c r="JNT108" s="376"/>
      <c r="JNU108" s="376"/>
      <c r="JNV108" s="376"/>
      <c r="JNW108" s="376"/>
      <c r="JNX108" s="376"/>
      <c r="JNY108" s="376"/>
      <c r="JNZ108" s="376"/>
      <c r="JOA108" s="376"/>
      <c r="JOB108" s="376"/>
      <c r="JOC108" s="376"/>
      <c r="JOD108" s="376"/>
      <c r="JOE108" s="376"/>
      <c r="JOF108" s="376"/>
      <c r="JOG108" s="376"/>
      <c r="JOH108" s="376"/>
      <c r="JOI108" s="376"/>
      <c r="JOJ108" s="376"/>
      <c r="JOK108" s="376"/>
      <c r="JOL108" s="376"/>
      <c r="JOM108" s="376"/>
      <c r="JON108" s="376"/>
      <c r="JOO108" s="376"/>
      <c r="JOP108" s="376"/>
      <c r="JOQ108" s="376"/>
      <c r="JOR108" s="376"/>
      <c r="JOS108" s="376"/>
      <c r="JOT108" s="376"/>
      <c r="JOU108" s="376"/>
      <c r="JOV108" s="376"/>
      <c r="JOW108" s="376"/>
      <c r="JOX108" s="376"/>
      <c r="JOY108" s="376"/>
      <c r="JOZ108" s="376"/>
      <c r="JPA108" s="376"/>
      <c r="JPB108" s="376"/>
      <c r="JPC108" s="376"/>
      <c r="JPD108" s="376"/>
      <c r="JPE108" s="376"/>
      <c r="JPF108" s="376"/>
      <c r="JPG108" s="376"/>
      <c r="JPH108" s="376"/>
      <c r="JPI108" s="376"/>
      <c r="JPJ108" s="376"/>
      <c r="JPK108" s="376"/>
      <c r="JPL108" s="376"/>
      <c r="JPM108" s="376"/>
      <c r="JPN108" s="376"/>
      <c r="JPO108" s="376"/>
      <c r="JPP108" s="376"/>
      <c r="JPQ108" s="376"/>
      <c r="JPR108" s="376"/>
      <c r="JPS108" s="376"/>
      <c r="JPT108" s="376"/>
      <c r="JPU108" s="376"/>
      <c r="JPV108" s="376"/>
      <c r="JPW108" s="376"/>
      <c r="JPX108" s="376"/>
      <c r="JPY108" s="376"/>
      <c r="JPZ108" s="376"/>
      <c r="JQA108" s="376"/>
      <c r="JQB108" s="376"/>
      <c r="JQC108" s="376"/>
      <c r="JQD108" s="376"/>
      <c r="JQE108" s="376"/>
      <c r="JQF108" s="376"/>
      <c r="JQG108" s="376"/>
      <c r="JQH108" s="376"/>
      <c r="JQI108" s="376"/>
      <c r="JQJ108" s="376"/>
      <c r="JQK108" s="376"/>
      <c r="JQL108" s="376"/>
      <c r="JQM108" s="376"/>
      <c r="JQN108" s="376"/>
      <c r="JQO108" s="376"/>
      <c r="JQP108" s="376"/>
      <c r="JQQ108" s="376"/>
      <c r="JQR108" s="376"/>
      <c r="JQS108" s="376"/>
      <c r="JQT108" s="376"/>
      <c r="JQU108" s="376"/>
      <c r="JQV108" s="376"/>
      <c r="JQW108" s="376"/>
      <c r="JQX108" s="376"/>
      <c r="JQY108" s="376"/>
      <c r="JQZ108" s="376"/>
      <c r="JRA108" s="376"/>
      <c r="JRB108" s="376"/>
      <c r="JRC108" s="376"/>
      <c r="JRD108" s="376"/>
      <c r="JRE108" s="376"/>
      <c r="JRF108" s="376"/>
      <c r="JRG108" s="376"/>
      <c r="JRH108" s="376"/>
      <c r="JRI108" s="376"/>
      <c r="JRJ108" s="376"/>
      <c r="JRK108" s="376"/>
      <c r="JRL108" s="376"/>
      <c r="JRM108" s="376"/>
      <c r="JRN108" s="376"/>
      <c r="JRO108" s="376"/>
      <c r="JRP108" s="376"/>
      <c r="JRQ108" s="376"/>
      <c r="JRR108" s="376"/>
      <c r="JRS108" s="376"/>
      <c r="JRT108" s="376"/>
      <c r="JRU108" s="376"/>
      <c r="JRV108" s="376"/>
      <c r="JRW108" s="376"/>
      <c r="JRX108" s="376"/>
      <c r="JRY108" s="376"/>
      <c r="JRZ108" s="376"/>
      <c r="JSA108" s="376"/>
      <c r="JSB108" s="376"/>
      <c r="JSC108" s="376"/>
      <c r="JSD108" s="376"/>
      <c r="JSE108" s="376"/>
      <c r="JSF108" s="376"/>
      <c r="JSG108" s="376"/>
      <c r="JSH108" s="376"/>
      <c r="JSI108" s="376"/>
      <c r="JSJ108" s="376"/>
      <c r="JSK108" s="376"/>
      <c r="JSL108" s="376"/>
      <c r="JSM108" s="376"/>
      <c r="JSN108" s="376"/>
      <c r="JSO108" s="376"/>
      <c r="JSP108" s="376"/>
      <c r="JSQ108" s="376"/>
      <c r="JSR108" s="376"/>
      <c r="JSS108" s="376"/>
      <c r="JST108" s="376"/>
      <c r="JSU108" s="376"/>
      <c r="JSV108" s="376"/>
      <c r="JSW108" s="376"/>
      <c r="JSX108" s="376"/>
      <c r="JSY108" s="376"/>
      <c r="JSZ108" s="376"/>
      <c r="JTA108" s="376"/>
      <c r="JTB108" s="376"/>
      <c r="JTC108" s="376"/>
      <c r="JTD108" s="376"/>
      <c r="JTE108" s="376"/>
      <c r="JTF108" s="376"/>
      <c r="JTG108" s="376"/>
      <c r="JTH108" s="376"/>
      <c r="JTI108" s="376"/>
      <c r="JTJ108" s="376"/>
      <c r="JTK108" s="376"/>
      <c r="JTL108" s="376"/>
      <c r="JTM108" s="376"/>
      <c r="JTN108" s="376"/>
      <c r="JTO108" s="376"/>
      <c r="JTP108" s="376"/>
      <c r="JTQ108" s="376"/>
      <c r="JTR108" s="376"/>
      <c r="JTS108" s="376"/>
      <c r="JTT108" s="376"/>
      <c r="JTU108" s="376"/>
      <c r="JTV108" s="376"/>
      <c r="JTW108" s="376"/>
      <c r="JTX108" s="376"/>
      <c r="JTY108" s="376"/>
      <c r="JTZ108" s="376"/>
      <c r="JUA108" s="376"/>
      <c r="JUB108" s="376"/>
      <c r="JUC108" s="376"/>
      <c r="JUD108" s="376"/>
      <c r="JUE108" s="376"/>
      <c r="JUF108" s="376"/>
      <c r="JUG108" s="376"/>
      <c r="JUH108" s="376"/>
      <c r="JUI108" s="376"/>
      <c r="JUJ108" s="376"/>
      <c r="JUK108" s="376"/>
      <c r="JUL108" s="376"/>
      <c r="JUM108" s="376"/>
      <c r="JUN108" s="376"/>
      <c r="JUO108" s="376"/>
      <c r="JUP108" s="376"/>
      <c r="JUQ108" s="376"/>
      <c r="JUR108" s="376"/>
      <c r="JUS108" s="376"/>
      <c r="JUT108" s="376"/>
      <c r="JUU108" s="376"/>
      <c r="JUV108" s="376"/>
      <c r="JUW108" s="376"/>
      <c r="JUX108" s="376"/>
      <c r="JUY108" s="376"/>
      <c r="JUZ108" s="376"/>
      <c r="JVA108" s="376"/>
      <c r="JVB108" s="376"/>
      <c r="JVC108" s="376"/>
      <c r="JVD108" s="376"/>
      <c r="JVE108" s="376"/>
      <c r="JVF108" s="376"/>
      <c r="JVG108" s="376"/>
      <c r="JVH108" s="376"/>
      <c r="JVI108" s="376"/>
      <c r="JVJ108" s="376"/>
      <c r="JVK108" s="376"/>
      <c r="JVL108" s="376"/>
      <c r="JVM108" s="376"/>
      <c r="JVN108" s="376"/>
      <c r="JVO108" s="376"/>
      <c r="JVP108" s="376"/>
      <c r="JVQ108" s="376"/>
      <c r="JVR108" s="376"/>
      <c r="JVS108" s="376"/>
      <c r="JVT108" s="376"/>
      <c r="JVU108" s="376"/>
      <c r="JVV108" s="376"/>
      <c r="JVW108" s="376"/>
      <c r="JVX108" s="376"/>
      <c r="JVY108" s="376"/>
      <c r="JVZ108" s="376"/>
      <c r="JWA108" s="376"/>
      <c r="JWB108" s="376"/>
      <c r="JWC108" s="376"/>
      <c r="JWD108" s="376"/>
      <c r="JWE108" s="376"/>
      <c r="JWF108" s="376"/>
      <c r="JWG108" s="376"/>
      <c r="JWH108" s="376"/>
      <c r="JWI108" s="376"/>
      <c r="JWJ108" s="376"/>
      <c r="JWK108" s="376"/>
      <c r="JWL108" s="376"/>
      <c r="JWM108" s="376"/>
      <c r="JWN108" s="376"/>
      <c r="JWO108" s="376"/>
      <c r="JWP108" s="376"/>
      <c r="JWQ108" s="376"/>
      <c r="JWR108" s="376"/>
      <c r="JWS108" s="376"/>
      <c r="JWT108" s="376"/>
      <c r="JWU108" s="376"/>
      <c r="JWV108" s="376"/>
      <c r="JWW108" s="376"/>
      <c r="JWX108" s="376"/>
      <c r="JWY108" s="376"/>
      <c r="JWZ108" s="376"/>
      <c r="JXA108" s="376"/>
      <c r="JXB108" s="376"/>
      <c r="JXC108" s="376"/>
      <c r="JXD108" s="376"/>
      <c r="JXE108" s="376"/>
      <c r="JXF108" s="376"/>
      <c r="JXG108" s="376"/>
      <c r="JXH108" s="376"/>
      <c r="JXI108" s="376"/>
      <c r="JXJ108" s="376"/>
      <c r="JXK108" s="376"/>
      <c r="JXL108" s="376"/>
      <c r="JXM108" s="376"/>
      <c r="JXN108" s="376"/>
      <c r="JXO108" s="376"/>
      <c r="JXP108" s="376"/>
      <c r="JXQ108" s="376"/>
      <c r="JXR108" s="376"/>
      <c r="JXS108" s="376"/>
      <c r="JXT108" s="376"/>
      <c r="JXU108" s="376"/>
      <c r="JXV108" s="376"/>
      <c r="JXW108" s="376"/>
      <c r="JXX108" s="376"/>
      <c r="JXY108" s="376"/>
      <c r="JXZ108" s="376"/>
      <c r="JYA108" s="376"/>
      <c r="JYB108" s="376"/>
      <c r="JYC108" s="376"/>
      <c r="JYD108" s="376"/>
      <c r="JYE108" s="376"/>
      <c r="JYF108" s="376"/>
      <c r="JYG108" s="376"/>
      <c r="JYH108" s="376"/>
      <c r="JYI108" s="376"/>
      <c r="JYJ108" s="376"/>
      <c r="JYK108" s="376"/>
      <c r="JYL108" s="376"/>
      <c r="JYM108" s="376"/>
      <c r="JYN108" s="376"/>
      <c r="JYO108" s="376"/>
      <c r="JYP108" s="376"/>
      <c r="JYQ108" s="376"/>
      <c r="JYR108" s="376"/>
      <c r="JYS108" s="376"/>
      <c r="JYT108" s="376"/>
      <c r="JYU108" s="376"/>
      <c r="JYV108" s="376"/>
      <c r="JYW108" s="376"/>
      <c r="JYX108" s="376"/>
      <c r="JYY108" s="376"/>
      <c r="JYZ108" s="376"/>
      <c r="JZA108" s="376"/>
      <c r="JZB108" s="376"/>
      <c r="JZC108" s="376"/>
      <c r="JZD108" s="376"/>
      <c r="JZE108" s="376"/>
      <c r="JZF108" s="376"/>
      <c r="JZG108" s="376"/>
      <c r="JZH108" s="376"/>
      <c r="JZI108" s="376"/>
      <c r="JZJ108" s="376"/>
      <c r="JZK108" s="376"/>
      <c r="JZL108" s="376"/>
      <c r="JZM108" s="376"/>
      <c r="JZN108" s="376"/>
      <c r="JZO108" s="376"/>
      <c r="JZP108" s="376"/>
      <c r="JZQ108" s="376"/>
      <c r="JZR108" s="376"/>
      <c r="JZS108" s="376"/>
      <c r="JZT108" s="376"/>
      <c r="JZU108" s="376"/>
      <c r="JZV108" s="376"/>
      <c r="JZW108" s="376"/>
      <c r="JZX108" s="376"/>
      <c r="JZY108" s="376"/>
      <c r="JZZ108" s="376"/>
      <c r="KAA108" s="376"/>
      <c r="KAB108" s="376"/>
      <c r="KAC108" s="376"/>
      <c r="KAD108" s="376"/>
      <c r="KAE108" s="376"/>
      <c r="KAF108" s="376"/>
      <c r="KAG108" s="376"/>
      <c r="KAH108" s="376"/>
      <c r="KAI108" s="376"/>
      <c r="KAJ108" s="376"/>
      <c r="KAK108" s="376"/>
      <c r="KAL108" s="376"/>
      <c r="KAM108" s="376"/>
      <c r="KAN108" s="376"/>
      <c r="KAO108" s="376"/>
      <c r="KAP108" s="376"/>
      <c r="KAQ108" s="376"/>
      <c r="KAR108" s="376"/>
      <c r="KAS108" s="376"/>
      <c r="KAT108" s="376"/>
      <c r="KAU108" s="376"/>
      <c r="KAV108" s="376"/>
      <c r="KAW108" s="376"/>
      <c r="KAX108" s="376"/>
      <c r="KAY108" s="376"/>
      <c r="KAZ108" s="376"/>
      <c r="KBA108" s="376"/>
      <c r="KBB108" s="376"/>
      <c r="KBC108" s="376"/>
      <c r="KBD108" s="376"/>
      <c r="KBE108" s="376"/>
      <c r="KBF108" s="376"/>
      <c r="KBG108" s="376"/>
      <c r="KBH108" s="376"/>
      <c r="KBI108" s="376"/>
      <c r="KBJ108" s="376"/>
      <c r="KBK108" s="376"/>
      <c r="KBL108" s="376"/>
      <c r="KBM108" s="376"/>
      <c r="KBN108" s="376"/>
      <c r="KBO108" s="376"/>
      <c r="KBP108" s="376"/>
      <c r="KBQ108" s="376"/>
      <c r="KBR108" s="376"/>
      <c r="KBS108" s="376"/>
      <c r="KBT108" s="376"/>
      <c r="KBU108" s="376"/>
      <c r="KBV108" s="376"/>
      <c r="KBW108" s="376"/>
      <c r="KBX108" s="376"/>
      <c r="KBY108" s="376"/>
      <c r="KBZ108" s="376"/>
      <c r="KCA108" s="376"/>
      <c r="KCB108" s="376"/>
      <c r="KCC108" s="376"/>
      <c r="KCD108" s="376"/>
      <c r="KCE108" s="376"/>
      <c r="KCF108" s="376"/>
      <c r="KCG108" s="376"/>
      <c r="KCH108" s="376"/>
      <c r="KCI108" s="376"/>
      <c r="KCJ108" s="376"/>
      <c r="KCK108" s="376"/>
      <c r="KCL108" s="376"/>
      <c r="KCM108" s="376"/>
      <c r="KCN108" s="376"/>
      <c r="KCO108" s="376"/>
      <c r="KCP108" s="376"/>
      <c r="KCQ108" s="376"/>
      <c r="KCR108" s="376"/>
      <c r="KCS108" s="376"/>
      <c r="KCT108" s="376"/>
      <c r="KCU108" s="376"/>
      <c r="KCV108" s="376"/>
      <c r="KCW108" s="376"/>
      <c r="KCX108" s="376"/>
      <c r="KCY108" s="376"/>
      <c r="KCZ108" s="376"/>
      <c r="KDA108" s="376"/>
      <c r="KDB108" s="376"/>
      <c r="KDC108" s="376"/>
      <c r="KDD108" s="376"/>
      <c r="KDE108" s="376"/>
      <c r="KDF108" s="376"/>
      <c r="KDG108" s="376"/>
      <c r="KDH108" s="376"/>
      <c r="KDI108" s="376"/>
      <c r="KDJ108" s="376"/>
      <c r="KDK108" s="376"/>
      <c r="KDL108" s="376"/>
      <c r="KDM108" s="376"/>
      <c r="KDN108" s="376"/>
      <c r="KDO108" s="376"/>
      <c r="KDP108" s="376"/>
      <c r="KDQ108" s="376"/>
      <c r="KDR108" s="376"/>
      <c r="KDS108" s="376"/>
      <c r="KDT108" s="376"/>
      <c r="KDU108" s="376"/>
      <c r="KDV108" s="376"/>
      <c r="KDW108" s="376"/>
      <c r="KDX108" s="376"/>
      <c r="KDY108" s="376"/>
      <c r="KDZ108" s="376"/>
      <c r="KEA108" s="376"/>
      <c r="KEB108" s="376"/>
      <c r="KEC108" s="376"/>
      <c r="KED108" s="376"/>
      <c r="KEE108" s="376"/>
      <c r="KEF108" s="376"/>
      <c r="KEG108" s="376"/>
      <c r="KEH108" s="376"/>
      <c r="KEI108" s="376"/>
      <c r="KEJ108" s="376"/>
      <c r="KEK108" s="376"/>
      <c r="KEL108" s="376"/>
      <c r="KEM108" s="376"/>
      <c r="KEN108" s="376"/>
      <c r="KEO108" s="376"/>
      <c r="KEP108" s="376"/>
      <c r="KEQ108" s="376"/>
      <c r="KER108" s="376"/>
      <c r="KES108" s="376"/>
      <c r="KET108" s="376"/>
      <c r="KEU108" s="376"/>
      <c r="KEV108" s="376"/>
      <c r="KEW108" s="376"/>
      <c r="KEX108" s="376"/>
      <c r="KEY108" s="376"/>
      <c r="KEZ108" s="376"/>
      <c r="KFA108" s="376"/>
      <c r="KFB108" s="376"/>
      <c r="KFC108" s="376"/>
      <c r="KFD108" s="376"/>
      <c r="KFE108" s="376"/>
      <c r="KFF108" s="376"/>
      <c r="KFG108" s="376"/>
      <c r="KFH108" s="376"/>
      <c r="KFI108" s="376"/>
      <c r="KFJ108" s="376"/>
      <c r="KFK108" s="376"/>
      <c r="KFL108" s="376"/>
      <c r="KFM108" s="376"/>
      <c r="KFN108" s="376"/>
      <c r="KFO108" s="376"/>
      <c r="KFP108" s="376"/>
      <c r="KFQ108" s="376"/>
      <c r="KFR108" s="376"/>
      <c r="KFS108" s="376"/>
      <c r="KFT108" s="376"/>
      <c r="KFU108" s="376"/>
      <c r="KFV108" s="376"/>
      <c r="KFW108" s="376"/>
      <c r="KFX108" s="376"/>
      <c r="KFY108" s="376"/>
      <c r="KFZ108" s="376"/>
      <c r="KGA108" s="376"/>
      <c r="KGB108" s="376"/>
      <c r="KGC108" s="376"/>
      <c r="KGD108" s="376"/>
      <c r="KGE108" s="376"/>
      <c r="KGF108" s="376"/>
      <c r="KGG108" s="376"/>
      <c r="KGH108" s="376"/>
      <c r="KGI108" s="376"/>
      <c r="KGJ108" s="376"/>
      <c r="KGK108" s="376"/>
      <c r="KGL108" s="376"/>
      <c r="KGM108" s="376"/>
      <c r="KGN108" s="376"/>
      <c r="KGO108" s="376"/>
      <c r="KGP108" s="376"/>
      <c r="KGQ108" s="376"/>
      <c r="KGR108" s="376"/>
      <c r="KGS108" s="376"/>
      <c r="KGT108" s="376"/>
      <c r="KGU108" s="376"/>
      <c r="KGV108" s="376"/>
      <c r="KGW108" s="376"/>
      <c r="KGX108" s="376"/>
      <c r="KGY108" s="376"/>
      <c r="KGZ108" s="376"/>
      <c r="KHA108" s="376"/>
      <c r="KHB108" s="376"/>
      <c r="KHC108" s="376"/>
      <c r="KHD108" s="376"/>
      <c r="KHE108" s="376"/>
      <c r="KHF108" s="376"/>
      <c r="KHG108" s="376"/>
      <c r="KHH108" s="376"/>
      <c r="KHI108" s="376"/>
      <c r="KHJ108" s="376"/>
      <c r="KHK108" s="376"/>
      <c r="KHL108" s="376"/>
      <c r="KHM108" s="376"/>
      <c r="KHN108" s="376"/>
      <c r="KHO108" s="376"/>
      <c r="KHP108" s="376"/>
      <c r="KHQ108" s="376"/>
      <c r="KHR108" s="376"/>
      <c r="KHS108" s="376"/>
      <c r="KHT108" s="376"/>
      <c r="KHU108" s="376"/>
      <c r="KHV108" s="376"/>
      <c r="KHW108" s="376"/>
      <c r="KHX108" s="376"/>
      <c r="KHY108" s="376"/>
      <c r="KHZ108" s="376"/>
      <c r="KIA108" s="376"/>
      <c r="KIB108" s="376"/>
      <c r="KIC108" s="376"/>
      <c r="KID108" s="376"/>
      <c r="KIE108" s="376"/>
      <c r="KIF108" s="376"/>
      <c r="KIG108" s="376"/>
      <c r="KIH108" s="376"/>
      <c r="KII108" s="376"/>
      <c r="KIJ108" s="376"/>
      <c r="KIK108" s="376"/>
      <c r="KIL108" s="376"/>
      <c r="KIM108" s="376"/>
      <c r="KIN108" s="376"/>
      <c r="KIO108" s="376"/>
      <c r="KIP108" s="376"/>
      <c r="KIQ108" s="376"/>
      <c r="KIR108" s="376"/>
      <c r="KIS108" s="376"/>
      <c r="KIT108" s="376"/>
      <c r="KIU108" s="376"/>
      <c r="KIV108" s="376"/>
      <c r="KIW108" s="376"/>
      <c r="KIX108" s="376"/>
      <c r="KIY108" s="376"/>
      <c r="KIZ108" s="376"/>
      <c r="KJA108" s="376"/>
      <c r="KJB108" s="376"/>
      <c r="KJC108" s="376"/>
      <c r="KJD108" s="376"/>
      <c r="KJE108" s="376"/>
      <c r="KJF108" s="376"/>
      <c r="KJG108" s="376"/>
      <c r="KJH108" s="376"/>
      <c r="KJI108" s="376"/>
      <c r="KJJ108" s="376"/>
      <c r="KJK108" s="376"/>
      <c r="KJL108" s="376"/>
      <c r="KJM108" s="376"/>
      <c r="KJN108" s="376"/>
      <c r="KJO108" s="376"/>
      <c r="KJP108" s="376"/>
      <c r="KJQ108" s="376"/>
      <c r="KJR108" s="376"/>
      <c r="KJS108" s="376"/>
      <c r="KJT108" s="376"/>
      <c r="KJU108" s="376"/>
      <c r="KJV108" s="376"/>
      <c r="KJW108" s="376"/>
      <c r="KJX108" s="376"/>
      <c r="KJY108" s="376"/>
      <c r="KJZ108" s="376"/>
      <c r="KKA108" s="376"/>
      <c r="KKB108" s="376"/>
      <c r="KKC108" s="376"/>
      <c r="KKD108" s="376"/>
      <c r="KKE108" s="376"/>
      <c r="KKF108" s="376"/>
      <c r="KKG108" s="376"/>
      <c r="KKH108" s="376"/>
      <c r="KKI108" s="376"/>
      <c r="KKJ108" s="376"/>
      <c r="KKK108" s="376"/>
      <c r="KKL108" s="376"/>
      <c r="KKM108" s="376"/>
      <c r="KKN108" s="376"/>
      <c r="KKO108" s="376"/>
      <c r="KKP108" s="376"/>
      <c r="KKQ108" s="376"/>
      <c r="KKR108" s="376"/>
      <c r="KKS108" s="376"/>
      <c r="KKT108" s="376"/>
      <c r="KKU108" s="376"/>
      <c r="KKV108" s="376"/>
      <c r="KKW108" s="376"/>
      <c r="KKX108" s="376"/>
      <c r="KKY108" s="376"/>
      <c r="KKZ108" s="376"/>
      <c r="KLA108" s="376"/>
      <c r="KLB108" s="376"/>
      <c r="KLC108" s="376"/>
      <c r="KLD108" s="376"/>
      <c r="KLE108" s="376"/>
      <c r="KLF108" s="376"/>
      <c r="KLG108" s="376"/>
      <c r="KLH108" s="376"/>
      <c r="KLI108" s="376"/>
      <c r="KLJ108" s="376"/>
      <c r="KLK108" s="376"/>
      <c r="KLL108" s="376"/>
      <c r="KLM108" s="376"/>
      <c r="KLN108" s="376"/>
      <c r="KLO108" s="376"/>
      <c r="KLP108" s="376"/>
      <c r="KLQ108" s="376"/>
      <c r="KLR108" s="376"/>
      <c r="KLS108" s="376"/>
      <c r="KLT108" s="376"/>
      <c r="KLU108" s="376"/>
      <c r="KLV108" s="376"/>
      <c r="KLW108" s="376"/>
      <c r="KLX108" s="376"/>
      <c r="KLY108" s="376"/>
      <c r="KLZ108" s="376"/>
      <c r="KMA108" s="376"/>
      <c r="KMB108" s="376"/>
      <c r="KMC108" s="376"/>
      <c r="KMD108" s="376"/>
      <c r="KME108" s="376"/>
      <c r="KMF108" s="376"/>
      <c r="KMG108" s="376"/>
      <c r="KMH108" s="376"/>
      <c r="KMI108" s="376"/>
      <c r="KMJ108" s="376"/>
      <c r="KMK108" s="376"/>
      <c r="KML108" s="376"/>
      <c r="KMM108" s="376"/>
      <c r="KMN108" s="376"/>
      <c r="KMO108" s="376"/>
      <c r="KMP108" s="376"/>
      <c r="KMQ108" s="376"/>
      <c r="KMR108" s="376"/>
      <c r="KMS108" s="376"/>
      <c r="KMT108" s="376"/>
      <c r="KMU108" s="376"/>
      <c r="KMV108" s="376"/>
      <c r="KMW108" s="376"/>
      <c r="KMX108" s="376"/>
      <c r="KMY108" s="376"/>
      <c r="KMZ108" s="376"/>
      <c r="KNA108" s="376"/>
      <c r="KNB108" s="376"/>
      <c r="KNC108" s="376"/>
      <c r="KND108" s="376"/>
      <c r="KNE108" s="376"/>
      <c r="KNF108" s="376"/>
      <c r="KNG108" s="376"/>
      <c r="KNH108" s="376"/>
      <c r="KNI108" s="376"/>
      <c r="KNJ108" s="376"/>
      <c r="KNK108" s="376"/>
      <c r="KNL108" s="376"/>
      <c r="KNM108" s="376"/>
      <c r="KNN108" s="376"/>
      <c r="KNO108" s="376"/>
      <c r="KNP108" s="376"/>
      <c r="KNQ108" s="376"/>
      <c r="KNR108" s="376"/>
      <c r="KNS108" s="376"/>
      <c r="KNT108" s="376"/>
      <c r="KNU108" s="376"/>
      <c r="KNV108" s="376"/>
      <c r="KNW108" s="376"/>
      <c r="KNX108" s="376"/>
      <c r="KNY108" s="376"/>
      <c r="KNZ108" s="376"/>
      <c r="KOA108" s="376"/>
      <c r="KOB108" s="376"/>
      <c r="KOC108" s="376"/>
      <c r="KOD108" s="376"/>
      <c r="KOE108" s="376"/>
      <c r="KOF108" s="376"/>
      <c r="KOG108" s="376"/>
      <c r="KOH108" s="376"/>
      <c r="KOI108" s="376"/>
      <c r="KOJ108" s="376"/>
      <c r="KOK108" s="376"/>
      <c r="KOL108" s="376"/>
      <c r="KOM108" s="376"/>
      <c r="KON108" s="376"/>
      <c r="KOO108" s="376"/>
      <c r="KOP108" s="376"/>
      <c r="KOQ108" s="376"/>
      <c r="KOR108" s="376"/>
      <c r="KOS108" s="376"/>
      <c r="KOT108" s="376"/>
      <c r="KOU108" s="376"/>
      <c r="KOV108" s="376"/>
      <c r="KOW108" s="376"/>
      <c r="KOX108" s="376"/>
      <c r="KOY108" s="376"/>
      <c r="KOZ108" s="376"/>
      <c r="KPA108" s="376"/>
      <c r="KPB108" s="376"/>
      <c r="KPC108" s="376"/>
      <c r="KPD108" s="376"/>
      <c r="KPE108" s="376"/>
      <c r="KPF108" s="376"/>
      <c r="KPG108" s="376"/>
      <c r="KPH108" s="376"/>
      <c r="KPI108" s="376"/>
      <c r="KPJ108" s="376"/>
      <c r="KPK108" s="376"/>
      <c r="KPL108" s="376"/>
      <c r="KPM108" s="376"/>
      <c r="KPN108" s="376"/>
      <c r="KPO108" s="376"/>
      <c r="KPP108" s="376"/>
      <c r="KPQ108" s="376"/>
      <c r="KPR108" s="376"/>
      <c r="KPS108" s="376"/>
      <c r="KPT108" s="376"/>
      <c r="KPU108" s="376"/>
      <c r="KPV108" s="376"/>
      <c r="KPW108" s="376"/>
      <c r="KPX108" s="376"/>
      <c r="KPY108" s="376"/>
      <c r="KPZ108" s="376"/>
      <c r="KQA108" s="376"/>
      <c r="KQB108" s="376"/>
      <c r="KQC108" s="376"/>
      <c r="KQD108" s="376"/>
      <c r="KQE108" s="376"/>
      <c r="KQF108" s="376"/>
      <c r="KQG108" s="376"/>
      <c r="KQH108" s="376"/>
      <c r="KQI108" s="376"/>
      <c r="KQJ108" s="376"/>
      <c r="KQK108" s="376"/>
      <c r="KQL108" s="376"/>
      <c r="KQM108" s="376"/>
      <c r="KQN108" s="376"/>
      <c r="KQO108" s="376"/>
      <c r="KQP108" s="376"/>
      <c r="KQQ108" s="376"/>
      <c r="KQR108" s="376"/>
      <c r="KQS108" s="376"/>
      <c r="KQT108" s="376"/>
      <c r="KQU108" s="376"/>
      <c r="KQV108" s="376"/>
      <c r="KQW108" s="376"/>
      <c r="KQX108" s="376"/>
      <c r="KQY108" s="376"/>
      <c r="KQZ108" s="376"/>
      <c r="KRA108" s="376"/>
      <c r="KRB108" s="376"/>
      <c r="KRC108" s="376"/>
      <c r="KRD108" s="376"/>
      <c r="KRE108" s="376"/>
      <c r="KRF108" s="376"/>
      <c r="KRG108" s="376"/>
      <c r="KRH108" s="376"/>
      <c r="KRI108" s="376"/>
      <c r="KRJ108" s="376"/>
      <c r="KRK108" s="376"/>
      <c r="KRL108" s="376"/>
      <c r="KRM108" s="376"/>
      <c r="KRN108" s="376"/>
      <c r="KRO108" s="376"/>
      <c r="KRP108" s="376"/>
      <c r="KRQ108" s="376"/>
      <c r="KRR108" s="376"/>
      <c r="KRS108" s="376"/>
      <c r="KRT108" s="376"/>
      <c r="KRU108" s="376"/>
      <c r="KRV108" s="376"/>
      <c r="KRW108" s="376"/>
      <c r="KRX108" s="376"/>
      <c r="KRY108" s="376"/>
      <c r="KRZ108" s="376"/>
      <c r="KSA108" s="376"/>
      <c r="KSB108" s="376"/>
      <c r="KSC108" s="376"/>
      <c r="KSD108" s="376"/>
      <c r="KSE108" s="376"/>
      <c r="KSF108" s="376"/>
      <c r="KSG108" s="376"/>
      <c r="KSH108" s="376"/>
      <c r="KSI108" s="376"/>
      <c r="KSJ108" s="376"/>
      <c r="KSK108" s="376"/>
      <c r="KSL108" s="376"/>
      <c r="KSM108" s="376"/>
      <c r="KSN108" s="376"/>
      <c r="KSO108" s="376"/>
      <c r="KSP108" s="376"/>
      <c r="KSQ108" s="376"/>
      <c r="KSR108" s="376"/>
      <c r="KSS108" s="376"/>
      <c r="KST108" s="376"/>
      <c r="KSU108" s="376"/>
      <c r="KSV108" s="376"/>
      <c r="KSW108" s="376"/>
      <c r="KSX108" s="376"/>
      <c r="KSY108" s="376"/>
      <c r="KSZ108" s="376"/>
      <c r="KTA108" s="376"/>
      <c r="KTB108" s="376"/>
      <c r="KTC108" s="376"/>
      <c r="KTD108" s="376"/>
      <c r="KTE108" s="376"/>
      <c r="KTF108" s="376"/>
      <c r="KTG108" s="376"/>
      <c r="KTH108" s="376"/>
      <c r="KTI108" s="376"/>
      <c r="KTJ108" s="376"/>
      <c r="KTK108" s="376"/>
      <c r="KTL108" s="376"/>
      <c r="KTM108" s="376"/>
      <c r="KTN108" s="376"/>
      <c r="KTO108" s="376"/>
      <c r="KTP108" s="376"/>
      <c r="KTQ108" s="376"/>
      <c r="KTR108" s="376"/>
      <c r="KTS108" s="376"/>
      <c r="KTT108" s="376"/>
      <c r="KTU108" s="376"/>
      <c r="KTV108" s="376"/>
      <c r="KTW108" s="376"/>
      <c r="KTX108" s="376"/>
      <c r="KTY108" s="376"/>
      <c r="KTZ108" s="376"/>
      <c r="KUA108" s="376"/>
      <c r="KUB108" s="376"/>
      <c r="KUC108" s="376"/>
      <c r="KUD108" s="376"/>
      <c r="KUE108" s="376"/>
      <c r="KUF108" s="376"/>
      <c r="KUG108" s="376"/>
      <c r="KUH108" s="376"/>
      <c r="KUI108" s="376"/>
      <c r="KUJ108" s="376"/>
      <c r="KUK108" s="376"/>
      <c r="KUL108" s="376"/>
      <c r="KUM108" s="376"/>
      <c r="KUN108" s="376"/>
      <c r="KUO108" s="376"/>
      <c r="KUP108" s="376"/>
      <c r="KUQ108" s="376"/>
      <c r="KUR108" s="376"/>
      <c r="KUS108" s="376"/>
      <c r="KUT108" s="376"/>
      <c r="KUU108" s="376"/>
      <c r="KUV108" s="376"/>
      <c r="KUW108" s="376"/>
      <c r="KUX108" s="376"/>
      <c r="KUY108" s="376"/>
      <c r="KUZ108" s="376"/>
      <c r="KVA108" s="376"/>
      <c r="KVB108" s="376"/>
      <c r="KVC108" s="376"/>
      <c r="KVD108" s="376"/>
      <c r="KVE108" s="376"/>
      <c r="KVF108" s="376"/>
      <c r="KVG108" s="376"/>
      <c r="KVH108" s="376"/>
      <c r="KVI108" s="376"/>
      <c r="KVJ108" s="376"/>
      <c r="KVK108" s="376"/>
      <c r="KVL108" s="376"/>
      <c r="KVM108" s="376"/>
      <c r="KVN108" s="376"/>
      <c r="KVO108" s="376"/>
      <c r="KVP108" s="376"/>
      <c r="KVQ108" s="376"/>
      <c r="KVR108" s="376"/>
      <c r="KVS108" s="376"/>
      <c r="KVT108" s="376"/>
      <c r="KVU108" s="376"/>
      <c r="KVV108" s="376"/>
      <c r="KVW108" s="376"/>
      <c r="KVX108" s="376"/>
      <c r="KVY108" s="376"/>
      <c r="KVZ108" s="376"/>
      <c r="KWA108" s="376"/>
      <c r="KWB108" s="376"/>
      <c r="KWC108" s="376"/>
      <c r="KWD108" s="376"/>
      <c r="KWE108" s="376"/>
      <c r="KWF108" s="376"/>
      <c r="KWG108" s="376"/>
      <c r="KWH108" s="376"/>
      <c r="KWI108" s="376"/>
      <c r="KWJ108" s="376"/>
      <c r="KWK108" s="376"/>
      <c r="KWL108" s="376"/>
      <c r="KWM108" s="376"/>
      <c r="KWN108" s="376"/>
      <c r="KWO108" s="376"/>
      <c r="KWP108" s="376"/>
      <c r="KWQ108" s="376"/>
      <c r="KWR108" s="376"/>
      <c r="KWS108" s="376"/>
      <c r="KWT108" s="376"/>
      <c r="KWU108" s="376"/>
      <c r="KWV108" s="376"/>
      <c r="KWW108" s="376"/>
      <c r="KWX108" s="376"/>
      <c r="KWY108" s="376"/>
      <c r="KWZ108" s="376"/>
      <c r="KXA108" s="376"/>
      <c r="KXB108" s="376"/>
      <c r="KXC108" s="376"/>
      <c r="KXD108" s="376"/>
      <c r="KXE108" s="376"/>
      <c r="KXF108" s="376"/>
      <c r="KXG108" s="376"/>
      <c r="KXH108" s="376"/>
      <c r="KXI108" s="376"/>
      <c r="KXJ108" s="376"/>
      <c r="KXK108" s="376"/>
      <c r="KXL108" s="376"/>
      <c r="KXM108" s="376"/>
      <c r="KXN108" s="376"/>
      <c r="KXO108" s="376"/>
      <c r="KXP108" s="376"/>
      <c r="KXQ108" s="376"/>
      <c r="KXR108" s="376"/>
      <c r="KXS108" s="376"/>
      <c r="KXT108" s="376"/>
      <c r="KXU108" s="376"/>
      <c r="KXV108" s="376"/>
      <c r="KXW108" s="376"/>
      <c r="KXX108" s="376"/>
      <c r="KXY108" s="376"/>
      <c r="KXZ108" s="376"/>
      <c r="KYA108" s="376"/>
      <c r="KYB108" s="376"/>
      <c r="KYC108" s="376"/>
      <c r="KYD108" s="376"/>
      <c r="KYE108" s="376"/>
      <c r="KYF108" s="376"/>
      <c r="KYG108" s="376"/>
      <c r="KYH108" s="376"/>
      <c r="KYI108" s="376"/>
      <c r="KYJ108" s="376"/>
      <c r="KYK108" s="376"/>
      <c r="KYL108" s="376"/>
      <c r="KYM108" s="376"/>
      <c r="KYN108" s="376"/>
      <c r="KYO108" s="376"/>
      <c r="KYP108" s="376"/>
      <c r="KYQ108" s="376"/>
      <c r="KYR108" s="376"/>
      <c r="KYS108" s="376"/>
      <c r="KYT108" s="376"/>
      <c r="KYU108" s="376"/>
      <c r="KYV108" s="376"/>
      <c r="KYW108" s="376"/>
      <c r="KYX108" s="376"/>
      <c r="KYY108" s="376"/>
      <c r="KYZ108" s="376"/>
      <c r="KZA108" s="376"/>
      <c r="KZB108" s="376"/>
      <c r="KZC108" s="376"/>
      <c r="KZD108" s="376"/>
      <c r="KZE108" s="376"/>
      <c r="KZF108" s="376"/>
      <c r="KZG108" s="376"/>
      <c r="KZH108" s="376"/>
      <c r="KZI108" s="376"/>
      <c r="KZJ108" s="376"/>
      <c r="KZK108" s="376"/>
      <c r="KZL108" s="376"/>
      <c r="KZM108" s="376"/>
      <c r="KZN108" s="376"/>
      <c r="KZO108" s="376"/>
      <c r="KZP108" s="376"/>
      <c r="KZQ108" s="376"/>
      <c r="KZR108" s="376"/>
      <c r="KZS108" s="376"/>
      <c r="KZT108" s="376"/>
      <c r="KZU108" s="376"/>
      <c r="KZV108" s="376"/>
      <c r="KZW108" s="376"/>
      <c r="KZX108" s="376"/>
      <c r="KZY108" s="376"/>
      <c r="KZZ108" s="376"/>
      <c r="LAA108" s="376"/>
      <c r="LAB108" s="376"/>
      <c r="LAC108" s="376"/>
      <c r="LAD108" s="376"/>
      <c r="LAE108" s="376"/>
      <c r="LAF108" s="376"/>
      <c r="LAG108" s="376"/>
      <c r="LAH108" s="376"/>
      <c r="LAI108" s="376"/>
      <c r="LAJ108" s="376"/>
      <c r="LAK108" s="376"/>
      <c r="LAL108" s="376"/>
      <c r="LAM108" s="376"/>
      <c r="LAN108" s="376"/>
      <c r="LAO108" s="376"/>
      <c r="LAP108" s="376"/>
      <c r="LAQ108" s="376"/>
      <c r="LAR108" s="376"/>
      <c r="LAS108" s="376"/>
      <c r="LAT108" s="376"/>
      <c r="LAU108" s="376"/>
      <c r="LAV108" s="376"/>
      <c r="LAW108" s="376"/>
      <c r="LAX108" s="376"/>
      <c r="LAY108" s="376"/>
      <c r="LAZ108" s="376"/>
      <c r="LBA108" s="376"/>
      <c r="LBB108" s="376"/>
      <c r="LBC108" s="376"/>
      <c r="LBD108" s="376"/>
      <c r="LBE108" s="376"/>
      <c r="LBF108" s="376"/>
      <c r="LBG108" s="376"/>
      <c r="LBH108" s="376"/>
      <c r="LBI108" s="376"/>
      <c r="LBJ108" s="376"/>
      <c r="LBK108" s="376"/>
      <c r="LBL108" s="376"/>
      <c r="LBM108" s="376"/>
      <c r="LBN108" s="376"/>
      <c r="LBO108" s="376"/>
      <c r="LBP108" s="376"/>
      <c r="LBQ108" s="376"/>
      <c r="LBR108" s="376"/>
      <c r="LBS108" s="376"/>
      <c r="LBT108" s="376"/>
      <c r="LBU108" s="376"/>
      <c r="LBV108" s="376"/>
      <c r="LBW108" s="376"/>
      <c r="LBX108" s="376"/>
      <c r="LBY108" s="376"/>
      <c r="LBZ108" s="376"/>
      <c r="LCA108" s="376"/>
      <c r="LCB108" s="376"/>
      <c r="LCC108" s="376"/>
      <c r="LCD108" s="376"/>
      <c r="LCE108" s="376"/>
      <c r="LCF108" s="376"/>
      <c r="LCG108" s="376"/>
      <c r="LCH108" s="376"/>
      <c r="LCI108" s="376"/>
      <c r="LCJ108" s="376"/>
      <c r="LCK108" s="376"/>
      <c r="LCL108" s="376"/>
      <c r="LCM108" s="376"/>
      <c r="LCN108" s="376"/>
      <c r="LCO108" s="376"/>
      <c r="LCP108" s="376"/>
      <c r="LCQ108" s="376"/>
      <c r="LCR108" s="376"/>
      <c r="LCS108" s="376"/>
      <c r="LCT108" s="376"/>
      <c r="LCU108" s="376"/>
      <c r="LCV108" s="376"/>
      <c r="LCW108" s="376"/>
      <c r="LCX108" s="376"/>
      <c r="LCY108" s="376"/>
      <c r="LCZ108" s="376"/>
      <c r="LDA108" s="376"/>
      <c r="LDB108" s="376"/>
      <c r="LDC108" s="376"/>
      <c r="LDD108" s="376"/>
      <c r="LDE108" s="376"/>
      <c r="LDF108" s="376"/>
      <c r="LDG108" s="376"/>
      <c r="LDH108" s="376"/>
      <c r="LDI108" s="376"/>
      <c r="LDJ108" s="376"/>
      <c r="LDK108" s="376"/>
      <c r="LDL108" s="376"/>
      <c r="LDM108" s="376"/>
      <c r="LDN108" s="376"/>
      <c r="LDO108" s="376"/>
      <c r="LDP108" s="376"/>
      <c r="LDQ108" s="376"/>
      <c r="LDR108" s="376"/>
      <c r="LDS108" s="376"/>
      <c r="LDT108" s="376"/>
      <c r="LDU108" s="376"/>
      <c r="LDV108" s="376"/>
      <c r="LDW108" s="376"/>
      <c r="LDX108" s="376"/>
      <c r="LDY108" s="376"/>
      <c r="LDZ108" s="376"/>
      <c r="LEA108" s="376"/>
      <c r="LEB108" s="376"/>
      <c r="LEC108" s="376"/>
      <c r="LED108" s="376"/>
      <c r="LEE108" s="376"/>
      <c r="LEF108" s="376"/>
      <c r="LEG108" s="376"/>
      <c r="LEH108" s="376"/>
      <c r="LEI108" s="376"/>
      <c r="LEJ108" s="376"/>
      <c r="LEK108" s="376"/>
      <c r="LEL108" s="376"/>
      <c r="LEM108" s="376"/>
      <c r="LEN108" s="376"/>
      <c r="LEO108" s="376"/>
      <c r="LEP108" s="376"/>
      <c r="LEQ108" s="376"/>
      <c r="LER108" s="376"/>
      <c r="LES108" s="376"/>
      <c r="LET108" s="376"/>
      <c r="LEU108" s="376"/>
      <c r="LEV108" s="376"/>
      <c r="LEW108" s="376"/>
      <c r="LEX108" s="376"/>
      <c r="LEY108" s="376"/>
      <c r="LEZ108" s="376"/>
      <c r="LFA108" s="376"/>
      <c r="LFB108" s="376"/>
      <c r="LFC108" s="376"/>
      <c r="LFD108" s="376"/>
      <c r="LFE108" s="376"/>
      <c r="LFF108" s="376"/>
      <c r="LFG108" s="376"/>
      <c r="LFH108" s="376"/>
      <c r="LFI108" s="376"/>
      <c r="LFJ108" s="376"/>
      <c r="LFK108" s="376"/>
      <c r="LFL108" s="376"/>
      <c r="LFM108" s="376"/>
      <c r="LFN108" s="376"/>
      <c r="LFO108" s="376"/>
      <c r="LFP108" s="376"/>
      <c r="LFQ108" s="376"/>
      <c r="LFR108" s="376"/>
      <c r="LFS108" s="376"/>
      <c r="LFT108" s="376"/>
      <c r="LFU108" s="376"/>
      <c r="LFV108" s="376"/>
      <c r="LFW108" s="376"/>
      <c r="LFX108" s="376"/>
      <c r="LFY108" s="376"/>
      <c r="LFZ108" s="376"/>
      <c r="LGA108" s="376"/>
      <c r="LGB108" s="376"/>
      <c r="LGC108" s="376"/>
      <c r="LGD108" s="376"/>
      <c r="LGE108" s="376"/>
      <c r="LGF108" s="376"/>
      <c r="LGG108" s="376"/>
      <c r="LGH108" s="376"/>
      <c r="LGI108" s="376"/>
      <c r="LGJ108" s="376"/>
      <c r="LGK108" s="376"/>
      <c r="LGL108" s="376"/>
      <c r="LGM108" s="376"/>
      <c r="LGN108" s="376"/>
      <c r="LGO108" s="376"/>
      <c r="LGP108" s="376"/>
      <c r="LGQ108" s="376"/>
      <c r="LGR108" s="376"/>
      <c r="LGS108" s="376"/>
      <c r="LGT108" s="376"/>
      <c r="LGU108" s="376"/>
      <c r="LGV108" s="376"/>
      <c r="LGW108" s="376"/>
      <c r="LGX108" s="376"/>
      <c r="LGY108" s="376"/>
      <c r="LGZ108" s="376"/>
      <c r="LHA108" s="376"/>
      <c r="LHB108" s="376"/>
      <c r="LHC108" s="376"/>
      <c r="LHD108" s="376"/>
      <c r="LHE108" s="376"/>
      <c r="LHF108" s="376"/>
      <c r="LHG108" s="376"/>
      <c r="LHH108" s="376"/>
      <c r="LHI108" s="376"/>
      <c r="LHJ108" s="376"/>
      <c r="LHK108" s="376"/>
      <c r="LHL108" s="376"/>
      <c r="LHM108" s="376"/>
      <c r="LHN108" s="376"/>
      <c r="LHO108" s="376"/>
      <c r="LHP108" s="376"/>
      <c r="LHQ108" s="376"/>
      <c r="LHR108" s="376"/>
      <c r="LHS108" s="376"/>
      <c r="LHT108" s="376"/>
      <c r="LHU108" s="376"/>
      <c r="LHV108" s="376"/>
      <c r="LHW108" s="376"/>
      <c r="LHX108" s="376"/>
      <c r="LHY108" s="376"/>
      <c r="LHZ108" s="376"/>
      <c r="LIA108" s="376"/>
      <c r="LIB108" s="376"/>
      <c r="LIC108" s="376"/>
      <c r="LID108" s="376"/>
      <c r="LIE108" s="376"/>
      <c r="LIF108" s="376"/>
      <c r="LIG108" s="376"/>
      <c r="LIH108" s="376"/>
      <c r="LII108" s="376"/>
      <c r="LIJ108" s="376"/>
      <c r="LIK108" s="376"/>
      <c r="LIL108" s="376"/>
      <c r="LIM108" s="376"/>
      <c r="LIN108" s="376"/>
      <c r="LIO108" s="376"/>
      <c r="LIP108" s="376"/>
      <c r="LIQ108" s="376"/>
      <c r="LIR108" s="376"/>
      <c r="LIS108" s="376"/>
      <c r="LIT108" s="376"/>
      <c r="LIU108" s="376"/>
      <c r="LIV108" s="376"/>
      <c r="LIW108" s="376"/>
      <c r="LIX108" s="376"/>
      <c r="LIY108" s="376"/>
      <c r="LIZ108" s="376"/>
      <c r="LJA108" s="376"/>
      <c r="LJB108" s="376"/>
      <c r="LJC108" s="376"/>
      <c r="LJD108" s="376"/>
      <c r="LJE108" s="376"/>
      <c r="LJF108" s="376"/>
      <c r="LJG108" s="376"/>
      <c r="LJH108" s="376"/>
      <c r="LJI108" s="376"/>
      <c r="LJJ108" s="376"/>
      <c r="LJK108" s="376"/>
      <c r="LJL108" s="376"/>
      <c r="LJM108" s="376"/>
      <c r="LJN108" s="376"/>
      <c r="LJO108" s="376"/>
      <c r="LJP108" s="376"/>
      <c r="LJQ108" s="376"/>
      <c r="LJR108" s="376"/>
      <c r="LJS108" s="376"/>
      <c r="LJT108" s="376"/>
      <c r="LJU108" s="376"/>
      <c r="LJV108" s="376"/>
      <c r="LJW108" s="376"/>
      <c r="LJX108" s="376"/>
      <c r="LJY108" s="376"/>
      <c r="LJZ108" s="376"/>
      <c r="LKA108" s="376"/>
      <c r="LKB108" s="376"/>
      <c r="LKC108" s="376"/>
      <c r="LKD108" s="376"/>
      <c r="LKE108" s="376"/>
      <c r="LKF108" s="376"/>
      <c r="LKG108" s="376"/>
      <c r="LKH108" s="376"/>
      <c r="LKI108" s="376"/>
      <c r="LKJ108" s="376"/>
      <c r="LKK108" s="376"/>
      <c r="LKL108" s="376"/>
      <c r="LKM108" s="376"/>
      <c r="LKN108" s="376"/>
      <c r="LKO108" s="376"/>
      <c r="LKP108" s="376"/>
      <c r="LKQ108" s="376"/>
      <c r="LKR108" s="376"/>
      <c r="LKS108" s="376"/>
      <c r="LKT108" s="376"/>
      <c r="LKU108" s="376"/>
      <c r="LKV108" s="376"/>
      <c r="LKW108" s="376"/>
      <c r="LKX108" s="376"/>
      <c r="LKY108" s="376"/>
      <c r="LKZ108" s="376"/>
      <c r="LLA108" s="376"/>
      <c r="LLB108" s="376"/>
      <c r="LLC108" s="376"/>
      <c r="LLD108" s="376"/>
      <c r="LLE108" s="376"/>
      <c r="LLF108" s="376"/>
      <c r="LLG108" s="376"/>
      <c r="LLH108" s="376"/>
      <c r="LLI108" s="376"/>
      <c r="LLJ108" s="376"/>
      <c r="LLK108" s="376"/>
      <c r="LLL108" s="376"/>
      <c r="LLM108" s="376"/>
      <c r="LLN108" s="376"/>
      <c r="LLO108" s="376"/>
      <c r="LLP108" s="376"/>
      <c r="LLQ108" s="376"/>
      <c r="LLR108" s="376"/>
      <c r="LLS108" s="376"/>
      <c r="LLT108" s="376"/>
      <c r="LLU108" s="376"/>
      <c r="LLV108" s="376"/>
      <c r="LLW108" s="376"/>
      <c r="LLX108" s="376"/>
      <c r="LLY108" s="376"/>
      <c r="LLZ108" s="376"/>
      <c r="LMA108" s="376"/>
      <c r="LMB108" s="376"/>
      <c r="LMC108" s="376"/>
      <c r="LMD108" s="376"/>
      <c r="LME108" s="376"/>
      <c r="LMF108" s="376"/>
      <c r="LMG108" s="376"/>
      <c r="LMH108" s="376"/>
      <c r="LMI108" s="376"/>
      <c r="LMJ108" s="376"/>
      <c r="LMK108" s="376"/>
      <c r="LML108" s="376"/>
      <c r="LMM108" s="376"/>
      <c r="LMN108" s="376"/>
      <c r="LMO108" s="376"/>
      <c r="LMP108" s="376"/>
      <c r="LMQ108" s="376"/>
      <c r="LMR108" s="376"/>
      <c r="LMS108" s="376"/>
      <c r="LMT108" s="376"/>
      <c r="LMU108" s="376"/>
      <c r="LMV108" s="376"/>
      <c r="LMW108" s="376"/>
      <c r="LMX108" s="376"/>
      <c r="LMY108" s="376"/>
      <c r="LMZ108" s="376"/>
      <c r="LNA108" s="376"/>
      <c r="LNB108" s="376"/>
      <c r="LNC108" s="376"/>
      <c r="LND108" s="376"/>
      <c r="LNE108" s="376"/>
      <c r="LNF108" s="376"/>
      <c r="LNG108" s="376"/>
      <c r="LNH108" s="376"/>
      <c r="LNI108" s="376"/>
      <c r="LNJ108" s="376"/>
      <c r="LNK108" s="376"/>
      <c r="LNL108" s="376"/>
      <c r="LNM108" s="376"/>
      <c r="LNN108" s="376"/>
      <c r="LNO108" s="376"/>
      <c r="LNP108" s="376"/>
      <c r="LNQ108" s="376"/>
      <c r="LNR108" s="376"/>
      <c r="LNS108" s="376"/>
      <c r="LNT108" s="376"/>
      <c r="LNU108" s="376"/>
      <c r="LNV108" s="376"/>
      <c r="LNW108" s="376"/>
      <c r="LNX108" s="376"/>
      <c r="LNY108" s="376"/>
      <c r="LNZ108" s="376"/>
      <c r="LOA108" s="376"/>
      <c r="LOB108" s="376"/>
      <c r="LOC108" s="376"/>
      <c r="LOD108" s="376"/>
      <c r="LOE108" s="376"/>
      <c r="LOF108" s="376"/>
      <c r="LOG108" s="376"/>
      <c r="LOH108" s="376"/>
      <c r="LOI108" s="376"/>
      <c r="LOJ108" s="376"/>
      <c r="LOK108" s="376"/>
      <c r="LOL108" s="376"/>
      <c r="LOM108" s="376"/>
      <c r="LON108" s="376"/>
      <c r="LOO108" s="376"/>
      <c r="LOP108" s="376"/>
      <c r="LOQ108" s="376"/>
      <c r="LOR108" s="376"/>
      <c r="LOS108" s="376"/>
      <c r="LOT108" s="376"/>
      <c r="LOU108" s="376"/>
      <c r="LOV108" s="376"/>
      <c r="LOW108" s="376"/>
      <c r="LOX108" s="376"/>
      <c r="LOY108" s="376"/>
      <c r="LOZ108" s="376"/>
      <c r="LPA108" s="376"/>
      <c r="LPB108" s="376"/>
      <c r="LPC108" s="376"/>
      <c r="LPD108" s="376"/>
      <c r="LPE108" s="376"/>
      <c r="LPF108" s="376"/>
      <c r="LPG108" s="376"/>
      <c r="LPH108" s="376"/>
      <c r="LPI108" s="376"/>
      <c r="LPJ108" s="376"/>
      <c r="LPK108" s="376"/>
      <c r="LPL108" s="376"/>
      <c r="LPM108" s="376"/>
      <c r="LPN108" s="376"/>
      <c r="LPO108" s="376"/>
      <c r="LPP108" s="376"/>
      <c r="LPQ108" s="376"/>
      <c r="LPR108" s="376"/>
      <c r="LPS108" s="376"/>
      <c r="LPT108" s="376"/>
      <c r="LPU108" s="376"/>
      <c r="LPV108" s="376"/>
      <c r="LPW108" s="376"/>
      <c r="LPX108" s="376"/>
      <c r="LPY108" s="376"/>
      <c r="LPZ108" s="376"/>
      <c r="LQA108" s="376"/>
      <c r="LQB108" s="376"/>
      <c r="LQC108" s="376"/>
      <c r="LQD108" s="376"/>
      <c r="LQE108" s="376"/>
      <c r="LQF108" s="376"/>
      <c r="LQG108" s="376"/>
      <c r="LQH108" s="376"/>
      <c r="LQI108" s="376"/>
      <c r="LQJ108" s="376"/>
      <c r="LQK108" s="376"/>
      <c r="LQL108" s="376"/>
      <c r="LQM108" s="376"/>
      <c r="LQN108" s="376"/>
      <c r="LQO108" s="376"/>
      <c r="LQP108" s="376"/>
      <c r="LQQ108" s="376"/>
      <c r="LQR108" s="376"/>
      <c r="LQS108" s="376"/>
      <c r="LQT108" s="376"/>
      <c r="LQU108" s="376"/>
      <c r="LQV108" s="376"/>
      <c r="LQW108" s="376"/>
      <c r="LQX108" s="376"/>
      <c r="LQY108" s="376"/>
      <c r="LQZ108" s="376"/>
      <c r="LRA108" s="376"/>
      <c r="LRB108" s="376"/>
      <c r="LRC108" s="376"/>
      <c r="LRD108" s="376"/>
      <c r="LRE108" s="376"/>
      <c r="LRF108" s="376"/>
      <c r="LRG108" s="376"/>
      <c r="LRH108" s="376"/>
      <c r="LRI108" s="376"/>
      <c r="LRJ108" s="376"/>
      <c r="LRK108" s="376"/>
      <c r="LRL108" s="376"/>
      <c r="LRM108" s="376"/>
      <c r="LRN108" s="376"/>
      <c r="LRO108" s="376"/>
      <c r="LRP108" s="376"/>
      <c r="LRQ108" s="376"/>
      <c r="LRR108" s="376"/>
      <c r="LRS108" s="376"/>
      <c r="LRT108" s="376"/>
      <c r="LRU108" s="376"/>
      <c r="LRV108" s="376"/>
      <c r="LRW108" s="376"/>
      <c r="LRX108" s="376"/>
      <c r="LRY108" s="376"/>
      <c r="LRZ108" s="376"/>
      <c r="LSA108" s="376"/>
      <c r="LSB108" s="376"/>
      <c r="LSC108" s="376"/>
      <c r="LSD108" s="376"/>
      <c r="LSE108" s="376"/>
      <c r="LSF108" s="376"/>
      <c r="LSG108" s="376"/>
      <c r="LSH108" s="376"/>
      <c r="LSI108" s="376"/>
      <c r="LSJ108" s="376"/>
      <c r="LSK108" s="376"/>
      <c r="LSL108" s="376"/>
      <c r="LSM108" s="376"/>
      <c r="LSN108" s="376"/>
      <c r="LSO108" s="376"/>
      <c r="LSP108" s="376"/>
      <c r="LSQ108" s="376"/>
      <c r="LSR108" s="376"/>
      <c r="LSS108" s="376"/>
      <c r="LST108" s="376"/>
      <c r="LSU108" s="376"/>
      <c r="LSV108" s="376"/>
      <c r="LSW108" s="376"/>
      <c r="LSX108" s="376"/>
      <c r="LSY108" s="376"/>
      <c r="LSZ108" s="376"/>
      <c r="LTA108" s="376"/>
      <c r="LTB108" s="376"/>
      <c r="LTC108" s="376"/>
      <c r="LTD108" s="376"/>
      <c r="LTE108" s="376"/>
      <c r="LTF108" s="376"/>
      <c r="LTG108" s="376"/>
      <c r="LTH108" s="376"/>
      <c r="LTI108" s="376"/>
      <c r="LTJ108" s="376"/>
      <c r="LTK108" s="376"/>
      <c r="LTL108" s="376"/>
      <c r="LTM108" s="376"/>
      <c r="LTN108" s="376"/>
      <c r="LTO108" s="376"/>
      <c r="LTP108" s="376"/>
      <c r="LTQ108" s="376"/>
      <c r="LTR108" s="376"/>
      <c r="LTS108" s="376"/>
      <c r="LTT108" s="376"/>
      <c r="LTU108" s="376"/>
      <c r="LTV108" s="376"/>
      <c r="LTW108" s="376"/>
      <c r="LTX108" s="376"/>
      <c r="LTY108" s="376"/>
      <c r="LTZ108" s="376"/>
      <c r="LUA108" s="376"/>
      <c r="LUB108" s="376"/>
      <c r="LUC108" s="376"/>
      <c r="LUD108" s="376"/>
      <c r="LUE108" s="376"/>
      <c r="LUF108" s="376"/>
      <c r="LUG108" s="376"/>
      <c r="LUH108" s="376"/>
      <c r="LUI108" s="376"/>
      <c r="LUJ108" s="376"/>
      <c r="LUK108" s="376"/>
      <c r="LUL108" s="376"/>
      <c r="LUM108" s="376"/>
      <c r="LUN108" s="376"/>
      <c r="LUO108" s="376"/>
      <c r="LUP108" s="376"/>
      <c r="LUQ108" s="376"/>
      <c r="LUR108" s="376"/>
      <c r="LUS108" s="376"/>
      <c r="LUT108" s="376"/>
      <c r="LUU108" s="376"/>
      <c r="LUV108" s="376"/>
      <c r="LUW108" s="376"/>
      <c r="LUX108" s="376"/>
      <c r="LUY108" s="376"/>
      <c r="LUZ108" s="376"/>
      <c r="LVA108" s="376"/>
      <c r="LVB108" s="376"/>
      <c r="LVC108" s="376"/>
      <c r="LVD108" s="376"/>
      <c r="LVE108" s="376"/>
      <c r="LVF108" s="376"/>
      <c r="LVG108" s="376"/>
      <c r="LVH108" s="376"/>
      <c r="LVI108" s="376"/>
      <c r="LVJ108" s="376"/>
      <c r="LVK108" s="376"/>
      <c r="LVL108" s="376"/>
      <c r="LVM108" s="376"/>
      <c r="LVN108" s="376"/>
      <c r="LVO108" s="376"/>
      <c r="LVP108" s="376"/>
      <c r="LVQ108" s="376"/>
      <c r="LVR108" s="376"/>
      <c r="LVS108" s="376"/>
      <c r="LVT108" s="376"/>
      <c r="LVU108" s="376"/>
      <c r="LVV108" s="376"/>
      <c r="LVW108" s="376"/>
      <c r="LVX108" s="376"/>
      <c r="LVY108" s="376"/>
      <c r="LVZ108" s="376"/>
      <c r="LWA108" s="376"/>
      <c r="LWB108" s="376"/>
      <c r="LWC108" s="376"/>
      <c r="LWD108" s="376"/>
      <c r="LWE108" s="376"/>
      <c r="LWF108" s="376"/>
      <c r="LWG108" s="376"/>
      <c r="LWH108" s="376"/>
      <c r="LWI108" s="376"/>
      <c r="LWJ108" s="376"/>
      <c r="LWK108" s="376"/>
      <c r="LWL108" s="376"/>
      <c r="LWM108" s="376"/>
      <c r="LWN108" s="376"/>
      <c r="LWO108" s="376"/>
      <c r="LWP108" s="376"/>
      <c r="LWQ108" s="376"/>
      <c r="LWR108" s="376"/>
      <c r="LWS108" s="376"/>
      <c r="LWT108" s="376"/>
      <c r="LWU108" s="376"/>
      <c r="LWV108" s="376"/>
      <c r="LWW108" s="376"/>
      <c r="LWX108" s="376"/>
      <c r="LWY108" s="376"/>
      <c r="LWZ108" s="376"/>
      <c r="LXA108" s="376"/>
      <c r="LXB108" s="376"/>
      <c r="LXC108" s="376"/>
      <c r="LXD108" s="376"/>
      <c r="LXE108" s="376"/>
      <c r="LXF108" s="376"/>
      <c r="LXG108" s="376"/>
      <c r="LXH108" s="376"/>
      <c r="LXI108" s="376"/>
      <c r="LXJ108" s="376"/>
      <c r="LXK108" s="376"/>
      <c r="LXL108" s="376"/>
      <c r="LXM108" s="376"/>
      <c r="LXN108" s="376"/>
      <c r="LXO108" s="376"/>
      <c r="LXP108" s="376"/>
      <c r="LXQ108" s="376"/>
      <c r="LXR108" s="376"/>
      <c r="LXS108" s="376"/>
      <c r="LXT108" s="376"/>
      <c r="LXU108" s="376"/>
      <c r="LXV108" s="376"/>
      <c r="LXW108" s="376"/>
      <c r="LXX108" s="376"/>
      <c r="LXY108" s="376"/>
      <c r="LXZ108" s="376"/>
      <c r="LYA108" s="376"/>
      <c r="LYB108" s="376"/>
      <c r="LYC108" s="376"/>
      <c r="LYD108" s="376"/>
      <c r="LYE108" s="376"/>
      <c r="LYF108" s="376"/>
      <c r="LYG108" s="376"/>
      <c r="LYH108" s="376"/>
      <c r="LYI108" s="376"/>
      <c r="LYJ108" s="376"/>
      <c r="LYK108" s="376"/>
      <c r="LYL108" s="376"/>
      <c r="LYM108" s="376"/>
      <c r="LYN108" s="376"/>
      <c r="LYO108" s="376"/>
      <c r="LYP108" s="376"/>
      <c r="LYQ108" s="376"/>
      <c r="LYR108" s="376"/>
      <c r="LYS108" s="376"/>
      <c r="LYT108" s="376"/>
      <c r="LYU108" s="376"/>
      <c r="LYV108" s="376"/>
      <c r="LYW108" s="376"/>
      <c r="LYX108" s="376"/>
      <c r="LYY108" s="376"/>
      <c r="LYZ108" s="376"/>
      <c r="LZA108" s="376"/>
      <c r="LZB108" s="376"/>
      <c r="LZC108" s="376"/>
      <c r="LZD108" s="376"/>
      <c r="LZE108" s="376"/>
      <c r="LZF108" s="376"/>
      <c r="LZG108" s="376"/>
      <c r="LZH108" s="376"/>
      <c r="LZI108" s="376"/>
      <c r="LZJ108" s="376"/>
      <c r="LZK108" s="376"/>
      <c r="LZL108" s="376"/>
      <c r="LZM108" s="376"/>
      <c r="LZN108" s="376"/>
      <c r="LZO108" s="376"/>
      <c r="LZP108" s="376"/>
      <c r="LZQ108" s="376"/>
      <c r="LZR108" s="376"/>
      <c r="LZS108" s="376"/>
      <c r="LZT108" s="376"/>
      <c r="LZU108" s="376"/>
      <c r="LZV108" s="376"/>
      <c r="LZW108" s="376"/>
      <c r="LZX108" s="376"/>
      <c r="LZY108" s="376"/>
      <c r="LZZ108" s="376"/>
      <c r="MAA108" s="376"/>
      <c r="MAB108" s="376"/>
      <c r="MAC108" s="376"/>
      <c r="MAD108" s="376"/>
      <c r="MAE108" s="376"/>
      <c r="MAF108" s="376"/>
      <c r="MAG108" s="376"/>
      <c r="MAH108" s="376"/>
      <c r="MAI108" s="376"/>
      <c r="MAJ108" s="376"/>
      <c r="MAK108" s="376"/>
      <c r="MAL108" s="376"/>
      <c r="MAM108" s="376"/>
      <c r="MAN108" s="376"/>
      <c r="MAO108" s="376"/>
      <c r="MAP108" s="376"/>
      <c r="MAQ108" s="376"/>
      <c r="MAR108" s="376"/>
      <c r="MAS108" s="376"/>
      <c r="MAT108" s="376"/>
      <c r="MAU108" s="376"/>
      <c r="MAV108" s="376"/>
      <c r="MAW108" s="376"/>
      <c r="MAX108" s="376"/>
      <c r="MAY108" s="376"/>
      <c r="MAZ108" s="376"/>
      <c r="MBA108" s="376"/>
      <c r="MBB108" s="376"/>
      <c r="MBC108" s="376"/>
      <c r="MBD108" s="376"/>
      <c r="MBE108" s="376"/>
      <c r="MBF108" s="376"/>
      <c r="MBG108" s="376"/>
      <c r="MBH108" s="376"/>
      <c r="MBI108" s="376"/>
      <c r="MBJ108" s="376"/>
      <c r="MBK108" s="376"/>
      <c r="MBL108" s="376"/>
      <c r="MBM108" s="376"/>
      <c r="MBN108" s="376"/>
      <c r="MBO108" s="376"/>
      <c r="MBP108" s="376"/>
      <c r="MBQ108" s="376"/>
      <c r="MBR108" s="376"/>
      <c r="MBS108" s="376"/>
      <c r="MBT108" s="376"/>
      <c r="MBU108" s="376"/>
      <c r="MBV108" s="376"/>
      <c r="MBW108" s="376"/>
      <c r="MBX108" s="376"/>
      <c r="MBY108" s="376"/>
      <c r="MBZ108" s="376"/>
      <c r="MCA108" s="376"/>
      <c r="MCB108" s="376"/>
      <c r="MCC108" s="376"/>
      <c r="MCD108" s="376"/>
      <c r="MCE108" s="376"/>
      <c r="MCF108" s="376"/>
      <c r="MCG108" s="376"/>
      <c r="MCH108" s="376"/>
      <c r="MCI108" s="376"/>
      <c r="MCJ108" s="376"/>
      <c r="MCK108" s="376"/>
      <c r="MCL108" s="376"/>
      <c r="MCM108" s="376"/>
      <c r="MCN108" s="376"/>
      <c r="MCO108" s="376"/>
      <c r="MCP108" s="376"/>
      <c r="MCQ108" s="376"/>
      <c r="MCR108" s="376"/>
      <c r="MCS108" s="376"/>
      <c r="MCT108" s="376"/>
      <c r="MCU108" s="376"/>
      <c r="MCV108" s="376"/>
      <c r="MCW108" s="376"/>
      <c r="MCX108" s="376"/>
      <c r="MCY108" s="376"/>
      <c r="MCZ108" s="376"/>
      <c r="MDA108" s="376"/>
      <c r="MDB108" s="376"/>
      <c r="MDC108" s="376"/>
      <c r="MDD108" s="376"/>
      <c r="MDE108" s="376"/>
      <c r="MDF108" s="376"/>
      <c r="MDG108" s="376"/>
      <c r="MDH108" s="376"/>
      <c r="MDI108" s="376"/>
      <c r="MDJ108" s="376"/>
      <c r="MDK108" s="376"/>
      <c r="MDL108" s="376"/>
      <c r="MDM108" s="376"/>
      <c r="MDN108" s="376"/>
      <c r="MDO108" s="376"/>
      <c r="MDP108" s="376"/>
      <c r="MDQ108" s="376"/>
      <c r="MDR108" s="376"/>
      <c r="MDS108" s="376"/>
      <c r="MDT108" s="376"/>
      <c r="MDU108" s="376"/>
      <c r="MDV108" s="376"/>
      <c r="MDW108" s="376"/>
      <c r="MDX108" s="376"/>
      <c r="MDY108" s="376"/>
      <c r="MDZ108" s="376"/>
      <c r="MEA108" s="376"/>
      <c r="MEB108" s="376"/>
      <c r="MEC108" s="376"/>
      <c r="MED108" s="376"/>
      <c r="MEE108" s="376"/>
      <c r="MEF108" s="376"/>
      <c r="MEG108" s="376"/>
      <c r="MEH108" s="376"/>
      <c r="MEI108" s="376"/>
      <c r="MEJ108" s="376"/>
      <c r="MEK108" s="376"/>
      <c r="MEL108" s="376"/>
      <c r="MEM108" s="376"/>
      <c r="MEN108" s="376"/>
      <c r="MEO108" s="376"/>
      <c r="MEP108" s="376"/>
      <c r="MEQ108" s="376"/>
      <c r="MER108" s="376"/>
      <c r="MES108" s="376"/>
      <c r="MET108" s="376"/>
      <c r="MEU108" s="376"/>
      <c r="MEV108" s="376"/>
      <c r="MEW108" s="376"/>
      <c r="MEX108" s="376"/>
      <c r="MEY108" s="376"/>
      <c r="MEZ108" s="376"/>
      <c r="MFA108" s="376"/>
      <c r="MFB108" s="376"/>
      <c r="MFC108" s="376"/>
      <c r="MFD108" s="376"/>
      <c r="MFE108" s="376"/>
      <c r="MFF108" s="376"/>
      <c r="MFG108" s="376"/>
      <c r="MFH108" s="376"/>
      <c r="MFI108" s="376"/>
      <c r="MFJ108" s="376"/>
      <c r="MFK108" s="376"/>
      <c r="MFL108" s="376"/>
      <c r="MFM108" s="376"/>
      <c r="MFN108" s="376"/>
      <c r="MFO108" s="376"/>
      <c r="MFP108" s="376"/>
      <c r="MFQ108" s="376"/>
      <c r="MFR108" s="376"/>
      <c r="MFS108" s="376"/>
      <c r="MFT108" s="376"/>
      <c r="MFU108" s="376"/>
      <c r="MFV108" s="376"/>
      <c r="MFW108" s="376"/>
      <c r="MFX108" s="376"/>
      <c r="MFY108" s="376"/>
      <c r="MFZ108" s="376"/>
      <c r="MGA108" s="376"/>
      <c r="MGB108" s="376"/>
      <c r="MGC108" s="376"/>
      <c r="MGD108" s="376"/>
      <c r="MGE108" s="376"/>
      <c r="MGF108" s="376"/>
      <c r="MGG108" s="376"/>
      <c r="MGH108" s="376"/>
      <c r="MGI108" s="376"/>
      <c r="MGJ108" s="376"/>
      <c r="MGK108" s="376"/>
      <c r="MGL108" s="376"/>
      <c r="MGM108" s="376"/>
      <c r="MGN108" s="376"/>
      <c r="MGO108" s="376"/>
      <c r="MGP108" s="376"/>
      <c r="MGQ108" s="376"/>
      <c r="MGR108" s="376"/>
      <c r="MGS108" s="376"/>
      <c r="MGT108" s="376"/>
      <c r="MGU108" s="376"/>
      <c r="MGV108" s="376"/>
      <c r="MGW108" s="376"/>
      <c r="MGX108" s="376"/>
      <c r="MGY108" s="376"/>
      <c r="MGZ108" s="376"/>
      <c r="MHA108" s="376"/>
      <c r="MHB108" s="376"/>
      <c r="MHC108" s="376"/>
      <c r="MHD108" s="376"/>
      <c r="MHE108" s="376"/>
      <c r="MHF108" s="376"/>
      <c r="MHG108" s="376"/>
      <c r="MHH108" s="376"/>
      <c r="MHI108" s="376"/>
      <c r="MHJ108" s="376"/>
      <c r="MHK108" s="376"/>
      <c r="MHL108" s="376"/>
      <c r="MHM108" s="376"/>
      <c r="MHN108" s="376"/>
      <c r="MHO108" s="376"/>
      <c r="MHP108" s="376"/>
      <c r="MHQ108" s="376"/>
      <c r="MHR108" s="376"/>
      <c r="MHS108" s="376"/>
      <c r="MHT108" s="376"/>
      <c r="MHU108" s="376"/>
      <c r="MHV108" s="376"/>
      <c r="MHW108" s="376"/>
      <c r="MHX108" s="376"/>
      <c r="MHY108" s="376"/>
      <c r="MHZ108" s="376"/>
      <c r="MIA108" s="376"/>
      <c r="MIB108" s="376"/>
      <c r="MIC108" s="376"/>
      <c r="MID108" s="376"/>
      <c r="MIE108" s="376"/>
      <c r="MIF108" s="376"/>
      <c r="MIG108" s="376"/>
      <c r="MIH108" s="376"/>
      <c r="MII108" s="376"/>
      <c r="MIJ108" s="376"/>
      <c r="MIK108" s="376"/>
      <c r="MIL108" s="376"/>
      <c r="MIM108" s="376"/>
      <c r="MIN108" s="376"/>
      <c r="MIO108" s="376"/>
      <c r="MIP108" s="376"/>
      <c r="MIQ108" s="376"/>
      <c r="MIR108" s="376"/>
      <c r="MIS108" s="376"/>
      <c r="MIT108" s="376"/>
      <c r="MIU108" s="376"/>
      <c r="MIV108" s="376"/>
      <c r="MIW108" s="376"/>
      <c r="MIX108" s="376"/>
      <c r="MIY108" s="376"/>
      <c r="MIZ108" s="376"/>
      <c r="MJA108" s="376"/>
      <c r="MJB108" s="376"/>
      <c r="MJC108" s="376"/>
      <c r="MJD108" s="376"/>
      <c r="MJE108" s="376"/>
      <c r="MJF108" s="376"/>
      <c r="MJG108" s="376"/>
      <c r="MJH108" s="376"/>
      <c r="MJI108" s="376"/>
      <c r="MJJ108" s="376"/>
      <c r="MJK108" s="376"/>
      <c r="MJL108" s="376"/>
      <c r="MJM108" s="376"/>
      <c r="MJN108" s="376"/>
      <c r="MJO108" s="376"/>
      <c r="MJP108" s="376"/>
      <c r="MJQ108" s="376"/>
      <c r="MJR108" s="376"/>
      <c r="MJS108" s="376"/>
      <c r="MJT108" s="376"/>
      <c r="MJU108" s="376"/>
      <c r="MJV108" s="376"/>
      <c r="MJW108" s="376"/>
      <c r="MJX108" s="376"/>
      <c r="MJY108" s="376"/>
      <c r="MJZ108" s="376"/>
      <c r="MKA108" s="376"/>
      <c r="MKB108" s="376"/>
      <c r="MKC108" s="376"/>
      <c r="MKD108" s="376"/>
      <c r="MKE108" s="376"/>
      <c r="MKF108" s="376"/>
      <c r="MKG108" s="376"/>
      <c r="MKH108" s="376"/>
      <c r="MKI108" s="376"/>
      <c r="MKJ108" s="376"/>
      <c r="MKK108" s="376"/>
      <c r="MKL108" s="376"/>
      <c r="MKM108" s="376"/>
      <c r="MKN108" s="376"/>
      <c r="MKO108" s="376"/>
      <c r="MKP108" s="376"/>
      <c r="MKQ108" s="376"/>
      <c r="MKR108" s="376"/>
      <c r="MKS108" s="376"/>
      <c r="MKT108" s="376"/>
      <c r="MKU108" s="376"/>
      <c r="MKV108" s="376"/>
      <c r="MKW108" s="376"/>
      <c r="MKX108" s="376"/>
      <c r="MKY108" s="376"/>
      <c r="MKZ108" s="376"/>
      <c r="MLA108" s="376"/>
      <c r="MLB108" s="376"/>
      <c r="MLC108" s="376"/>
      <c r="MLD108" s="376"/>
      <c r="MLE108" s="376"/>
      <c r="MLF108" s="376"/>
      <c r="MLG108" s="376"/>
      <c r="MLH108" s="376"/>
      <c r="MLI108" s="376"/>
      <c r="MLJ108" s="376"/>
      <c r="MLK108" s="376"/>
      <c r="MLL108" s="376"/>
      <c r="MLM108" s="376"/>
      <c r="MLN108" s="376"/>
      <c r="MLO108" s="376"/>
      <c r="MLP108" s="376"/>
      <c r="MLQ108" s="376"/>
      <c r="MLR108" s="376"/>
      <c r="MLS108" s="376"/>
      <c r="MLT108" s="376"/>
      <c r="MLU108" s="376"/>
      <c r="MLV108" s="376"/>
      <c r="MLW108" s="376"/>
      <c r="MLX108" s="376"/>
      <c r="MLY108" s="376"/>
      <c r="MLZ108" s="376"/>
      <c r="MMA108" s="376"/>
      <c r="MMB108" s="376"/>
      <c r="MMC108" s="376"/>
      <c r="MMD108" s="376"/>
      <c r="MME108" s="376"/>
      <c r="MMF108" s="376"/>
      <c r="MMG108" s="376"/>
      <c r="MMH108" s="376"/>
      <c r="MMI108" s="376"/>
      <c r="MMJ108" s="376"/>
      <c r="MMK108" s="376"/>
      <c r="MML108" s="376"/>
      <c r="MMM108" s="376"/>
      <c r="MMN108" s="376"/>
      <c r="MMO108" s="376"/>
      <c r="MMP108" s="376"/>
      <c r="MMQ108" s="376"/>
      <c r="MMR108" s="376"/>
      <c r="MMS108" s="376"/>
      <c r="MMT108" s="376"/>
      <c r="MMU108" s="376"/>
      <c r="MMV108" s="376"/>
      <c r="MMW108" s="376"/>
      <c r="MMX108" s="376"/>
      <c r="MMY108" s="376"/>
      <c r="MMZ108" s="376"/>
      <c r="MNA108" s="376"/>
      <c r="MNB108" s="376"/>
      <c r="MNC108" s="376"/>
      <c r="MND108" s="376"/>
      <c r="MNE108" s="376"/>
      <c r="MNF108" s="376"/>
      <c r="MNG108" s="376"/>
      <c r="MNH108" s="376"/>
      <c r="MNI108" s="376"/>
      <c r="MNJ108" s="376"/>
      <c r="MNK108" s="376"/>
      <c r="MNL108" s="376"/>
      <c r="MNM108" s="376"/>
      <c r="MNN108" s="376"/>
      <c r="MNO108" s="376"/>
      <c r="MNP108" s="376"/>
      <c r="MNQ108" s="376"/>
      <c r="MNR108" s="376"/>
      <c r="MNS108" s="376"/>
      <c r="MNT108" s="376"/>
      <c r="MNU108" s="376"/>
      <c r="MNV108" s="376"/>
      <c r="MNW108" s="376"/>
      <c r="MNX108" s="376"/>
      <c r="MNY108" s="376"/>
      <c r="MNZ108" s="376"/>
      <c r="MOA108" s="376"/>
      <c r="MOB108" s="376"/>
      <c r="MOC108" s="376"/>
      <c r="MOD108" s="376"/>
      <c r="MOE108" s="376"/>
      <c r="MOF108" s="376"/>
      <c r="MOG108" s="376"/>
      <c r="MOH108" s="376"/>
      <c r="MOI108" s="376"/>
      <c r="MOJ108" s="376"/>
      <c r="MOK108" s="376"/>
      <c r="MOL108" s="376"/>
      <c r="MOM108" s="376"/>
      <c r="MON108" s="376"/>
      <c r="MOO108" s="376"/>
      <c r="MOP108" s="376"/>
      <c r="MOQ108" s="376"/>
      <c r="MOR108" s="376"/>
      <c r="MOS108" s="376"/>
      <c r="MOT108" s="376"/>
      <c r="MOU108" s="376"/>
      <c r="MOV108" s="376"/>
      <c r="MOW108" s="376"/>
      <c r="MOX108" s="376"/>
      <c r="MOY108" s="376"/>
      <c r="MOZ108" s="376"/>
      <c r="MPA108" s="376"/>
      <c r="MPB108" s="376"/>
      <c r="MPC108" s="376"/>
      <c r="MPD108" s="376"/>
      <c r="MPE108" s="376"/>
      <c r="MPF108" s="376"/>
      <c r="MPG108" s="376"/>
      <c r="MPH108" s="376"/>
      <c r="MPI108" s="376"/>
      <c r="MPJ108" s="376"/>
      <c r="MPK108" s="376"/>
      <c r="MPL108" s="376"/>
      <c r="MPM108" s="376"/>
      <c r="MPN108" s="376"/>
      <c r="MPO108" s="376"/>
      <c r="MPP108" s="376"/>
      <c r="MPQ108" s="376"/>
      <c r="MPR108" s="376"/>
      <c r="MPS108" s="376"/>
      <c r="MPT108" s="376"/>
      <c r="MPU108" s="376"/>
      <c r="MPV108" s="376"/>
      <c r="MPW108" s="376"/>
      <c r="MPX108" s="376"/>
      <c r="MPY108" s="376"/>
      <c r="MPZ108" s="376"/>
      <c r="MQA108" s="376"/>
      <c r="MQB108" s="376"/>
      <c r="MQC108" s="376"/>
      <c r="MQD108" s="376"/>
      <c r="MQE108" s="376"/>
      <c r="MQF108" s="376"/>
      <c r="MQG108" s="376"/>
      <c r="MQH108" s="376"/>
      <c r="MQI108" s="376"/>
      <c r="MQJ108" s="376"/>
      <c r="MQK108" s="376"/>
      <c r="MQL108" s="376"/>
      <c r="MQM108" s="376"/>
      <c r="MQN108" s="376"/>
      <c r="MQO108" s="376"/>
      <c r="MQP108" s="376"/>
      <c r="MQQ108" s="376"/>
      <c r="MQR108" s="376"/>
      <c r="MQS108" s="376"/>
      <c r="MQT108" s="376"/>
      <c r="MQU108" s="376"/>
      <c r="MQV108" s="376"/>
      <c r="MQW108" s="376"/>
      <c r="MQX108" s="376"/>
      <c r="MQY108" s="376"/>
      <c r="MQZ108" s="376"/>
      <c r="MRA108" s="376"/>
      <c r="MRB108" s="376"/>
      <c r="MRC108" s="376"/>
      <c r="MRD108" s="376"/>
      <c r="MRE108" s="376"/>
      <c r="MRF108" s="376"/>
      <c r="MRG108" s="376"/>
      <c r="MRH108" s="376"/>
      <c r="MRI108" s="376"/>
      <c r="MRJ108" s="376"/>
      <c r="MRK108" s="376"/>
      <c r="MRL108" s="376"/>
      <c r="MRM108" s="376"/>
      <c r="MRN108" s="376"/>
      <c r="MRO108" s="376"/>
      <c r="MRP108" s="376"/>
      <c r="MRQ108" s="376"/>
      <c r="MRR108" s="376"/>
      <c r="MRS108" s="376"/>
      <c r="MRT108" s="376"/>
      <c r="MRU108" s="376"/>
      <c r="MRV108" s="376"/>
      <c r="MRW108" s="376"/>
      <c r="MRX108" s="376"/>
      <c r="MRY108" s="376"/>
      <c r="MRZ108" s="376"/>
      <c r="MSA108" s="376"/>
      <c r="MSB108" s="376"/>
      <c r="MSC108" s="376"/>
      <c r="MSD108" s="376"/>
      <c r="MSE108" s="376"/>
      <c r="MSF108" s="376"/>
      <c r="MSG108" s="376"/>
      <c r="MSH108" s="376"/>
      <c r="MSI108" s="376"/>
      <c r="MSJ108" s="376"/>
      <c r="MSK108" s="376"/>
      <c r="MSL108" s="376"/>
      <c r="MSM108" s="376"/>
      <c r="MSN108" s="376"/>
      <c r="MSO108" s="376"/>
      <c r="MSP108" s="376"/>
      <c r="MSQ108" s="376"/>
      <c r="MSR108" s="376"/>
      <c r="MSS108" s="376"/>
      <c r="MST108" s="376"/>
      <c r="MSU108" s="376"/>
      <c r="MSV108" s="376"/>
      <c r="MSW108" s="376"/>
      <c r="MSX108" s="376"/>
      <c r="MSY108" s="376"/>
      <c r="MSZ108" s="376"/>
      <c r="MTA108" s="376"/>
      <c r="MTB108" s="376"/>
      <c r="MTC108" s="376"/>
      <c r="MTD108" s="376"/>
      <c r="MTE108" s="376"/>
      <c r="MTF108" s="376"/>
      <c r="MTG108" s="376"/>
      <c r="MTH108" s="376"/>
      <c r="MTI108" s="376"/>
      <c r="MTJ108" s="376"/>
      <c r="MTK108" s="376"/>
      <c r="MTL108" s="376"/>
      <c r="MTM108" s="376"/>
      <c r="MTN108" s="376"/>
      <c r="MTO108" s="376"/>
      <c r="MTP108" s="376"/>
      <c r="MTQ108" s="376"/>
      <c r="MTR108" s="376"/>
      <c r="MTS108" s="376"/>
      <c r="MTT108" s="376"/>
      <c r="MTU108" s="376"/>
      <c r="MTV108" s="376"/>
      <c r="MTW108" s="376"/>
      <c r="MTX108" s="376"/>
      <c r="MTY108" s="376"/>
      <c r="MTZ108" s="376"/>
      <c r="MUA108" s="376"/>
      <c r="MUB108" s="376"/>
      <c r="MUC108" s="376"/>
      <c r="MUD108" s="376"/>
      <c r="MUE108" s="376"/>
      <c r="MUF108" s="376"/>
      <c r="MUG108" s="376"/>
      <c r="MUH108" s="376"/>
      <c r="MUI108" s="376"/>
      <c r="MUJ108" s="376"/>
      <c r="MUK108" s="376"/>
      <c r="MUL108" s="376"/>
      <c r="MUM108" s="376"/>
      <c r="MUN108" s="376"/>
      <c r="MUO108" s="376"/>
      <c r="MUP108" s="376"/>
      <c r="MUQ108" s="376"/>
      <c r="MUR108" s="376"/>
      <c r="MUS108" s="376"/>
      <c r="MUT108" s="376"/>
      <c r="MUU108" s="376"/>
      <c r="MUV108" s="376"/>
      <c r="MUW108" s="376"/>
      <c r="MUX108" s="376"/>
      <c r="MUY108" s="376"/>
      <c r="MUZ108" s="376"/>
      <c r="MVA108" s="376"/>
      <c r="MVB108" s="376"/>
      <c r="MVC108" s="376"/>
      <c r="MVD108" s="376"/>
      <c r="MVE108" s="376"/>
      <c r="MVF108" s="376"/>
      <c r="MVG108" s="376"/>
      <c r="MVH108" s="376"/>
      <c r="MVI108" s="376"/>
      <c r="MVJ108" s="376"/>
      <c r="MVK108" s="376"/>
      <c r="MVL108" s="376"/>
      <c r="MVM108" s="376"/>
      <c r="MVN108" s="376"/>
      <c r="MVO108" s="376"/>
      <c r="MVP108" s="376"/>
      <c r="MVQ108" s="376"/>
      <c r="MVR108" s="376"/>
      <c r="MVS108" s="376"/>
      <c r="MVT108" s="376"/>
      <c r="MVU108" s="376"/>
      <c r="MVV108" s="376"/>
      <c r="MVW108" s="376"/>
      <c r="MVX108" s="376"/>
      <c r="MVY108" s="376"/>
      <c r="MVZ108" s="376"/>
      <c r="MWA108" s="376"/>
      <c r="MWB108" s="376"/>
      <c r="MWC108" s="376"/>
      <c r="MWD108" s="376"/>
      <c r="MWE108" s="376"/>
      <c r="MWF108" s="376"/>
      <c r="MWG108" s="376"/>
      <c r="MWH108" s="376"/>
      <c r="MWI108" s="376"/>
      <c r="MWJ108" s="376"/>
      <c r="MWK108" s="376"/>
      <c r="MWL108" s="376"/>
      <c r="MWM108" s="376"/>
      <c r="MWN108" s="376"/>
      <c r="MWO108" s="376"/>
      <c r="MWP108" s="376"/>
      <c r="MWQ108" s="376"/>
      <c r="MWR108" s="376"/>
      <c r="MWS108" s="376"/>
      <c r="MWT108" s="376"/>
      <c r="MWU108" s="376"/>
      <c r="MWV108" s="376"/>
      <c r="MWW108" s="376"/>
      <c r="MWX108" s="376"/>
      <c r="MWY108" s="376"/>
      <c r="MWZ108" s="376"/>
      <c r="MXA108" s="376"/>
      <c r="MXB108" s="376"/>
      <c r="MXC108" s="376"/>
      <c r="MXD108" s="376"/>
      <c r="MXE108" s="376"/>
      <c r="MXF108" s="376"/>
      <c r="MXG108" s="376"/>
      <c r="MXH108" s="376"/>
      <c r="MXI108" s="376"/>
      <c r="MXJ108" s="376"/>
      <c r="MXK108" s="376"/>
      <c r="MXL108" s="376"/>
      <c r="MXM108" s="376"/>
      <c r="MXN108" s="376"/>
      <c r="MXO108" s="376"/>
      <c r="MXP108" s="376"/>
      <c r="MXQ108" s="376"/>
      <c r="MXR108" s="376"/>
      <c r="MXS108" s="376"/>
      <c r="MXT108" s="376"/>
      <c r="MXU108" s="376"/>
      <c r="MXV108" s="376"/>
      <c r="MXW108" s="376"/>
      <c r="MXX108" s="376"/>
      <c r="MXY108" s="376"/>
      <c r="MXZ108" s="376"/>
      <c r="MYA108" s="376"/>
      <c r="MYB108" s="376"/>
      <c r="MYC108" s="376"/>
      <c r="MYD108" s="376"/>
      <c r="MYE108" s="376"/>
      <c r="MYF108" s="376"/>
      <c r="MYG108" s="376"/>
      <c r="MYH108" s="376"/>
      <c r="MYI108" s="376"/>
      <c r="MYJ108" s="376"/>
      <c r="MYK108" s="376"/>
      <c r="MYL108" s="376"/>
      <c r="MYM108" s="376"/>
      <c r="MYN108" s="376"/>
      <c r="MYO108" s="376"/>
      <c r="MYP108" s="376"/>
      <c r="MYQ108" s="376"/>
      <c r="MYR108" s="376"/>
      <c r="MYS108" s="376"/>
      <c r="MYT108" s="376"/>
      <c r="MYU108" s="376"/>
      <c r="MYV108" s="376"/>
      <c r="MYW108" s="376"/>
      <c r="MYX108" s="376"/>
      <c r="MYY108" s="376"/>
      <c r="MYZ108" s="376"/>
      <c r="MZA108" s="376"/>
      <c r="MZB108" s="376"/>
      <c r="MZC108" s="376"/>
      <c r="MZD108" s="376"/>
      <c r="MZE108" s="376"/>
      <c r="MZF108" s="376"/>
      <c r="MZG108" s="376"/>
      <c r="MZH108" s="376"/>
      <c r="MZI108" s="376"/>
      <c r="MZJ108" s="376"/>
      <c r="MZK108" s="376"/>
      <c r="MZL108" s="376"/>
      <c r="MZM108" s="376"/>
      <c r="MZN108" s="376"/>
      <c r="MZO108" s="376"/>
      <c r="MZP108" s="376"/>
      <c r="MZQ108" s="376"/>
      <c r="MZR108" s="376"/>
      <c r="MZS108" s="376"/>
      <c r="MZT108" s="376"/>
      <c r="MZU108" s="376"/>
      <c r="MZV108" s="376"/>
      <c r="MZW108" s="376"/>
      <c r="MZX108" s="376"/>
      <c r="MZY108" s="376"/>
      <c r="MZZ108" s="376"/>
      <c r="NAA108" s="376"/>
      <c r="NAB108" s="376"/>
      <c r="NAC108" s="376"/>
      <c r="NAD108" s="376"/>
      <c r="NAE108" s="376"/>
      <c r="NAF108" s="376"/>
      <c r="NAG108" s="376"/>
      <c r="NAH108" s="376"/>
      <c r="NAI108" s="376"/>
      <c r="NAJ108" s="376"/>
      <c r="NAK108" s="376"/>
      <c r="NAL108" s="376"/>
      <c r="NAM108" s="376"/>
      <c r="NAN108" s="376"/>
      <c r="NAO108" s="376"/>
      <c r="NAP108" s="376"/>
      <c r="NAQ108" s="376"/>
      <c r="NAR108" s="376"/>
      <c r="NAS108" s="376"/>
      <c r="NAT108" s="376"/>
      <c r="NAU108" s="376"/>
      <c r="NAV108" s="376"/>
      <c r="NAW108" s="376"/>
      <c r="NAX108" s="376"/>
      <c r="NAY108" s="376"/>
      <c r="NAZ108" s="376"/>
      <c r="NBA108" s="376"/>
      <c r="NBB108" s="376"/>
      <c r="NBC108" s="376"/>
      <c r="NBD108" s="376"/>
      <c r="NBE108" s="376"/>
      <c r="NBF108" s="376"/>
      <c r="NBG108" s="376"/>
      <c r="NBH108" s="376"/>
      <c r="NBI108" s="376"/>
      <c r="NBJ108" s="376"/>
      <c r="NBK108" s="376"/>
      <c r="NBL108" s="376"/>
      <c r="NBM108" s="376"/>
      <c r="NBN108" s="376"/>
      <c r="NBO108" s="376"/>
      <c r="NBP108" s="376"/>
      <c r="NBQ108" s="376"/>
      <c r="NBR108" s="376"/>
      <c r="NBS108" s="376"/>
      <c r="NBT108" s="376"/>
      <c r="NBU108" s="376"/>
      <c r="NBV108" s="376"/>
      <c r="NBW108" s="376"/>
      <c r="NBX108" s="376"/>
      <c r="NBY108" s="376"/>
      <c r="NBZ108" s="376"/>
      <c r="NCA108" s="376"/>
      <c r="NCB108" s="376"/>
      <c r="NCC108" s="376"/>
      <c r="NCD108" s="376"/>
      <c r="NCE108" s="376"/>
      <c r="NCF108" s="376"/>
      <c r="NCG108" s="376"/>
      <c r="NCH108" s="376"/>
      <c r="NCI108" s="376"/>
      <c r="NCJ108" s="376"/>
      <c r="NCK108" s="376"/>
      <c r="NCL108" s="376"/>
      <c r="NCM108" s="376"/>
      <c r="NCN108" s="376"/>
      <c r="NCO108" s="376"/>
      <c r="NCP108" s="376"/>
      <c r="NCQ108" s="376"/>
      <c r="NCR108" s="376"/>
      <c r="NCS108" s="376"/>
      <c r="NCT108" s="376"/>
      <c r="NCU108" s="376"/>
      <c r="NCV108" s="376"/>
      <c r="NCW108" s="376"/>
      <c r="NCX108" s="376"/>
      <c r="NCY108" s="376"/>
      <c r="NCZ108" s="376"/>
      <c r="NDA108" s="376"/>
      <c r="NDB108" s="376"/>
      <c r="NDC108" s="376"/>
      <c r="NDD108" s="376"/>
      <c r="NDE108" s="376"/>
      <c r="NDF108" s="376"/>
      <c r="NDG108" s="376"/>
      <c r="NDH108" s="376"/>
      <c r="NDI108" s="376"/>
      <c r="NDJ108" s="376"/>
      <c r="NDK108" s="376"/>
      <c r="NDL108" s="376"/>
      <c r="NDM108" s="376"/>
      <c r="NDN108" s="376"/>
      <c r="NDO108" s="376"/>
      <c r="NDP108" s="376"/>
      <c r="NDQ108" s="376"/>
      <c r="NDR108" s="376"/>
      <c r="NDS108" s="376"/>
      <c r="NDT108" s="376"/>
      <c r="NDU108" s="376"/>
      <c r="NDV108" s="376"/>
      <c r="NDW108" s="376"/>
      <c r="NDX108" s="376"/>
      <c r="NDY108" s="376"/>
      <c r="NDZ108" s="376"/>
      <c r="NEA108" s="376"/>
      <c r="NEB108" s="376"/>
      <c r="NEC108" s="376"/>
      <c r="NED108" s="376"/>
      <c r="NEE108" s="376"/>
      <c r="NEF108" s="376"/>
      <c r="NEG108" s="376"/>
      <c r="NEH108" s="376"/>
      <c r="NEI108" s="376"/>
      <c r="NEJ108" s="376"/>
      <c r="NEK108" s="376"/>
      <c r="NEL108" s="376"/>
      <c r="NEM108" s="376"/>
      <c r="NEN108" s="376"/>
      <c r="NEO108" s="376"/>
      <c r="NEP108" s="376"/>
      <c r="NEQ108" s="376"/>
      <c r="NER108" s="376"/>
      <c r="NES108" s="376"/>
      <c r="NET108" s="376"/>
      <c r="NEU108" s="376"/>
      <c r="NEV108" s="376"/>
      <c r="NEW108" s="376"/>
      <c r="NEX108" s="376"/>
      <c r="NEY108" s="376"/>
      <c r="NEZ108" s="376"/>
      <c r="NFA108" s="376"/>
      <c r="NFB108" s="376"/>
      <c r="NFC108" s="376"/>
      <c r="NFD108" s="376"/>
      <c r="NFE108" s="376"/>
      <c r="NFF108" s="376"/>
      <c r="NFG108" s="376"/>
      <c r="NFH108" s="376"/>
      <c r="NFI108" s="376"/>
      <c r="NFJ108" s="376"/>
      <c r="NFK108" s="376"/>
      <c r="NFL108" s="376"/>
      <c r="NFM108" s="376"/>
      <c r="NFN108" s="376"/>
      <c r="NFO108" s="376"/>
      <c r="NFP108" s="376"/>
      <c r="NFQ108" s="376"/>
      <c r="NFR108" s="376"/>
      <c r="NFS108" s="376"/>
      <c r="NFT108" s="376"/>
      <c r="NFU108" s="376"/>
      <c r="NFV108" s="376"/>
      <c r="NFW108" s="376"/>
      <c r="NFX108" s="376"/>
      <c r="NFY108" s="376"/>
      <c r="NFZ108" s="376"/>
      <c r="NGA108" s="376"/>
      <c r="NGB108" s="376"/>
      <c r="NGC108" s="376"/>
      <c r="NGD108" s="376"/>
      <c r="NGE108" s="376"/>
      <c r="NGF108" s="376"/>
      <c r="NGG108" s="376"/>
      <c r="NGH108" s="376"/>
      <c r="NGI108" s="376"/>
      <c r="NGJ108" s="376"/>
      <c r="NGK108" s="376"/>
      <c r="NGL108" s="376"/>
      <c r="NGM108" s="376"/>
      <c r="NGN108" s="376"/>
      <c r="NGO108" s="376"/>
      <c r="NGP108" s="376"/>
      <c r="NGQ108" s="376"/>
      <c r="NGR108" s="376"/>
      <c r="NGS108" s="376"/>
      <c r="NGT108" s="376"/>
      <c r="NGU108" s="376"/>
      <c r="NGV108" s="376"/>
      <c r="NGW108" s="376"/>
      <c r="NGX108" s="376"/>
      <c r="NGY108" s="376"/>
      <c r="NGZ108" s="376"/>
      <c r="NHA108" s="376"/>
      <c r="NHB108" s="376"/>
      <c r="NHC108" s="376"/>
      <c r="NHD108" s="376"/>
      <c r="NHE108" s="376"/>
      <c r="NHF108" s="376"/>
      <c r="NHG108" s="376"/>
      <c r="NHH108" s="376"/>
      <c r="NHI108" s="376"/>
      <c r="NHJ108" s="376"/>
      <c r="NHK108" s="376"/>
      <c r="NHL108" s="376"/>
      <c r="NHM108" s="376"/>
      <c r="NHN108" s="376"/>
      <c r="NHO108" s="376"/>
      <c r="NHP108" s="376"/>
      <c r="NHQ108" s="376"/>
      <c r="NHR108" s="376"/>
      <c r="NHS108" s="376"/>
      <c r="NHT108" s="376"/>
      <c r="NHU108" s="376"/>
      <c r="NHV108" s="376"/>
      <c r="NHW108" s="376"/>
      <c r="NHX108" s="376"/>
      <c r="NHY108" s="376"/>
      <c r="NHZ108" s="376"/>
      <c r="NIA108" s="376"/>
      <c r="NIB108" s="376"/>
      <c r="NIC108" s="376"/>
      <c r="NID108" s="376"/>
      <c r="NIE108" s="376"/>
      <c r="NIF108" s="376"/>
      <c r="NIG108" s="376"/>
      <c r="NIH108" s="376"/>
      <c r="NII108" s="376"/>
      <c r="NIJ108" s="376"/>
      <c r="NIK108" s="376"/>
      <c r="NIL108" s="376"/>
      <c r="NIM108" s="376"/>
      <c r="NIN108" s="376"/>
      <c r="NIO108" s="376"/>
      <c r="NIP108" s="376"/>
      <c r="NIQ108" s="376"/>
      <c r="NIR108" s="376"/>
      <c r="NIS108" s="376"/>
      <c r="NIT108" s="376"/>
      <c r="NIU108" s="376"/>
      <c r="NIV108" s="376"/>
      <c r="NIW108" s="376"/>
      <c r="NIX108" s="376"/>
      <c r="NIY108" s="376"/>
      <c r="NIZ108" s="376"/>
      <c r="NJA108" s="376"/>
      <c r="NJB108" s="376"/>
      <c r="NJC108" s="376"/>
      <c r="NJD108" s="376"/>
      <c r="NJE108" s="376"/>
      <c r="NJF108" s="376"/>
      <c r="NJG108" s="376"/>
      <c r="NJH108" s="376"/>
      <c r="NJI108" s="376"/>
      <c r="NJJ108" s="376"/>
      <c r="NJK108" s="376"/>
      <c r="NJL108" s="376"/>
      <c r="NJM108" s="376"/>
      <c r="NJN108" s="376"/>
      <c r="NJO108" s="376"/>
      <c r="NJP108" s="376"/>
      <c r="NJQ108" s="376"/>
      <c r="NJR108" s="376"/>
      <c r="NJS108" s="376"/>
      <c r="NJT108" s="376"/>
      <c r="NJU108" s="376"/>
      <c r="NJV108" s="376"/>
      <c r="NJW108" s="376"/>
      <c r="NJX108" s="376"/>
      <c r="NJY108" s="376"/>
      <c r="NJZ108" s="376"/>
      <c r="NKA108" s="376"/>
      <c r="NKB108" s="376"/>
      <c r="NKC108" s="376"/>
      <c r="NKD108" s="376"/>
      <c r="NKE108" s="376"/>
      <c r="NKF108" s="376"/>
      <c r="NKG108" s="376"/>
      <c r="NKH108" s="376"/>
      <c r="NKI108" s="376"/>
      <c r="NKJ108" s="376"/>
      <c r="NKK108" s="376"/>
      <c r="NKL108" s="376"/>
      <c r="NKM108" s="376"/>
      <c r="NKN108" s="376"/>
      <c r="NKO108" s="376"/>
      <c r="NKP108" s="376"/>
      <c r="NKQ108" s="376"/>
      <c r="NKR108" s="376"/>
      <c r="NKS108" s="376"/>
      <c r="NKT108" s="376"/>
      <c r="NKU108" s="376"/>
      <c r="NKV108" s="376"/>
      <c r="NKW108" s="376"/>
      <c r="NKX108" s="376"/>
      <c r="NKY108" s="376"/>
      <c r="NKZ108" s="376"/>
      <c r="NLA108" s="376"/>
      <c r="NLB108" s="376"/>
      <c r="NLC108" s="376"/>
      <c r="NLD108" s="376"/>
      <c r="NLE108" s="376"/>
      <c r="NLF108" s="376"/>
      <c r="NLG108" s="376"/>
      <c r="NLH108" s="376"/>
      <c r="NLI108" s="376"/>
      <c r="NLJ108" s="376"/>
      <c r="NLK108" s="376"/>
      <c r="NLL108" s="376"/>
      <c r="NLM108" s="376"/>
      <c r="NLN108" s="376"/>
      <c r="NLO108" s="376"/>
      <c r="NLP108" s="376"/>
      <c r="NLQ108" s="376"/>
      <c r="NLR108" s="376"/>
      <c r="NLS108" s="376"/>
      <c r="NLT108" s="376"/>
      <c r="NLU108" s="376"/>
      <c r="NLV108" s="376"/>
      <c r="NLW108" s="376"/>
      <c r="NLX108" s="376"/>
      <c r="NLY108" s="376"/>
      <c r="NLZ108" s="376"/>
      <c r="NMA108" s="376"/>
      <c r="NMB108" s="376"/>
      <c r="NMC108" s="376"/>
      <c r="NMD108" s="376"/>
      <c r="NME108" s="376"/>
      <c r="NMF108" s="376"/>
      <c r="NMG108" s="376"/>
      <c r="NMH108" s="376"/>
      <c r="NMI108" s="376"/>
      <c r="NMJ108" s="376"/>
      <c r="NMK108" s="376"/>
      <c r="NML108" s="376"/>
      <c r="NMM108" s="376"/>
      <c r="NMN108" s="376"/>
      <c r="NMO108" s="376"/>
      <c r="NMP108" s="376"/>
      <c r="NMQ108" s="376"/>
      <c r="NMR108" s="376"/>
      <c r="NMS108" s="376"/>
      <c r="NMT108" s="376"/>
      <c r="NMU108" s="376"/>
      <c r="NMV108" s="376"/>
      <c r="NMW108" s="376"/>
      <c r="NMX108" s="376"/>
      <c r="NMY108" s="376"/>
      <c r="NMZ108" s="376"/>
      <c r="NNA108" s="376"/>
      <c r="NNB108" s="376"/>
      <c r="NNC108" s="376"/>
      <c r="NND108" s="376"/>
      <c r="NNE108" s="376"/>
      <c r="NNF108" s="376"/>
      <c r="NNG108" s="376"/>
      <c r="NNH108" s="376"/>
      <c r="NNI108" s="376"/>
      <c r="NNJ108" s="376"/>
      <c r="NNK108" s="376"/>
      <c r="NNL108" s="376"/>
      <c r="NNM108" s="376"/>
      <c r="NNN108" s="376"/>
      <c r="NNO108" s="376"/>
      <c r="NNP108" s="376"/>
      <c r="NNQ108" s="376"/>
      <c r="NNR108" s="376"/>
      <c r="NNS108" s="376"/>
      <c r="NNT108" s="376"/>
      <c r="NNU108" s="376"/>
      <c r="NNV108" s="376"/>
      <c r="NNW108" s="376"/>
      <c r="NNX108" s="376"/>
      <c r="NNY108" s="376"/>
      <c r="NNZ108" s="376"/>
      <c r="NOA108" s="376"/>
      <c r="NOB108" s="376"/>
      <c r="NOC108" s="376"/>
      <c r="NOD108" s="376"/>
      <c r="NOE108" s="376"/>
      <c r="NOF108" s="376"/>
      <c r="NOG108" s="376"/>
      <c r="NOH108" s="376"/>
      <c r="NOI108" s="376"/>
      <c r="NOJ108" s="376"/>
      <c r="NOK108" s="376"/>
      <c r="NOL108" s="376"/>
      <c r="NOM108" s="376"/>
      <c r="NON108" s="376"/>
      <c r="NOO108" s="376"/>
      <c r="NOP108" s="376"/>
      <c r="NOQ108" s="376"/>
      <c r="NOR108" s="376"/>
      <c r="NOS108" s="376"/>
      <c r="NOT108" s="376"/>
      <c r="NOU108" s="376"/>
      <c r="NOV108" s="376"/>
      <c r="NOW108" s="376"/>
      <c r="NOX108" s="376"/>
      <c r="NOY108" s="376"/>
      <c r="NOZ108" s="376"/>
      <c r="NPA108" s="376"/>
      <c r="NPB108" s="376"/>
      <c r="NPC108" s="376"/>
      <c r="NPD108" s="376"/>
      <c r="NPE108" s="376"/>
      <c r="NPF108" s="376"/>
      <c r="NPG108" s="376"/>
      <c r="NPH108" s="376"/>
      <c r="NPI108" s="376"/>
      <c r="NPJ108" s="376"/>
      <c r="NPK108" s="376"/>
      <c r="NPL108" s="376"/>
      <c r="NPM108" s="376"/>
      <c r="NPN108" s="376"/>
      <c r="NPO108" s="376"/>
      <c r="NPP108" s="376"/>
      <c r="NPQ108" s="376"/>
      <c r="NPR108" s="376"/>
      <c r="NPS108" s="376"/>
      <c r="NPT108" s="376"/>
      <c r="NPU108" s="376"/>
      <c r="NPV108" s="376"/>
      <c r="NPW108" s="376"/>
      <c r="NPX108" s="376"/>
      <c r="NPY108" s="376"/>
      <c r="NPZ108" s="376"/>
      <c r="NQA108" s="376"/>
      <c r="NQB108" s="376"/>
      <c r="NQC108" s="376"/>
      <c r="NQD108" s="376"/>
      <c r="NQE108" s="376"/>
      <c r="NQF108" s="376"/>
      <c r="NQG108" s="376"/>
      <c r="NQH108" s="376"/>
      <c r="NQI108" s="376"/>
      <c r="NQJ108" s="376"/>
      <c r="NQK108" s="376"/>
      <c r="NQL108" s="376"/>
      <c r="NQM108" s="376"/>
      <c r="NQN108" s="376"/>
      <c r="NQO108" s="376"/>
      <c r="NQP108" s="376"/>
      <c r="NQQ108" s="376"/>
      <c r="NQR108" s="376"/>
      <c r="NQS108" s="376"/>
      <c r="NQT108" s="376"/>
      <c r="NQU108" s="376"/>
      <c r="NQV108" s="376"/>
      <c r="NQW108" s="376"/>
      <c r="NQX108" s="376"/>
      <c r="NQY108" s="376"/>
      <c r="NQZ108" s="376"/>
      <c r="NRA108" s="376"/>
      <c r="NRB108" s="376"/>
      <c r="NRC108" s="376"/>
      <c r="NRD108" s="376"/>
      <c r="NRE108" s="376"/>
      <c r="NRF108" s="376"/>
      <c r="NRG108" s="376"/>
      <c r="NRH108" s="376"/>
      <c r="NRI108" s="376"/>
      <c r="NRJ108" s="376"/>
      <c r="NRK108" s="376"/>
      <c r="NRL108" s="376"/>
      <c r="NRM108" s="376"/>
      <c r="NRN108" s="376"/>
      <c r="NRO108" s="376"/>
      <c r="NRP108" s="376"/>
      <c r="NRQ108" s="376"/>
      <c r="NRR108" s="376"/>
      <c r="NRS108" s="376"/>
      <c r="NRT108" s="376"/>
      <c r="NRU108" s="376"/>
      <c r="NRV108" s="376"/>
      <c r="NRW108" s="376"/>
      <c r="NRX108" s="376"/>
      <c r="NRY108" s="376"/>
      <c r="NRZ108" s="376"/>
      <c r="NSA108" s="376"/>
      <c r="NSB108" s="376"/>
      <c r="NSC108" s="376"/>
      <c r="NSD108" s="376"/>
      <c r="NSE108" s="376"/>
      <c r="NSF108" s="376"/>
      <c r="NSG108" s="376"/>
      <c r="NSH108" s="376"/>
      <c r="NSI108" s="376"/>
      <c r="NSJ108" s="376"/>
      <c r="NSK108" s="376"/>
      <c r="NSL108" s="376"/>
      <c r="NSM108" s="376"/>
      <c r="NSN108" s="376"/>
      <c r="NSO108" s="376"/>
      <c r="NSP108" s="376"/>
      <c r="NSQ108" s="376"/>
      <c r="NSR108" s="376"/>
      <c r="NSS108" s="376"/>
      <c r="NST108" s="376"/>
      <c r="NSU108" s="376"/>
      <c r="NSV108" s="376"/>
      <c r="NSW108" s="376"/>
      <c r="NSX108" s="376"/>
      <c r="NSY108" s="376"/>
      <c r="NSZ108" s="376"/>
      <c r="NTA108" s="376"/>
      <c r="NTB108" s="376"/>
      <c r="NTC108" s="376"/>
      <c r="NTD108" s="376"/>
      <c r="NTE108" s="376"/>
      <c r="NTF108" s="376"/>
      <c r="NTG108" s="376"/>
      <c r="NTH108" s="376"/>
      <c r="NTI108" s="376"/>
      <c r="NTJ108" s="376"/>
      <c r="NTK108" s="376"/>
      <c r="NTL108" s="376"/>
      <c r="NTM108" s="376"/>
      <c r="NTN108" s="376"/>
      <c r="NTO108" s="376"/>
      <c r="NTP108" s="376"/>
      <c r="NTQ108" s="376"/>
      <c r="NTR108" s="376"/>
      <c r="NTS108" s="376"/>
      <c r="NTT108" s="376"/>
      <c r="NTU108" s="376"/>
      <c r="NTV108" s="376"/>
      <c r="NTW108" s="376"/>
      <c r="NTX108" s="376"/>
      <c r="NTY108" s="376"/>
      <c r="NTZ108" s="376"/>
      <c r="NUA108" s="376"/>
      <c r="NUB108" s="376"/>
      <c r="NUC108" s="376"/>
      <c r="NUD108" s="376"/>
      <c r="NUE108" s="376"/>
      <c r="NUF108" s="376"/>
      <c r="NUG108" s="376"/>
      <c r="NUH108" s="376"/>
      <c r="NUI108" s="376"/>
      <c r="NUJ108" s="376"/>
      <c r="NUK108" s="376"/>
      <c r="NUL108" s="376"/>
      <c r="NUM108" s="376"/>
      <c r="NUN108" s="376"/>
      <c r="NUO108" s="376"/>
      <c r="NUP108" s="376"/>
      <c r="NUQ108" s="376"/>
      <c r="NUR108" s="376"/>
      <c r="NUS108" s="376"/>
      <c r="NUT108" s="376"/>
      <c r="NUU108" s="376"/>
      <c r="NUV108" s="376"/>
      <c r="NUW108" s="376"/>
      <c r="NUX108" s="376"/>
      <c r="NUY108" s="376"/>
      <c r="NUZ108" s="376"/>
      <c r="NVA108" s="376"/>
      <c r="NVB108" s="376"/>
      <c r="NVC108" s="376"/>
      <c r="NVD108" s="376"/>
      <c r="NVE108" s="376"/>
      <c r="NVF108" s="376"/>
      <c r="NVG108" s="376"/>
      <c r="NVH108" s="376"/>
      <c r="NVI108" s="376"/>
      <c r="NVJ108" s="376"/>
      <c r="NVK108" s="376"/>
      <c r="NVL108" s="376"/>
      <c r="NVM108" s="376"/>
      <c r="NVN108" s="376"/>
      <c r="NVO108" s="376"/>
      <c r="NVP108" s="376"/>
      <c r="NVQ108" s="376"/>
      <c r="NVR108" s="376"/>
      <c r="NVS108" s="376"/>
      <c r="NVT108" s="376"/>
      <c r="NVU108" s="376"/>
      <c r="NVV108" s="376"/>
      <c r="NVW108" s="376"/>
      <c r="NVX108" s="376"/>
      <c r="NVY108" s="376"/>
      <c r="NVZ108" s="376"/>
      <c r="NWA108" s="376"/>
      <c r="NWB108" s="376"/>
      <c r="NWC108" s="376"/>
      <c r="NWD108" s="376"/>
      <c r="NWE108" s="376"/>
      <c r="NWF108" s="376"/>
      <c r="NWG108" s="376"/>
      <c r="NWH108" s="376"/>
      <c r="NWI108" s="376"/>
      <c r="NWJ108" s="376"/>
      <c r="NWK108" s="376"/>
      <c r="NWL108" s="376"/>
      <c r="NWM108" s="376"/>
      <c r="NWN108" s="376"/>
      <c r="NWO108" s="376"/>
      <c r="NWP108" s="376"/>
      <c r="NWQ108" s="376"/>
      <c r="NWR108" s="376"/>
      <c r="NWS108" s="376"/>
      <c r="NWT108" s="376"/>
      <c r="NWU108" s="376"/>
      <c r="NWV108" s="376"/>
      <c r="NWW108" s="376"/>
      <c r="NWX108" s="376"/>
      <c r="NWY108" s="376"/>
      <c r="NWZ108" s="376"/>
      <c r="NXA108" s="376"/>
      <c r="NXB108" s="376"/>
      <c r="NXC108" s="376"/>
      <c r="NXD108" s="376"/>
      <c r="NXE108" s="376"/>
      <c r="NXF108" s="376"/>
      <c r="NXG108" s="376"/>
      <c r="NXH108" s="376"/>
      <c r="NXI108" s="376"/>
      <c r="NXJ108" s="376"/>
      <c r="NXK108" s="376"/>
      <c r="NXL108" s="376"/>
      <c r="NXM108" s="376"/>
      <c r="NXN108" s="376"/>
      <c r="NXO108" s="376"/>
      <c r="NXP108" s="376"/>
      <c r="NXQ108" s="376"/>
      <c r="NXR108" s="376"/>
      <c r="NXS108" s="376"/>
      <c r="NXT108" s="376"/>
      <c r="NXU108" s="376"/>
      <c r="NXV108" s="376"/>
      <c r="NXW108" s="376"/>
      <c r="NXX108" s="376"/>
      <c r="NXY108" s="376"/>
      <c r="NXZ108" s="376"/>
      <c r="NYA108" s="376"/>
      <c r="NYB108" s="376"/>
      <c r="NYC108" s="376"/>
      <c r="NYD108" s="376"/>
      <c r="NYE108" s="376"/>
      <c r="NYF108" s="376"/>
      <c r="NYG108" s="376"/>
      <c r="NYH108" s="376"/>
      <c r="NYI108" s="376"/>
      <c r="NYJ108" s="376"/>
      <c r="NYK108" s="376"/>
      <c r="NYL108" s="376"/>
      <c r="NYM108" s="376"/>
      <c r="NYN108" s="376"/>
      <c r="NYO108" s="376"/>
      <c r="NYP108" s="376"/>
      <c r="NYQ108" s="376"/>
      <c r="NYR108" s="376"/>
      <c r="NYS108" s="376"/>
      <c r="NYT108" s="376"/>
      <c r="NYU108" s="376"/>
      <c r="NYV108" s="376"/>
      <c r="NYW108" s="376"/>
      <c r="NYX108" s="376"/>
      <c r="NYY108" s="376"/>
      <c r="NYZ108" s="376"/>
      <c r="NZA108" s="376"/>
      <c r="NZB108" s="376"/>
      <c r="NZC108" s="376"/>
      <c r="NZD108" s="376"/>
      <c r="NZE108" s="376"/>
      <c r="NZF108" s="376"/>
      <c r="NZG108" s="376"/>
      <c r="NZH108" s="376"/>
      <c r="NZI108" s="376"/>
      <c r="NZJ108" s="376"/>
      <c r="NZK108" s="376"/>
      <c r="NZL108" s="376"/>
      <c r="NZM108" s="376"/>
      <c r="NZN108" s="376"/>
      <c r="NZO108" s="376"/>
      <c r="NZP108" s="376"/>
      <c r="NZQ108" s="376"/>
      <c r="NZR108" s="376"/>
      <c r="NZS108" s="376"/>
      <c r="NZT108" s="376"/>
      <c r="NZU108" s="376"/>
      <c r="NZV108" s="376"/>
      <c r="NZW108" s="376"/>
      <c r="NZX108" s="376"/>
      <c r="NZY108" s="376"/>
      <c r="NZZ108" s="376"/>
      <c r="OAA108" s="376"/>
      <c r="OAB108" s="376"/>
      <c r="OAC108" s="376"/>
      <c r="OAD108" s="376"/>
      <c r="OAE108" s="376"/>
      <c r="OAF108" s="376"/>
      <c r="OAG108" s="376"/>
      <c r="OAH108" s="376"/>
      <c r="OAI108" s="376"/>
      <c r="OAJ108" s="376"/>
      <c r="OAK108" s="376"/>
      <c r="OAL108" s="376"/>
      <c r="OAM108" s="376"/>
      <c r="OAN108" s="376"/>
      <c r="OAO108" s="376"/>
      <c r="OAP108" s="376"/>
      <c r="OAQ108" s="376"/>
      <c r="OAR108" s="376"/>
      <c r="OAS108" s="376"/>
      <c r="OAT108" s="376"/>
      <c r="OAU108" s="376"/>
      <c r="OAV108" s="376"/>
      <c r="OAW108" s="376"/>
      <c r="OAX108" s="376"/>
      <c r="OAY108" s="376"/>
      <c r="OAZ108" s="376"/>
      <c r="OBA108" s="376"/>
      <c r="OBB108" s="376"/>
      <c r="OBC108" s="376"/>
      <c r="OBD108" s="376"/>
      <c r="OBE108" s="376"/>
      <c r="OBF108" s="376"/>
      <c r="OBG108" s="376"/>
      <c r="OBH108" s="376"/>
      <c r="OBI108" s="376"/>
      <c r="OBJ108" s="376"/>
      <c r="OBK108" s="376"/>
      <c r="OBL108" s="376"/>
      <c r="OBM108" s="376"/>
      <c r="OBN108" s="376"/>
      <c r="OBO108" s="376"/>
      <c r="OBP108" s="376"/>
      <c r="OBQ108" s="376"/>
      <c r="OBR108" s="376"/>
      <c r="OBS108" s="376"/>
      <c r="OBT108" s="376"/>
      <c r="OBU108" s="376"/>
      <c r="OBV108" s="376"/>
      <c r="OBW108" s="376"/>
      <c r="OBX108" s="376"/>
      <c r="OBY108" s="376"/>
      <c r="OBZ108" s="376"/>
      <c r="OCA108" s="376"/>
      <c r="OCB108" s="376"/>
      <c r="OCC108" s="376"/>
      <c r="OCD108" s="376"/>
      <c r="OCE108" s="376"/>
      <c r="OCF108" s="376"/>
      <c r="OCG108" s="376"/>
      <c r="OCH108" s="376"/>
      <c r="OCI108" s="376"/>
      <c r="OCJ108" s="376"/>
      <c r="OCK108" s="376"/>
      <c r="OCL108" s="376"/>
      <c r="OCM108" s="376"/>
      <c r="OCN108" s="376"/>
      <c r="OCO108" s="376"/>
      <c r="OCP108" s="376"/>
      <c r="OCQ108" s="376"/>
      <c r="OCR108" s="376"/>
      <c r="OCS108" s="376"/>
      <c r="OCT108" s="376"/>
      <c r="OCU108" s="376"/>
      <c r="OCV108" s="376"/>
      <c r="OCW108" s="376"/>
      <c r="OCX108" s="376"/>
      <c r="OCY108" s="376"/>
      <c r="OCZ108" s="376"/>
      <c r="ODA108" s="376"/>
      <c r="ODB108" s="376"/>
      <c r="ODC108" s="376"/>
      <c r="ODD108" s="376"/>
      <c r="ODE108" s="376"/>
      <c r="ODF108" s="376"/>
      <c r="ODG108" s="376"/>
      <c r="ODH108" s="376"/>
      <c r="ODI108" s="376"/>
      <c r="ODJ108" s="376"/>
      <c r="ODK108" s="376"/>
      <c r="ODL108" s="376"/>
      <c r="ODM108" s="376"/>
      <c r="ODN108" s="376"/>
      <c r="ODO108" s="376"/>
      <c r="ODP108" s="376"/>
      <c r="ODQ108" s="376"/>
      <c r="ODR108" s="376"/>
      <c r="ODS108" s="376"/>
      <c r="ODT108" s="376"/>
      <c r="ODU108" s="376"/>
      <c r="ODV108" s="376"/>
      <c r="ODW108" s="376"/>
      <c r="ODX108" s="376"/>
      <c r="ODY108" s="376"/>
      <c r="ODZ108" s="376"/>
      <c r="OEA108" s="376"/>
      <c r="OEB108" s="376"/>
      <c r="OEC108" s="376"/>
      <c r="OED108" s="376"/>
      <c r="OEE108" s="376"/>
      <c r="OEF108" s="376"/>
      <c r="OEG108" s="376"/>
      <c r="OEH108" s="376"/>
      <c r="OEI108" s="376"/>
      <c r="OEJ108" s="376"/>
      <c r="OEK108" s="376"/>
      <c r="OEL108" s="376"/>
      <c r="OEM108" s="376"/>
      <c r="OEN108" s="376"/>
      <c r="OEO108" s="376"/>
      <c r="OEP108" s="376"/>
      <c r="OEQ108" s="376"/>
      <c r="OER108" s="376"/>
      <c r="OES108" s="376"/>
      <c r="OET108" s="376"/>
      <c r="OEU108" s="376"/>
      <c r="OEV108" s="376"/>
      <c r="OEW108" s="376"/>
      <c r="OEX108" s="376"/>
      <c r="OEY108" s="376"/>
      <c r="OEZ108" s="376"/>
      <c r="OFA108" s="376"/>
      <c r="OFB108" s="376"/>
      <c r="OFC108" s="376"/>
      <c r="OFD108" s="376"/>
      <c r="OFE108" s="376"/>
      <c r="OFF108" s="376"/>
      <c r="OFG108" s="376"/>
      <c r="OFH108" s="376"/>
      <c r="OFI108" s="376"/>
      <c r="OFJ108" s="376"/>
      <c r="OFK108" s="376"/>
      <c r="OFL108" s="376"/>
      <c r="OFM108" s="376"/>
      <c r="OFN108" s="376"/>
      <c r="OFO108" s="376"/>
      <c r="OFP108" s="376"/>
      <c r="OFQ108" s="376"/>
      <c r="OFR108" s="376"/>
      <c r="OFS108" s="376"/>
      <c r="OFT108" s="376"/>
      <c r="OFU108" s="376"/>
      <c r="OFV108" s="376"/>
      <c r="OFW108" s="376"/>
      <c r="OFX108" s="376"/>
      <c r="OFY108" s="376"/>
      <c r="OFZ108" s="376"/>
      <c r="OGA108" s="376"/>
      <c r="OGB108" s="376"/>
      <c r="OGC108" s="376"/>
      <c r="OGD108" s="376"/>
      <c r="OGE108" s="376"/>
      <c r="OGF108" s="376"/>
      <c r="OGG108" s="376"/>
      <c r="OGH108" s="376"/>
      <c r="OGI108" s="376"/>
      <c r="OGJ108" s="376"/>
      <c r="OGK108" s="376"/>
      <c r="OGL108" s="376"/>
      <c r="OGM108" s="376"/>
      <c r="OGN108" s="376"/>
      <c r="OGO108" s="376"/>
      <c r="OGP108" s="376"/>
      <c r="OGQ108" s="376"/>
      <c r="OGR108" s="376"/>
      <c r="OGS108" s="376"/>
      <c r="OGT108" s="376"/>
      <c r="OGU108" s="376"/>
      <c r="OGV108" s="376"/>
      <c r="OGW108" s="376"/>
      <c r="OGX108" s="376"/>
      <c r="OGY108" s="376"/>
      <c r="OGZ108" s="376"/>
      <c r="OHA108" s="376"/>
      <c r="OHB108" s="376"/>
      <c r="OHC108" s="376"/>
      <c r="OHD108" s="376"/>
      <c r="OHE108" s="376"/>
      <c r="OHF108" s="376"/>
      <c r="OHG108" s="376"/>
      <c r="OHH108" s="376"/>
      <c r="OHI108" s="376"/>
      <c r="OHJ108" s="376"/>
      <c r="OHK108" s="376"/>
      <c r="OHL108" s="376"/>
      <c r="OHM108" s="376"/>
      <c r="OHN108" s="376"/>
      <c r="OHO108" s="376"/>
      <c r="OHP108" s="376"/>
      <c r="OHQ108" s="376"/>
      <c r="OHR108" s="376"/>
      <c r="OHS108" s="376"/>
      <c r="OHT108" s="376"/>
      <c r="OHU108" s="376"/>
      <c r="OHV108" s="376"/>
      <c r="OHW108" s="376"/>
      <c r="OHX108" s="376"/>
      <c r="OHY108" s="376"/>
      <c r="OHZ108" s="376"/>
      <c r="OIA108" s="376"/>
      <c r="OIB108" s="376"/>
      <c r="OIC108" s="376"/>
      <c r="OID108" s="376"/>
      <c r="OIE108" s="376"/>
      <c r="OIF108" s="376"/>
      <c r="OIG108" s="376"/>
      <c r="OIH108" s="376"/>
      <c r="OII108" s="376"/>
      <c r="OIJ108" s="376"/>
      <c r="OIK108" s="376"/>
      <c r="OIL108" s="376"/>
      <c r="OIM108" s="376"/>
      <c r="OIN108" s="376"/>
      <c r="OIO108" s="376"/>
      <c r="OIP108" s="376"/>
      <c r="OIQ108" s="376"/>
      <c r="OIR108" s="376"/>
      <c r="OIS108" s="376"/>
      <c r="OIT108" s="376"/>
      <c r="OIU108" s="376"/>
      <c r="OIV108" s="376"/>
      <c r="OIW108" s="376"/>
      <c r="OIX108" s="376"/>
      <c r="OIY108" s="376"/>
      <c r="OIZ108" s="376"/>
      <c r="OJA108" s="376"/>
      <c r="OJB108" s="376"/>
      <c r="OJC108" s="376"/>
      <c r="OJD108" s="376"/>
      <c r="OJE108" s="376"/>
      <c r="OJF108" s="376"/>
      <c r="OJG108" s="376"/>
      <c r="OJH108" s="376"/>
      <c r="OJI108" s="376"/>
      <c r="OJJ108" s="376"/>
      <c r="OJK108" s="376"/>
      <c r="OJL108" s="376"/>
      <c r="OJM108" s="376"/>
      <c r="OJN108" s="376"/>
      <c r="OJO108" s="376"/>
      <c r="OJP108" s="376"/>
      <c r="OJQ108" s="376"/>
      <c r="OJR108" s="376"/>
      <c r="OJS108" s="376"/>
      <c r="OJT108" s="376"/>
      <c r="OJU108" s="376"/>
      <c r="OJV108" s="376"/>
      <c r="OJW108" s="376"/>
      <c r="OJX108" s="376"/>
      <c r="OJY108" s="376"/>
      <c r="OJZ108" s="376"/>
      <c r="OKA108" s="376"/>
      <c r="OKB108" s="376"/>
      <c r="OKC108" s="376"/>
      <c r="OKD108" s="376"/>
      <c r="OKE108" s="376"/>
      <c r="OKF108" s="376"/>
      <c r="OKG108" s="376"/>
      <c r="OKH108" s="376"/>
      <c r="OKI108" s="376"/>
      <c r="OKJ108" s="376"/>
      <c r="OKK108" s="376"/>
      <c r="OKL108" s="376"/>
      <c r="OKM108" s="376"/>
      <c r="OKN108" s="376"/>
      <c r="OKO108" s="376"/>
      <c r="OKP108" s="376"/>
      <c r="OKQ108" s="376"/>
      <c r="OKR108" s="376"/>
      <c r="OKS108" s="376"/>
      <c r="OKT108" s="376"/>
      <c r="OKU108" s="376"/>
      <c r="OKV108" s="376"/>
      <c r="OKW108" s="376"/>
      <c r="OKX108" s="376"/>
      <c r="OKY108" s="376"/>
      <c r="OKZ108" s="376"/>
      <c r="OLA108" s="376"/>
      <c r="OLB108" s="376"/>
      <c r="OLC108" s="376"/>
      <c r="OLD108" s="376"/>
      <c r="OLE108" s="376"/>
      <c r="OLF108" s="376"/>
      <c r="OLG108" s="376"/>
      <c r="OLH108" s="376"/>
      <c r="OLI108" s="376"/>
      <c r="OLJ108" s="376"/>
      <c r="OLK108" s="376"/>
      <c r="OLL108" s="376"/>
      <c r="OLM108" s="376"/>
      <c r="OLN108" s="376"/>
      <c r="OLO108" s="376"/>
      <c r="OLP108" s="376"/>
      <c r="OLQ108" s="376"/>
      <c r="OLR108" s="376"/>
      <c r="OLS108" s="376"/>
      <c r="OLT108" s="376"/>
      <c r="OLU108" s="376"/>
      <c r="OLV108" s="376"/>
      <c r="OLW108" s="376"/>
      <c r="OLX108" s="376"/>
      <c r="OLY108" s="376"/>
      <c r="OLZ108" s="376"/>
      <c r="OMA108" s="376"/>
      <c r="OMB108" s="376"/>
      <c r="OMC108" s="376"/>
      <c r="OMD108" s="376"/>
      <c r="OME108" s="376"/>
      <c r="OMF108" s="376"/>
      <c r="OMG108" s="376"/>
      <c r="OMH108" s="376"/>
      <c r="OMI108" s="376"/>
      <c r="OMJ108" s="376"/>
      <c r="OMK108" s="376"/>
      <c r="OML108" s="376"/>
      <c r="OMM108" s="376"/>
      <c r="OMN108" s="376"/>
      <c r="OMO108" s="376"/>
      <c r="OMP108" s="376"/>
      <c r="OMQ108" s="376"/>
      <c r="OMR108" s="376"/>
      <c r="OMS108" s="376"/>
      <c r="OMT108" s="376"/>
      <c r="OMU108" s="376"/>
      <c r="OMV108" s="376"/>
      <c r="OMW108" s="376"/>
      <c r="OMX108" s="376"/>
      <c r="OMY108" s="376"/>
      <c r="OMZ108" s="376"/>
      <c r="ONA108" s="376"/>
      <c r="ONB108" s="376"/>
      <c r="ONC108" s="376"/>
      <c r="OND108" s="376"/>
      <c r="ONE108" s="376"/>
      <c r="ONF108" s="376"/>
      <c r="ONG108" s="376"/>
      <c r="ONH108" s="376"/>
      <c r="ONI108" s="376"/>
      <c r="ONJ108" s="376"/>
      <c r="ONK108" s="376"/>
      <c r="ONL108" s="376"/>
      <c r="ONM108" s="376"/>
      <c r="ONN108" s="376"/>
      <c r="ONO108" s="376"/>
      <c r="ONP108" s="376"/>
      <c r="ONQ108" s="376"/>
      <c r="ONR108" s="376"/>
      <c r="ONS108" s="376"/>
      <c r="ONT108" s="376"/>
      <c r="ONU108" s="376"/>
      <c r="ONV108" s="376"/>
      <c r="ONW108" s="376"/>
      <c r="ONX108" s="376"/>
      <c r="ONY108" s="376"/>
      <c r="ONZ108" s="376"/>
      <c r="OOA108" s="376"/>
      <c r="OOB108" s="376"/>
      <c r="OOC108" s="376"/>
      <c r="OOD108" s="376"/>
      <c r="OOE108" s="376"/>
      <c r="OOF108" s="376"/>
      <c r="OOG108" s="376"/>
      <c r="OOH108" s="376"/>
      <c r="OOI108" s="376"/>
      <c r="OOJ108" s="376"/>
      <c r="OOK108" s="376"/>
      <c r="OOL108" s="376"/>
      <c r="OOM108" s="376"/>
      <c r="OON108" s="376"/>
      <c r="OOO108" s="376"/>
      <c r="OOP108" s="376"/>
      <c r="OOQ108" s="376"/>
      <c r="OOR108" s="376"/>
      <c r="OOS108" s="376"/>
      <c r="OOT108" s="376"/>
      <c r="OOU108" s="376"/>
      <c r="OOV108" s="376"/>
      <c r="OOW108" s="376"/>
      <c r="OOX108" s="376"/>
      <c r="OOY108" s="376"/>
      <c r="OOZ108" s="376"/>
      <c r="OPA108" s="376"/>
      <c r="OPB108" s="376"/>
      <c r="OPC108" s="376"/>
      <c r="OPD108" s="376"/>
      <c r="OPE108" s="376"/>
      <c r="OPF108" s="376"/>
      <c r="OPG108" s="376"/>
      <c r="OPH108" s="376"/>
      <c r="OPI108" s="376"/>
      <c r="OPJ108" s="376"/>
      <c r="OPK108" s="376"/>
      <c r="OPL108" s="376"/>
      <c r="OPM108" s="376"/>
      <c r="OPN108" s="376"/>
      <c r="OPO108" s="376"/>
      <c r="OPP108" s="376"/>
      <c r="OPQ108" s="376"/>
      <c r="OPR108" s="376"/>
      <c r="OPS108" s="376"/>
      <c r="OPT108" s="376"/>
      <c r="OPU108" s="376"/>
      <c r="OPV108" s="376"/>
      <c r="OPW108" s="376"/>
      <c r="OPX108" s="376"/>
      <c r="OPY108" s="376"/>
      <c r="OPZ108" s="376"/>
      <c r="OQA108" s="376"/>
      <c r="OQB108" s="376"/>
      <c r="OQC108" s="376"/>
      <c r="OQD108" s="376"/>
      <c r="OQE108" s="376"/>
      <c r="OQF108" s="376"/>
      <c r="OQG108" s="376"/>
      <c r="OQH108" s="376"/>
      <c r="OQI108" s="376"/>
      <c r="OQJ108" s="376"/>
      <c r="OQK108" s="376"/>
      <c r="OQL108" s="376"/>
      <c r="OQM108" s="376"/>
      <c r="OQN108" s="376"/>
      <c r="OQO108" s="376"/>
      <c r="OQP108" s="376"/>
      <c r="OQQ108" s="376"/>
      <c r="OQR108" s="376"/>
      <c r="OQS108" s="376"/>
      <c r="OQT108" s="376"/>
      <c r="OQU108" s="376"/>
      <c r="OQV108" s="376"/>
      <c r="OQW108" s="376"/>
      <c r="OQX108" s="376"/>
      <c r="OQY108" s="376"/>
      <c r="OQZ108" s="376"/>
      <c r="ORA108" s="376"/>
      <c r="ORB108" s="376"/>
      <c r="ORC108" s="376"/>
      <c r="ORD108" s="376"/>
      <c r="ORE108" s="376"/>
      <c r="ORF108" s="376"/>
      <c r="ORG108" s="376"/>
      <c r="ORH108" s="376"/>
      <c r="ORI108" s="376"/>
      <c r="ORJ108" s="376"/>
      <c r="ORK108" s="376"/>
      <c r="ORL108" s="376"/>
      <c r="ORM108" s="376"/>
      <c r="ORN108" s="376"/>
      <c r="ORO108" s="376"/>
      <c r="ORP108" s="376"/>
      <c r="ORQ108" s="376"/>
      <c r="ORR108" s="376"/>
      <c r="ORS108" s="376"/>
      <c r="ORT108" s="376"/>
      <c r="ORU108" s="376"/>
      <c r="ORV108" s="376"/>
      <c r="ORW108" s="376"/>
      <c r="ORX108" s="376"/>
      <c r="ORY108" s="376"/>
      <c r="ORZ108" s="376"/>
      <c r="OSA108" s="376"/>
      <c r="OSB108" s="376"/>
      <c r="OSC108" s="376"/>
      <c r="OSD108" s="376"/>
      <c r="OSE108" s="376"/>
      <c r="OSF108" s="376"/>
      <c r="OSG108" s="376"/>
      <c r="OSH108" s="376"/>
      <c r="OSI108" s="376"/>
      <c r="OSJ108" s="376"/>
      <c r="OSK108" s="376"/>
      <c r="OSL108" s="376"/>
      <c r="OSM108" s="376"/>
      <c r="OSN108" s="376"/>
      <c r="OSO108" s="376"/>
      <c r="OSP108" s="376"/>
      <c r="OSQ108" s="376"/>
      <c r="OSR108" s="376"/>
      <c r="OSS108" s="376"/>
      <c r="OST108" s="376"/>
      <c r="OSU108" s="376"/>
      <c r="OSV108" s="376"/>
      <c r="OSW108" s="376"/>
      <c r="OSX108" s="376"/>
      <c r="OSY108" s="376"/>
      <c r="OSZ108" s="376"/>
      <c r="OTA108" s="376"/>
      <c r="OTB108" s="376"/>
      <c r="OTC108" s="376"/>
      <c r="OTD108" s="376"/>
      <c r="OTE108" s="376"/>
      <c r="OTF108" s="376"/>
      <c r="OTG108" s="376"/>
      <c r="OTH108" s="376"/>
      <c r="OTI108" s="376"/>
      <c r="OTJ108" s="376"/>
      <c r="OTK108" s="376"/>
      <c r="OTL108" s="376"/>
      <c r="OTM108" s="376"/>
      <c r="OTN108" s="376"/>
      <c r="OTO108" s="376"/>
      <c r="OTP108" s="376"/>
      <c r="OTQ108" s="376"/>
      <c r="OTR108" s="376"/>
      <c r="OTS108" s="376"/>
      <c r="OTT108" s="376"/>
      <c r="OTU108" s="376"/>
      <c r="OTV108" s="376"/>
      <c r="OTW108" s="376"/>
      <c r="OTX108" s="376"/>
      <c r="OTY108" s="376"/>
      <c r="OTZ108" s="376"/>
      <c r="OUA108" s="376"/>
      <c r="OUB108" s="376"/>
      <c r="OUC108" s="376"/>
      <c r="OUD108" s="376"/>
      <c r="OUE108" s="376"/>
      <c r="OUF108" s="376"/>
      <c r="OUG108" s="376"/>
      <c r="OUH108" s="376"/>
      <c r="OUI108" s="376"/>
      <c r="OUJ108" s="376"/>
      <c r="OUK108" s="376"/>
      <c r="OUL108" s="376"/>
      <c r="OUM108" s="376"/>
      <c r="OUN108" s="376"/>
      <c r="OUO108" s="376"/>
      <c r="OUP108" s="376"/>
      <c r="OUQ108" s="376"/>
      <c r="OUR108" s="376"/>
      <c r="OUS108" s="376"/>
      <c r="OUT108" s="376"/>
      <c r="OUU108" s="376"/>
      <c r="OUV108" s="376"/>
      <c r="OUW108" s="376"/>
      <c r="OUX108" s="376"/>
      <c r="OUY108" s="376"/>
      <c r="OUZ108" s="376"/>
      <c r="OVA108" s="376"/>
      <c r="OVB108" s="376"/>
      <c r="OVC108" s="376"/>
      <c r="OVD108" s="376"/>
      <c r="OVE108" s="376"/>
      <c r="OVF108" s="376"/>
      <c r="OVG108" s="376"/>
      <c r="OVH108" s="376"/>
      <c r="OVI108" s="376"/>
      <c r="OVJ108" s="376"/>
      <c r="OVK108" s="376"/>
      <c r="OVL108" s="376"/>
      <c r="OVM108" s="376"/>
      <c r="OVN108" s="376"/>
      <c r="OVO108" s="376"/>
      <c r="OVP108" s="376"/>
      <c r="OVQ108" s="376"/>
      <c r="OVR108" s="376"/>
      <c r="OVS108" s="376"/>
      <c r="OVT108" s="376"/>
      <c r="OVU108" s="376"/>
      <c r="OVV108" s="376"/>
      <c r="OVW108" s="376"/>
      <c r="OVX108" s="376"/>
      <c r="OVY108" s="376"/>
      <c r="OVZ108" s="376"/>
      <c r="OWA108" s="376"/>
      <c r="OWB108" s="376"/>
      <c r="OWC108" s="376"/>
      <c r="OWD108" s="376"/>
      <c r="OWE108" s="376"/>
      <c r="OWF108" s="376"/>
      <c r="OWG108" s="376"/>
      <c r="OWH108" s="376"/>
      <c r="OWI108" s="376"/>
      <c r="OWJ108" s="376"/>
      <c r="OWK108" s="376"/>
      <c r="OWL108" s="376"/>
      <c r="OWM108" s="376"/>
      <c r="OWN108" s="376"/>
      <c r="OWO108" s="376"/>
      <c r="OWP108" s="376"/>
      <c r="OWQ108" s="376"/>
      <c r="OWR108" s="376"/>
      <c r="OWS108" s="376"/>
      <c r="OWT108" s="376"/>
      <c r="OWU108" s="376"/>
      <c r="OWV108" s="376"/>
      <c r="OWW108" s="376"/>
      <c r="OWX108" s="376"/>
      <c r="OWY108" s="376"/>
      <c r="OWZ108" s="376"/>
      <c r="OXA108" s="376"/>
      <c r="OXB108" s="376"/>
      <c r="OXC108" s="376"/>
      <c r="OXD108" s="376"/>
      <c r="OXE108" s="376"/>
      <c r="OXF108" s="376"/>
      <c r="OXG108" s="376"/>
      <c r="OXH108" s="376"/>
      <c r="OXI108" s="376"/>
      <c r="OXJ108" s="376"/>
      <c r="OXK108" s="376"/>
      <c r="OXL108" s="376"/>
      <c r="OXM108" s="376"/>
      <c r="OXN108" s="376"/>
      <c r="OXO108" s="376"/>
      <c r="OXP108" s="376"/>
      <c r="OXQ108" s="376"/>
      <c r="OXR108" s="376"/>
      <c r="OXS108" s="376"/>
      <c r="OXT108" s="376"/>
      <c r="OXU108" s="376"/>
      <c r="OXV108" s="376"/>
      <c r="OXW108" s="376"/>
      <c r="OXX108" s="376"/>
      <c r="OXY108" s="376"/>
      <c r="OXZ108" s="376"/>
      <c r="OYA108" s="376"/>
      <c r="OYB108" s="376"/>
      <c r="OYC108" s="376"/>
      <c r="OYD108" s="376"/>
      <c r="OYE108" s="376"/>
      <c r="OYF108" s="376"/>
      <c r="OYG108" s="376"/>
      <c r="OYH108" s="376"/>
      <c r="OYI108" s="376"/>
      <c r="OYJ108" s="376"/>
      <c r="OYK108" s="376"/>
      <c r="OYL108" s="376"/>
      <c r="OYM108" s="376"/>
      <c r="OYN108" s="376"/>
      <c r="OYO108" s="376"/>
      <c r="OYP108" s="376"/>
      <c r="OYQ108" s="376"/>
      <c r="OYR108" s="376"/>
      <c r="OYS108" s="376"/>
      <c r="OYT108" s="376"/>
      <c r="OYU108" s="376"/>
      <c r="OYV108" s="376"/>
      <c r="OYW108" s="376"/>
      <c r="OYX108" s="376"/>
      <c r="OYY108" s="376"/>
      <c r="OYZ108" s="376"/>
      <c r="OZA108" s="376"/>
      <c r="OZB108" s="376"/>
      <c r="OZC108" s="376"/>
      <c r="OZD108" s="376"/>
      <c r="OZE108" s="376"/>
      <c r="OZF108" s="376"/>
      <c r="OZG108" s="376"/>
      <c r="OZH108" s="376"/>
      <c r="OZI108" s="376"/>
      <c r="OZJ108" s="376"/>
      <c r="OZK108" s="376"/>
      <c r="OZL108" s="376"/>
      <c r="OZM108" s="376"/>
      <c r="OZN108" s="376"/>
      <c r="OZO108" s="376"/>
      <c r="OZP108" s="376"/>
      <c r="OZQ108" s="376"/>
      <c r="OZR108" s="376"/>
      <c r="OZS108" s="376"/>
      <c r="OZT108" s="376"/>
      <c r="OZU108" s="376"/>
      <c r="OZV108" s="376"/>
      <c r="OZW108" s="376"/>
      <c r="OZX108" s="376"/>
      <c r="OZY108" s="376"/>
      <c r="OZZ108" s="376"/>
      <c r="PAA108" s="376"/>
      <c r="PAB108" s="376"/>
      <c r="PAC108" s="376"/>
      <c r="PAD108" s="376"/>
      <c r="PAE108" s="376"/>
      <c r="PAF108" s="376"/>
      <c r="PAG108" s="376"/>
      <c r="PAH108" s="376"/>
      <c r="PAI108" s="376"/>
      <c r="PAJ108" s="376"/>
      <c r="PAK108" s="376"/>
      <c r="PAL108" s="376"/>
      <c r="PAM108" s="376"/>
      <c r="PAN108" s="376"/>
      <c r="PAO108" s="376"/>
      <c r="PAP108" s="376"/>
      <c r="PAQ108" s="376"/>
      <c r="PAR108" s="376"/>
      <c r="PAS108" s="376"/>
      <c r="PAT108" s="376"/>
      <c r="PAU108" s="376"/>
      <c r="PAV108" s="376"/>
      <c r="PAW108" s="376"/>
      <c r="PAX108" s="376"/>
      <c r="PAY108" s="376"/>
      <c r="PAZ108" s="376"/>
      <c r="PBA108" s="376"/>
      <c r="PBB108" s="376"/>
      <c r="PBC108" s="376"/>
      <c r="PBD108" s="376"/>
      <c r="PBE108" s="376"/>
      <c r="PBF108" s="376"/>
      <c r="PBG108" s="376"/>
      <c r="PBH108" s="376"/>
      <c r="PBI108" s="376"/>
      <c r="PBJ108" s="376"/>
      <c r="PBK108" s="376"/>
      <c r="PBL108" s="376"/>
      <c r="PBM108" s="376"/>
      <c r="PBN108" s="376"/>
      <c r="PBO108" s="376"/>
      <c r="PBP108" s="376"/>
      <c r="PBQ108" s="376"/>
      <c r="PBR108" s="376"/>
      <c r="PBS108" s="376"/>
      <c r="PBT108" s="376"/>
      <c r="PBU108" s="376"/>
      <c r="PBV108" s="376"/>
      <c r="PBW108" s="376"/>
      <c r="PBX108" s="376"/>
      <c r="PBY108" s="376"/>
      <c r="PBZ108" s="376"/>
      <c r="PCA108" s="376"/>
      <c r="PCB108" s="376"/>
      <c r="PCC108" s="376"/>
      <c r="PCD108" s="376"/>
      <c r="PCE108" s="376"/>
      <c r="PCF108" s="376"/>
      <c r="PCG108" s="376"/>
      <c r="PCH108" s="376"/>
      <c r="PCI108" s="376"/>
      <c r="PCJ108" s="376"/>
      <c r="PCK108" s="376"/>
      <c r="PCL108" s="376"/>
      <c r="PCM108" s="376"/>
      <c r="PCN108" s="376"/>
      <c r="PCO108" s="376"/>
      <c r="PCP108" s="376"/>
      <c r="PCQ108" s="376"/>
      <c r="PCR108" s="376"/>
      <c r="PCS108" s="376"/>
      <c r="PCT108" s="376"/>
      <c r="PCU108" s="376"/>
      <c r="PCV108" s="376"/>
      <c r="PCW108" s="376"/>
      <c r="PCX108" s="376"/>
      <c r="PCY108" s="376"/>
      <c r="PCZ108" s="376"/>
      <c r="PDA108" s="376"/>
      <c r="PDB108" s="376"/>
      <c r="PDC108" s="376"/>
      <c r="PDD108" s="376"/>
      <c r="PDE108" s="376"/>
      <c r="PDF108" s="376"/>
      <c r="PDG108" s="376"/>
      <c r="PDH108" s="376"/>
      <c r="PDI108" s="376"/>
      <c r="PDJ108" s="376"/>
      <c r="PDK108" s="376"/>
      <c r="PDL108" s="376"/>
      <c r="PDM108" s="376"/>
      <c r="PDN108" s="376"/>
      <c r="PDO108" s="376"/>
      <c r="PDP108" s="376"/>
      <c r="PDQ108" s="376"/>
      <c r="PDR108" s="376"/>
      <c r="PDS108" s="376"/>
      <c r="PDT108" s="376"/>
      <c r="PDU108" s="376"/>
      <c r="PDV108" s="376"/>
      <c r="PDW108" s="376"/>
      <c r="PDX108" s="376"/>
      <c r="PDY108" s="376"/>
      <c r="PDZ108" s="376"/>
      <c r="PEA108" s="376"/>
      <c r="PEB108" s="376"/>
      <c r="PEC108" s="376"/>
      <c r="PED108" s="376"/>
      <c r="PEE108" s="376"/>
      <c r="PEF108" s="376"/>
      <c r="PEG108" s="376"/>
      <c r="PEH108" s="376"/>
      <c r="PEI108" s="376"/>
      <c r="PEJ108" s="376"/>
      <c r="PEK108" s="376"/>
      <c r="PEL108" s="376"/>
      <c r="PEM108" s="376"/>
      <c r="PEN108" s="376"/>
      <c r="PEO108" s="376"/>
      <c r="PEP108" s="376"/>
      <c r="PEQ108" s="376"/>
      <c r="PER108" s="376"/>
      <c r="PES108" s="376"/>
      <c r="PET108" s="376"/>
      <c r="PEU108" s="376"/>
      <c r="PEV108" s="376"/>
      <c r="PEW108" s="376"/>
      <c r="PEX108" s="376"/>
      <c r="PEY108" s="376"/>
      <c r="PEZ108" s="376"/>
      <c r="PFA108" s="376"/>
      <c r="PFB108" s="376"/>
      <c r="PFC108" s="376"/>
      <c r="PFD108" s="376"/>
      <c r="PFE108" s="376"/>
      <c r="PFF108" s="376"/>
      <c r="PFG108" s="376"/>
      <c r="PFH108" s="376"/>
      <c r="PFI108" s="376"/>
      <c r="PFJ108" s="376"/>
      <c r="PFK108" s="376"/>
      <c r="PFL108" s="376"/>
      <c r="PFM108" s="376"/>
      <c r="PFN108" s="376"/>
      <c r="PFO108" s="376"/>
      <c r="PFP108" s="376"/>
      <c r="PFQ108" s="376"/>
      <c r="PFR108" s="376"/>
      <c r="PFS108" s="376"/>
      <c r="PFT108" s="376"/>
      <c r="PFU108" s="376"/>
      <c r="PFV108" s="376"/>
      <c r="PFW108" s="376"/>
      <c r="PFX108" s="376"/>
      <c r="PFY108" s="376"/>
      <c r="PFZ108" s="376"/>
      <c r="PGA108" s="376"/>
      <c r="PGB108" s="376"/>
      <c r="PGC108" s="376"/>
      <c r="PGD108" s="376"/>
      <c r="PGE108" s="376"/>
      <c r="PGF108" s="376"/>
      <c r="PGG108" s="376"/>
      <c r="PGH108" s="376"/>
      <c r="PGI108" s="376"/>
      <c r="PGJ108" s="376"/>
      <c r="PGK108" s="376"/>
      <c r="PGL108" s="376"/>
      <c r="PGM108" s="376"/>
      <c r="PGN108" s="376"/>
      <c r="PGO108" s="376"/>
      <c r="PGP108" s="376"/>
      <c r="PGQ108" s="376"/>
      <c r="PGR108" s="376"/>
      <c r="PGS108" s="376"/>
      <c r="PGT108" s="376"/>
      <c r="PGU108" s="376"/>
      <c r="PGV108" s="376"/>
      <c r="PGW108" s="376"/>
      <c r="PGX108" s="376"/>
      <c r="PGY108" s="376"/>
      <c r="PGZ108" s="376"/>
      <c r="PHA108" s="376"/>
      <c r="PHB108" s="376"/>
      <c r="PHC108" s="376"/>
      <c r="PHD108" s="376"/>
      <c r="PHE108" s="376"/>
      <c r="PHF108" s="376"/>
      <c r="PHG108" s="376"/>
      <c r="PHH108" s="376"/>
      <c r="PHI108" s="376"/>
      <c r="PHJ108" s="376"/>
      <c r="PHK108" s="376"/>
      <c r="PHL108" s="376"/>
      <c r="PHM108" s="376"/>
      <c r="PHN108" s="376"/>
      <c r="PHO108" s="376"/>
      <c r="PHP108" s="376"/>
      <c r="PHQ108" s="376"/>
      <c r="PHR108" s="376"/>
      <c r="PHS108" s="376"/>
      <c r="PHT108" s="376"/>
      <c r="PHU108" s="376"/>
      <c r="PHV108" s="376"/>
      <c r="PHW108" s="376"/>
      <c r="PHX108" s="376"/>
      <c r="PHY108" s="376"/>
      <c r="PHZ108" s="376"/>
      <c r="PIA108" s="376"/>
      <c r="PIB108" s="376"/>
      <c r="PIC108" s="376"/>
      <c r="PID108" s="376"/>
      <c r="PIE108" s="376"/>
      <c r="PIF108" s="376"/>
      <c r="PIG108" s="376"/>
      <c r="PIH108" s="376"/>
      <c r="PII108" s="376"/>
      <c r="PIJ108" s="376"/>
      <c r="PIK108" s="376"/>
      <c r="PIL108" s="376"/>
      <c r="PIM108" s="376"/>
      <c r="PIN108" s="376"/>
      <c r="PIO108" s="376"/>
      <c r="PIP108" s="376"/>
      <c r="PIQ108" s="376"/>
      <c r="PIR108" s="376"/>
      <c r="PIS108" s="376"/>
      <c r="PIT108" s="376"/>
      <c r="PIU108" s="376"/>
      <c r="PIV108" s="376"/>
      <c r="PIW108" s="376"/>
      <c r="PIX108" s="376"/>
      <c r="PIY108" s="376"/>
      <c r="PIZ108" s="376"/>
      <c r="PJA108" s="376"/>
      <c r="PJB108" s="376"/>
      <c r="PJC108" s="376"/>
      <c r="PJD108" s="376"/>
      <c r="PJE108" s="376"/>
      <c r="PJF108" s="376"/>
      <c r="PJG108" s="376"/>
      <c r="PJH108" s="376"/>
      <c r="PJI108" s="376"/>
      <c r="PJJ108" s="376"/>
      <c r="PJK108" s="376"/>
      <c r="PJL108" s="376"/>
      <c r="PJM108" s="376"/>
      <c r="PJN108" s="376"/>
      <c r="PJO108" s="376"/>
      <c r="PJP108" s="376"/>
      <c r="PJQ108" s="376"/>
      <c r="PJR108" s="376"/>
      <c r="PJS108" s="376"/>
      <c r="PJT108" s="376"/>
      <c r="PJU108" s="376"/>
      <c r="PJV108" s="376"/>
      <c r="PJW108" s="376"/>
      <c r="PJX108" s="376"/>
      <c r="PJY108" s="376"/>
      <c r="PJZ108" s="376"/>
      <c r="PKA108" s="376"/>
      <c r="PKB108" s="376"/>
      <c r="PKC108" s="376"/>
      <c r="PKD108" s="376"/>
      <c r="PKE108" s="376"/>
      <c r="PKF108" s="376"/>
      <c r="PKG108" s="376"/>
      <c r="PKH108" s="376"/>
      <c r="PKI108" s="376"/>
      <c r="PKJ108" s="376"/>
      <c r="PKK108" s="376"/>
      <c r="PKL108" s="376"/>
      <c r="PKM108" s="376"/>
      <c r="PKN108" s="376"/>
      <c r="PKO108" s="376"/>
      <c r="PKP108" s="376"/>
      <c r="PKQ108" s="376"/>
      <c r="PKR108" s="376"/>
      <c r="PKS108" s="376"/>
      <c r="PKT108" s="376"/>
      <c r="PKU108" s="376"/>
      <c r="PKV108" s="376"/>
      <c r="PKW108" s="376"/>
      <c r="PKX108" s="376"/>
      <c r="PKY108" s="376"/>
      <c r="PKZ108" s="376"/>
      <c r="PLA108" s="376"/>
      <c r="PLB108" s="376"/>
      <c r="PLC108" s="376"/>
      <c r="PLD108" s="376"/>
      <c r="PLE108" s="376"/>
      <c r="PLF108" s="376"/>
      <c r="PLG108" s="376"/>
      <c r="PLH108" s="376"/>
      <c r="PLI108" s="376"/>
      <c r="PLJ108" s="376"/>
      <c r="PLK108" s="376"/>
      <c r="PLL108" s="376"/>
      <c r="PLM108" s="376"/>
      <c r="PLN108" s="376"/>
      <c r="PLO108" s="376"/>
      <c r="PLP108" s="376"/>
      <c r="PLQ108" s="376"/>
      <c r="PLR108" s="376"/>
      <c r="PLS108" s="376"/>
      <c r="PLT108" s="376"/>
      <c r="PLU108" s="376"/>
      <c r="PLV108" s="376"/>
      <c r="PLW108" s="376"/>
      <c r="PLX108" s="376"/>
      <c r="PLY108" s="376"/>
      <c r="PLZ108" s="376"/>
      <c r="PMA108" s="376"/>
      <c r="PMB108" s="376"/>
      <c r="PMC108" s="376"/>
      <c r="PMD108" s="376"/>
      <c r="PME108" s="376"/>
      <c r="PMF108" s="376"/>
      <c r="PMG108" s="376"/>
      <c r="PMH108" s="376"/>
      <c r="PMI108" s="376"/>
      <c r="PMJ108" s="376"/>
      <c r="PMK108" s="376"/>
      <c r="PML108" s="376"/>
      <c r="PMM108" s="376"/>
      <c r="PMN108" s="376"/>
      <c r="PMO108" s="376"/>
      <c r="PMP108" s="376"/>
      <c r="PMQ108" s="376"/>
      <c r="PMR108" s="376"/>
      <c r="PMS108" s="376"/>
      <c r="PMT108" s="376"/>
      <c r="PMU108" s="376"/>
      <c r="PMV108" s="376"/>
      <c r="PMW108" s="376"/>
      <c r="PMX108" s="376"/>
      <c r="PMY108" s="376"/>
      <c r="PMZ108" s="376"/>
      <c r="PNA108" s="376"/>
      <c r="PNB108" s="376"/>
      <c r="PNC108" s="376"/>
      <c r="PND108" s="376"/>
      <c r="PNE108" s="376"/>
      <c r="PNF108" s="376"/>
      <c r="PNG108" s="376"/>
      <c r="PNH108" s="376"/>
      <c r="PNI108" s="376"/>
      <c r="PNJ108" s="376"/>
      <c r="PNK108" s="376"/>
      <c r="PNL108" s="376"/>
      <c r="PNM108" s="376"/>
      <c r="PNN108" s="376"/>
      <c r="PNO108" s="376"/>
      <c r="PNP108" s="376"/>
      <c r="PNQ108" s="376"/>
      <c r="PNR108" s="376"/>
      <c r="PNS108" s="376"/>
      <c r="PNT108" s="376"/>
      <c r="PNU108" s="376"/>
      <c r="PNV108" s="376"/>
      <c r="PNW108" s="376"/>
      <c r="PNX108" s="376"/>
      <c r="PNY108" s="376"/>
      <c r="PNZ108" s="376"/>
      <c r="POA108" s="376"/>
      <c r="POB108" s="376"/>
      <c r="POC108" s="376"/>
      <c r="POD108" s="376"/>
      <c r="POE108" s="376"/>
      <c r="POF108" s="376"/>
      <c r="POG108" s="376"/>
      <c r="POH108" s="376"/>
      <c r="POI108" s="376"/>
      <c r="POJ108" s="376"/>
      <c r="POK108" s="376"/>
      <c r="POL108" s="376"/>
      <c r="POM108" s="376"/>
      <c r="PON108" s="376"/>
      <c r="POO108" s="376"/>
      <c r="POP108" s="376"/>
      <c r="POQ108" s="376"/>
      <c r="POR108" s="376"/>
      <c r="POS108" s="376"/>
      <c r="POT108" s="376"/>
      <c r="POU108" s="376"/>
      <c r="POV108" s="376"/>
      <c r="POW108" s="376"/>
      <c r="POX108" s="376"/>
      <c r="POY108" s="376"/>
      <c r="POZ108" s="376"/>
      <c r="PPA108" s="376"/>
      <c r="PPB108" s="376"/>
      <c r="PPC108" s="376"/>
      <c r="PPD108" s="376"/>
      <c r="PPE108" s="376"/>
      <c r="PPF108" s="376"/>
      <c r="PPG108" s="376"/>
      <c r="PPH108" s="376"/>
      <c r="PPI108" s="376"/>
      <c r="PPJ108" s="376"/>
      <c r="PPK108" s="376"/>
      <c r="PPL108" s="376"/>
      <c r="PPM108" s="376"/>
      <c r="PPN108" s="376"/>
      <c r="PPO108" s="376"/>
      <c r="PPP108" s="376"/>
      <c r="PPQ108" s="376"/>
      <c r="PPR108" s="376"/>
      <c r="PPS108" s="376"/>
      <c r="PPT108" s="376"/>
      <c r="PPU108" s="376"/>
      <c r="PPV108" s="376"/>
      <c r="PPW108" s="376"/>
      <c r="PPX108" s="376"/>
      <c r="PPY108" s="376"/>
      <c r="PPZ108" s="376"/>
      <c r="PQA108" s="376"/>
      <c r="PQB108" s="376"/>
      <c r="PQC108" s="376"/>
      <c r="PQD108" s="376"/>
      <c r="PQE108" s="376"/>
      <c r="PQF108" s="376"/>
      <c r="PQG108" s="376"/>
      <c r="PQH108" s="376"/>
      <c r="PQI108" s="376"/>
      <c r="PQJ108" s="376"/>
      <c r="PQK108" s="376"/>
      <c r="PQL108" s="376"/>
      <c r="PQM108" s="376"/>
      <c r="PQN108" s="376"/>
      <c r="PQO108" s="376"/>
      <c r="PQP108" s="376"/>
      <c r="PQQ108" s="376"/>
      <c r="PQR108" s="376"/>
      <c r="PQS108" s="376"/>
      <c r="PQT108" s="376"/>
      <c r="PQU108" s="376"/>
      <c r="PQV108" s="376"/>
      <c r="PQW108" s="376"/>
      <c r="PQX108" s="376"/>
      <c r="PQY108" s="376"/>
      <c r="PQZ108" s="376"/>
      <c r="PRA108" s="376"/>
      <c r="PRB108" s="376"/>
      <c r="PRC108" s="376"/>
      <c r="PRD108" s="376"/>
      <c r="PRE108" s="376"/>
      <c r="PRF108" s="376"/>
      <c r="PRG108" s="376"/>
      <c r="PRH108" s="376"/>
      <c r="PRI108" s="376"/>
      <c r="PRJ108" s="376"/>
      <c r="PRK108" s="376"/>
      <c r="PRL108" s="376"/>
      <c r="PRM108" s="376"/>
      <c r="PRN108" s="376"/>
      <c r="PRO108" s="376"/>
      <c r="PRP108" s="376"/>
      <c r="PRQ108" s="376"/>
      <c r="PRR108" s="376"/>
      <c r="PRS108" s="376"/>
      <c r="PRT108" s="376"/>
      <c r="PRU108" s="376"/>
      <c r="PRV108" s="376"/>
      <c r="PRW108" s="376"/>
      <c r="PRX108" s="376"/>
      <c r="PRY108" s="376"/>
      <c r="PRZ108" s="376"/>
      <c r="PSA108" s="376"/>
      <c r="PSB108" s="376"/>
      <c r="PSC108" s="376"/>
      <c r="PSD108" s="376"/>
      <c r="PSE108" s="376"/>
      <c r="PSF108" s="376"/>
      <c r="PSG108" s="376"/>
      <c r="PSH108" s="376"/>
      <c r="PSI108" s="376"/>
      <c r="PSJ108" s="376"/>
      <c r="PSK108" s="376"/>
      <c r="PSL108" s="376"/>
      <c r="PSM108" s="376"/>
      <c r="PSN108" s="376"/>
      <c r="PSO108" s="376"/>
      <c r="PSP108" s="376"/>
      <c r="PSQ108" s="376"/>
      <c r="PSR108" s="376"/>
      <c r="PSS108" s="376"/>
      <c r="PST108" s="376"/>
      <c r="PSU108" s="376"/>
      <c r="PSV108" s="376"/>
      <c r="PSW108" s="376"/>
      <c r="PSX108" s="376"/>
      <c r="PSY108" s="376"/>
      <c r="PSZ108" s="376"/>
      <c r="PTA108" s="376"/>
      <c r="PTB108" s="376"/>
      <c r="PTC108" s="376"/>
      <c r="PTD108" s="376"/>
      <c r="PTE108" s="376"/>
      <c r="PTF108" s="376"/>
      <c r="PTG108" s="376"/>
      <c r="PTH108" s="376"/>
      <c r="PTI108" s="376"/>
      <c r="PTJ108" s="376"/>
      <c r="PTK108" s="376"/>
      <c r="PTL108" s="376"/>
      <c r="PTM108" s="376"/>
      <c r="PTN108" s="376"/>
      <c r="PTO108" s="376"/>
      <c r="PTP108" s="376"/>
      <c r="PTQ108" s="376"/>
      <c r="PTR108" s="376"/>
      <c r="PTS108" s="376"/>
      <c r="PTT108" s="376"/>
      <c r="PTU108" s="376"/>
      <c r="PTV108" s="376"/>
      <c r="PTW108" s="376"/>
      <c r="PTX108" s="376"/>
      <c r="PTY108" s="376"/>
      <c r="PTZ108" s="376"/>
      <c r="PUA108" s="376"/>
      <c r="PUB108" s="376"/>
      <c r="PUC108" s="376"/>
      <c r="PUD108" s="376"/>
      <c r="PUE108" s="376"/>
      <c r="PUF108" s="376"/>
      <c r="PUG108" s="376"/>
      <c r="PUH108" s="376"/>
      <c r="PUI108" s="376"/>
      <c r="PUJ108" s="376"/>
      <c r="PUK108" s="376"/>
      <c r="PUL108" s="376"/>
      <c r="PUM108" s="376"/>
      <c r="PUN108" s="376"/>
      <c r="PUO108" s="376"/>
      <c r="PUP108" s="376"/>
      <c r="PUQ108" s="376"/>
      <c r="PUR108" s="376"/>
      <c r="PUS108" s="376"/>
      <c r="PUT108" s="376"/>
      <c r="PUU108" s="376"/>
      <c r="PUV108" s="376"/>
      <c r="PUW108" s="376"/>
      <c r="PUX108" s="376"/>
      <c r="PUY108" s="376"/>
      <c r="PUZ108" s="376"/>
      <c r="PVA108" s="376"/>
      <c r="PVB108" s="376"/>
      <c r="PVC108" s="376"/>
      <c r="PVD108" s="376"/>
      <c r="PVE108" s="376"/>
      <c r="PVF108" s="376"/>
      <c r="PVG108" s="376"/>
      <c r="PVH108" s="376"/>
      <c r="PVI108" s="376"/>
      <c r="PVJ108" s="376"/>
      <c r="PVK108" s="376"/>
      <c r="PVL108" s="376"/>
      <c r="PVM108" s="376"/>
      <c r="PVN108" s="376"/>
      <c r="PVO108" s="376"/>
      <c r="PVP108" s="376"/>
      <c r="PVQ108" s="376"/>
      <c r="PVR108" s="376"/>
      <c r="PVS108" s="376"/>
      <c r="PVT108" s="376"/>
      <c r="PVU108" s="376"/>
      <c r="PVV108" s="376"/>
      <c r="PVW108" s="376"/>
      <c r="PVX108" s="376"/>
      <c r="PVY108" s="376"/>
      <c r="PVZ108" s="376"/>
      <c r="PWA108" s="376"/>
      <c r="PWB108" s="376"/>
      <c r="PWC108" s="376"/>
      <c r="PWD108" s="376"/>
      <c r="PWE108" s="376"/>
      <c r="PWF108" s="376"/>
      <c r="PWG108" s="376"/>
      <c r="PWH108" s="376"/>
      <c r="PWI108" s="376"/>
      <c r="PWJ108" s="376"/>
      <c r="PWK108" s="376"/>
      <c r="PWL108" s="376"/>
      <c r="PWM108" s="376"/>
      <c r="PWN108" s="376"/>
      <c r="PWO108" s="376"/>
      <c r="PWP108" s="376"/>
      <c r="PWQ108" s="376"/>
      <c r="PWR108" s="376"/>
      <c r="PWS108" s="376"/>
      <c r="PWT108" s="376"/>
      <c r="PWU108" s="376"/>
      <c r="PWV108" s="376"/>
      <c r="PWW108" s="376"/>
      <c r="PWX108" s="376"/>
      <c r="PWY108" s="376"/>
      <c r="PWZ108" s="376"/>
      <c r="PXA108" s="376"/>
      <c r="PXB108" s="376"/>
      <c r="PXC108" s="376"/>
      <c r="PXD108" s="376"/>
      <c r="PXE108" s="376"/>
      <c r="PXF108" s="376"/>
      <c r="PXG108" s="376"/>
      <c r="PXH108" s="376"/>
      <c r="PXI108" s="376"/>
      <c r="PXJ108" s="376"/>
      <c r="PXK108" s="376"/>
      <c r="PXL108" s="376"/>
      <c r="PXM108" s="376"/>
      <c r="PXN108" s="376"/>
      <c r="PXO108" s="376"/>
      <c r="PXP108" s="376"/>
      <c r="PXQ108" s="376"/>
      <c r="PXR108" s="376"/>
      <c r="PXS108" s="376"/>
      <c r="PXT108" s="376"/>
      <c r="PXU108" s="376"/>
      <c r="PXV108" s="376"/>
      <c r="PXW108" s="376"/>
      <c r="PXX108" s="376"/>
      <c r="PXY108" s="376"/>
      <c r="PXZ108" s="376"/>
      <c r="PYA108" s="376"/>
      <c r="PYB108" s="376"/>
      <c r="PYC108" s="376"/>
      <c r="PYD108" s="376"/>
      <c r="PYE108" s="376"/>
      <c r="PYF108" s="376"/>
      <c r="PYG108" s="376"/>
      <c r="PYH108" s="376"/>
      <c r="PYI108" s="376"/>
      <c r="PYJ108" s="376"/>
      <c r="PYK108" s="376"/>
      <c r="PYL108" s="376"/>
      <c r="PYM108" s="376"/>
      <c r="PYN108" s="376"/>
      <c r="PYO108" s="376"/>
      <c r="PYP108" s="376"/>
      <c r="PYQ108" s="376"/>
      <c r="PYR108" s="376"/>
      <c r="PYS108" s="376"/>
      <c r="PYT108" s="376"/>
      <c r="PYU108" s="376"/>
      <c r="PYV108" s="376"/>
      <c r="PYW108" s="376"/>
      <c r="PYX108" s="376"/>
      <c r="PYY108" s="376"/>
      <c r="PYZ108" s="376"/>
      <c r="PZA108" s="376"/>
      <c r="PZB108" s="376"/>
      <c r="PZC108" s="376"/>
      <c r="PZD108" s="376"/>
      <c r="PZE108" s="376"/>
      <c r="PZF108" s="376"/>
      <c r="PZG108" s="376"/>
      <c r="PZH108" s="376"/>
      <c r="PZI108" s="376"/>
      <c r="PZJ108" s="376"/>
      <c r="PZK108" s="376"/>
      <c r="PZL108" s="376"/>
      <c r="PZM108" s="376"/>
      <c r="PZN108" s="376"/>
      <c r="PZO108" s="376"/>
      <c r="PZP108" s="376"/>
      <c r="PZQ108" s="376"/>
      <c r="PZR108" s="376"/>
      <c r="PZS108" s="376"/>
      <c r="PZT108" s="376"/>
      <c r="PZU108" s="376"/>
      <c r="PZV108" s="376"/>
      <c r="PZW108" s="376"/>
      <c r="PZX108" s="376"/>
      <c r="PZY108" s="376"/>
      <c r="PZZ108" s="376"/>
      <c r="QAA108" s="376"/>
      <c r="QAB108" s="376"/>
      <c r="QAC108" s="376"/>
      <c r="QAD108" s="376"/>
      <c r="QAE108" s="376"/>
      <c r="QAF108" s="376"/>
      <c r="QAG108" s="376"/>
      <c r="QAH108" s="376"/>
      <c r="QAI108" s="376"/>
      <c r="QAJ108" s="376"/>
      <c r="QAK108" s="376"/>
      <c r="QAL108" s="376"/>
      <c r="QAM108" s="376"/>
      <c r="QAN108" s="376"/>
      <c r="QAO108" s="376"/>
      <c r="QAP108" s="376"/>
      <c r="QAQ108" s="376"/>
      <c r="QAR108" s="376"/>
      <c r="QAS108" s="376"/>
      <c r="QAT108" s="376"/>
      <c r="QAU108" s="376"/>
      <c r="QAV108" s="376"/>
      <c r="QAW108" s="376"/>
      <c r="QAX108" s="376"/>
      <c r="QAY108" s="376"/>
      <c r="QAZ108" s="376"/>
      <c r="QBA108" s="376"/>
      <c r="QBB108" s="376"/>
      <c r="QBC108" s="376"/>
      <c r="QBD108" s="376"/>
      <c r="QBE108" s="376"/>
      <c r="QBF108" s="376"/>
      <c r="QBG108" s="376"/>
      <c r="QBH108" s="376"/>
      <c r="QBI108" s="376"/>
      <c r="QBJ108" s="376"/>
      <c r="QBK108" s="376"/>
      <c r="QBL108" s="376"/>
      <c r="QBM108" s="376"/>
      <c r="QBN108" s="376"/>
      <c r="QBO108" s="376"/>
      <c r="QBP108" s="376"/>
      <c r="QBQ108" s="376"/>
      <c r="QBR108" s="376"/>
      <c r="QBS108" s="376"/>
      <c r="QBT108" s="376"/>
      <c r="QBU108" s="376"/>
      <c r="QBV108" s="376"/>
      <c r="QBW108" s="376"/>
      <c r="QBX108" s="376"/>
      <c r="QBY108" s="376"/>
      <c r="QBZ108" s="376"/>
      <c r="QCA108" s="376"/>
      <c r="QCB108" s="376"/>
      <c r="QCC108" s="376"/>
      <c r="QCD108" s="376"/>
      <c r="QCE108" s="376"/>
      <c r="QCF108" s="376"/>
      <c r="QCG108" s="376"/>
      <c r="QCH108" s="376"/>
      <c r="QCI108" s="376"/>
      <c r="QCJ108" s="376"/>
      <c r="QCK108" s="376"/>
      <c r="QCL108" s="376"/>
      <c r="QCM108" s="376"/>
      <c r="QCN108" s="376"/>
      <c r="QCO108" s="376"/>
      <c r="QCP108" s="376"/>
      <c r="QCQ108" s="376"/>
      <c r="QCR108" s="376"/>
      <c r="QCS108" s="376"/>
      <c r="QCT108" s="376"/>
      <c r="QCU108" s="376"/>
      <c r="QCV108" s="376"/>
      <c r="QCW108" s="376"/>
      <c r="QCX108" s="376"/>
      <c r="QCY108" s="376"/>
      <c r="QCZ108" s="376"/>
      <c r="QDA108" s="376"/>
      <c r="QDB108" s="376"/>
      <c r="QDC108" s="376"/>
      <c r="QDD108" s="376"/>
      <c r="QDE108" s="376"/>
      <c r="QDF108" s="376"/>
      <c r="QDG108" s="376"/>
      <c r="QDH108" s="376"/>
      <c r="QDI108" s="376"/>
      <c r="QDJ108" s="376"/>
      <c r="QDK108" s="376"/>
      <c r="QDL108" s="376"/>
      <c r="QDM108" s="376"/>
      <c r="QDN108" s="376"/>
      <c r="QDO108" s="376"/>
      <c r="QDP108" s="376"/>
      <c r="QDQ108" s="376"/>
      <c r="QDR108" s="376"/>
      <c r="QDS108" s="376"/>
      <c r="QDT108" s="376"/>
      <c r="QDU108" s="376"/>
      <c r="QDV108" s="376"/>
      <c r="QDW108" s="376"/>
      <c r="QDX108" s="376"/>
      <c r="QDY108" s="376"/>
      <c r="QDZ108" s="376"/>
      <c r="QEA108" s="376"/>
      <c r="QEB108" s="376"/>
      <c r="QEC108" s="376"/>
      <c r="QED108" s="376"/>
      <c r="QEE108" s="376"/>
      <c r="QEF108" s="376"/>
      <c r="QEG108" s="376"/>
      <c r="QEH108" s="376"/>
      <c r="QEI108" s="376"/>
      <c r="QEJ108" s="376"/>
      <c r="QEK108" s="376"/>
      <c r="QEL108" s="376"/>
      <c r="QEM108" s="376"/>
      <c r="QEN108" s="376"/>
      <c r="QEO108" s="376"/>
      <c r="QEP108" s="376"/>
      <c r="QEQ108" s="376"/>
      <c r="QER108" s="376"/>
      <c r="QES108" s="376"/>
      <c r="QET108" s="376"/>
      <c r="QEU108" s="376"/>
      <c r="QEV108" s="376"/>
      <c r="QEW108" s="376"/>
      <c r="QEX108" s="376"/>
      <c r="QEY108" s="376"/>
      <c r="QEZ108" s="376"/>
      <c r="QFA108" s="376"/>
      <c r="QFB108" s="376"/>
      <c r="QFC108" s="376"/>
      <c r="QFD108" s="376"/>
      <c r="QFE108" s="376"/>
      <c r="QFF108" s="376"/>
      <c r="QFG108" s="376"/>
      <c r="QFH108" s="376"/>
      <c r="QFI108" s="376"/>
      <c r="QFJ108" s="376"/>
      <c r="QFK108" s="376"/>
      <c r="QFL108" s="376"/>
      <c r="QFM108" s="376"/>
      <c r="QFN108" s="376"/>
      <c r="QFO108" s="376"/>
      <c r="QFP108" s="376"/>
      <c r="QFQ108" s="376"/>
      <c r="QFR108" s="376"/>
      <c r="QFS108" s="376"/>
      <c r="QFT108" s="376"/>
      <c r="QFU108" s="376"/>
      <c r="QFV108" s="376"/>
      <c r="QFW108" s="376"/>
      <c r="QFX108" s="376"/>
      <c r="QFY108" s="376"/>
      <c r="QFZ108" s="376"/>
      <c r="QGA108" s="376"/>
      <c r="QGB108" s="376"/>
      <c r="QGC108" s="376"/>
      <c r="QGD108" s="376"/>
      <c r="QGE108" s="376"/>
      <c r="QGF108" s="376"/>
      <c r="QGG108" s="376"/>
      <c r="QGH108" s="376"/>
      <c r="QGI108" s="376"/>
      <c r="QGJ108" s="376"/>
      <c r="QGK108" s="376"/>
      <c r="QGL108" s="376"/>
      <c r="QGM108" s="376"/>
      <c r="QGN108" s="376"/>
      <c r="QGO108" s="376"/>
      <c r="QGP108" s="376"/>
      <c r="QGQ108" s="376"/>
      <c r="QGR108" s="376"/>
      <c r="QGS108" s="376"/>
      <c r="QGT108" s="376"/>
      <c r="QGU108" s="376"/>
      <c r="QGV108" s="376"/>
      <c r="QGW108" s="376"/>
      <c r="QGX108" s="376"/>
      <c r="QGY108" s="376"/>
      <c r="QGZ108" s="376"/>
      <c r="QHA108" s="376"/>
      <c r="QHB108" s="376"/>
      <c r="QHC108" s="376"/>
      <c r="QHD108" s="376"/>
      <c r="QHE108" s="376"/>
      <c r="QHF108" s="376"/>
      <c r="QHG108" s="376"/>
      <c r="QHH108" s="376"/>
      <c r="QHI108" s="376"/>
      <c r="QHJ108" s="376"/>
      <c r="QHK108" s="376"/>
      <c r="QHL108" s="376"/>
      <c r="QHM108" s="376"/>
      <c r="QHN108" s="376"/>
      <c r="QHO108" s="376"/>
      <c r="QHP108" s="376"/>
      <c r="QHQ108" s="376"/>
      <c r="QHR108" s="376"/>
      <c r="QHS108" s="376"/>
      <c r="QHT108" s="376"/>
      <c r="QHU108" s="376"/>
      <c r="QHV108" s="376"/>
      <c r="QHW108" s="376"/>
      <c r="QHX108" s="376"/>
      <c r="QHY108" s="376"/>
      <c r="QHZ108" s="376"/>
      <c r="QIA108" s="376"/>
      <c r="QIB108" s="376"/>
      <c r="QIC108" s="376"/>
      <c r="QID108" s="376"/>
      <c r="QIE108" s="376"/>
      <c r="QIF108" s="376"/>
      <c r="QIG108" s="376"/>
      <c r="QIH108" s="376"/>
      <c r="QII108" s="376"/>
      <c r="QIJ108" s="376"/>
      <c r="QIK108" s="376"/>
      <c r="QIL108" s="376"/>
      <c r="QIM108" s="376"/>
      <c r="QIN108" s="376"/>
      <c r="QIO108" s="376"/>
      <c r="QIP108" s="376"/>
      <c r="QIQ108" s="376"/>
      <c r="QIR108" s="376"/>
      <c r="QIS108" s="376"/>
      <c r="QIT108" s="376"/>
      <c r="QIU108" s="376"/>
      <c r="QIV108" s="376"/>
      <c r="QIW108" s="376"/>
      <c r="QIX108" s="376"/>
      <c r="QIY108" s="376"/>
      <c r="QIZ108" s="376"/>
      <c r="QJA108" s="376"/>
      <c r="QJB108" s="376"/>
      <c r="QJC108" s="376"/>
      <c r="QJD108" s="376"/>
      <c r="QJE108" s="376"/>
      <c r="QJF108" s="376"/>
      <c r="QJG108" s="376"/>
      <c r="QJH108" s="376"/>
      <c r="QJI108" s="376"/>
      <c r="QJJ108" s="376"/>
      <c r="QJK108" s="376"/>
      <c r="QJL108" s="376"/>
      <c r="QJM108" s="376"/>
      <c r="QJN108" s="376"/>
      <c r="QJO108" s="376"/>
      <c r="QJP108" s="376"/>
      <c r="QJQ108" s="376"/>
      <c r="QJR108" s="376"/>
      <c r="QJS108" s="376"/>
      <c r="QJT108" s="376"/>
      <c r="QJU108" s="376"/>
      <c r="QJV108" s="376"/>
      <c r="QJW108" s="376"/>
      <c r="QJX108" s="376"/>
      <c r="QJY108" s="376"/>
      <c r="QJZ108" s="376"/>
      <c r="QKA108" s="376"/>
      <c r="QKB108" s="376"/>
      <c r="QKC108" s="376"/>
      <c r="QKD108" s="376"/>
      <c r="QKE108" s="376"/>
      <c r="QKF108" s="376"/>
      <c r="QKG108" s="376"/>
      <c r="QKH108" s="376"/>
      <c r="QKI108" s="376"/>
      <c r="QKJ108" s="376"/>
      <c r="QKK108" s="376"/>
      <c r="QKL108" s="376"/>
      <c r="QKM108" s="376"/>
      <c r="QKN108" s="376"/>
      <c r="QKO108" s="376"/>
      <c r="QKP108" s="376"/>
      <c r="QKQ108" s="376"/>
      <c r="QKR108" s="376"/>
      <c r="QKS108" s="376"/>
      <c r="QKT108" s="376"/>
      <c r="QKU108" s="376"/>
      <c r="QKV108" s="376"/>
      <c r="QKW108" s="376"/>
      <c r="QKX108" s="376"/>
      <c r="QKY108" s="376"/>
      <c r="QKZ108" s="376"/>
      <c r="QLA108" s="376"/>
      <c r="QLB108" s="376"/>
      <c r="QLC108" s="376"/>
      <c r="QLD108" s="376"/>
      <c r="QLE108" s="376"/>
      <c r="QLF108" s="376"/>
      <c r="QLG108" s="376"/>
      <c r="QLH108" s="376"/>
      <c r="QLI108" s="376"/>
      <c r="QLJ108" s="376"/>
      <c r="QLK108" s="376"/>
      <c r="QLL108" s="376"/>
      <c r="QLM108" s="376"/>
      <c r="QLN108" s="376"/>
      <c r="QLO108" s="376"/>
      <c r="QLP108" s="376"/>
      <c r="QLQ108" s="376"/>
      <c r="QLR108" s="376"/>
      <c r="QLS108" s="376"/>
      <c r="QLT108" s="376"/>
      <c r="QLU108" s="376"/>
      <c r="QLV108" s="376"/>
      <c r="QLW108" s="376"/>
      <c r="QLX108" s="376"/>
      <c r="QLY108" s="376"/>
      <c r="QLZ108" s="376"/>
      <c r="QMA108" s="376"/>
      <c r="QMB108" s="376"/>
      <c r="QMC108" s="376"/>
      <c r="QMD108" s="376"/>
      <c r="QME108" s="376"/>
      <c r="QMF108" s="376"/>
      <c r="QMG108" s="376"/>
      <c r="QMH108" s="376"/>
      <c r="QMI108" s="376"/>
      <c r="QMJ108" s="376"/>
      <c r="QMK108" s="376"/>
      <c r="QML108" s="376"/>
      <c r="QMM108" s="376"/>
      <c r="QMN108" s="376"/>
      <c r="QMO108" s="376"/>
      <c r="QMP108" s="376"/>
      <c r="QMQ108" s="376"/>
      <c r="QMR108" s="376"/>
      <c r="QMS108" s="376"/>
      <c r="QMT108" s="376"/>
      <c r="QMU108" s="376"/>
      <c r="QMV108" s="376"/>
      <c r="QMW108" s="376"/>
      <c r="QMX108" s="376"/>
      <c r="QMY108" s="376"/>
      <c r="QMZ108" s="376"/>
      <c r="QNA108" s="376"/>
      <c r="QNB108" s="376"/>
      <c r="QNC108" s="376"/>
      <c r="QND108" s="376"/>
      <c r="QNE108" s="376"/>
      <c r="QNF108" s="376"/>
      <c r="QNG108" s="376"/>
      <c r="QNH108" s="376"/>
      <c r="QNI108" s="376"/>
      <c r="QNJ108" s="376"/>
      <c r="QNK108" s="376"/>
      <c r="QNL108" s="376"/>
      <c r="QNM108" s="376"/>
      <c r="QNN108" s="376"/>
      <c r="QNO108" s="376"/>
      <c r="QNP108" s="376"/>
      <c r="QNQ108" s="376"/>
      <c r="QNR108" s="376"/>
      <c r="QNS108" s="376"/>
      <c r="QNT108" s="376"/>
      <c r="QNU108" s="376"/>
      <c r="QNV108" s="376"/>
      <c r="QNW108" s="376"/>
      <c r="QNX108" s="376"/>
      <c r="QNY108" s="376"/>
      <c r="QNZ108" s="376"/>
      <c r="QOA108" s="376"/>
      <c r="QOB108" s="376"/>
      <c r="QOC108" s="376"/>
      <c r="QOD108" s="376"/>
      <c r="QOE108" s="376"/>
      <c r="QOF108" s="376"/>
      <c r="QOG108" s="376"/>
      <c r="QOH108" s="376"/>
      <c r="QOI108" s="376"/>
      <c r="QOJ108" s="376"/>
      <c r="QOK108" s="376"/>
      <c r="QOL108" s="376"/>
      <c r="QOM108" s="376"/>
      <c r="QON108" s="376"/>
      <c r="QOO108" s="376"/>
      <c r="QOP108" s="376"/>
      <c r="QOQ108" s="376"/>
      <c r="QOR108" s="376"/>
      <c r="QOS108" s="376"/>
      <c r="QOT108" s="376"/>
      <c r="QOU108" s="376"/>
      <c r="QOV108" s="376"/>
      <c r="QOW108" s="376"/>
      <c r="QOX108" s="376"/>
      <c r="QOY108" s="376"/>
      <c r="QOZ108" s="376"/>
      <c r="QPA108" s="376"/>
      <c r="QPB108" s="376"/>
      <c r="QPC108" s="376"/>
      <c r="QPD108" s="376"/>
      <c r="QPE108" s="376"/>
      <c r="QPF108" s="376"/>
      <c r="QPG108" s="376"/>
      <c r="QPH108" s="376"/>
      <c r="QPI108" s="376"/>
      <c r="QPJ108" s="376"/>
      <c r="QPK108" s="376"/>
      <c r="QPL108" s="376"/>
      <c r="QPM108" s="376"/>
      <c r="QPN108" s="376"/>
      <c r="QPO108" s="376"/>
      <c r="QPP108" s="376"/>
      <c r="QPQ108" s="376"/>
      <c r="QPR108" s="376"/>
      <c r="QPS108" s="376"/>
      <c r="QPT108" s="376"/>
      <c r="QPU108" s="376"/>
      <c r="QPV108" s="376"/>
      <c r="QPW108" s="376"/>
      <c r="QPX108" s="376"/>
      <c r="QPY108" s="376"/>
      <c r="QPZ108" s="376"/>
      <c r="QQA108" s="376"/>
      <c r="QQB108" s="376"/>
      <c r="QQC108" s="376"/>
      <c r="QQD108" s="376"/>
      <c r="QQE108" s="376"/>
      <c r="QQF108" s="376"/>
      <c r="QQG108" s="376"/>
      <c r="QQH108" s="376"/>
      <c r="QQI108" s="376"/>
      <c r="QQJ108" s="376"/>
      <c r="QQK108" s="376"/>
      <c r="QQL108" s="376"/>
      <c r="QQM108" s="376"/>
      <c r="QQN108" s="376"/>
      <c r="QQO108" s="376"/>
      <c r="QQP108" s="376"/>
      <c r="QQQ108" s="376"/>
      <c r="QQR108" s="376"/>
      <c r="QQS108" s="376"/>
      <c r="QQT108" s="376"/>
      <c r="QQU108" s="376"/>
      <c r="QQV108" s="376"/>
      <c r="QQW108" s="376"/>
      <c r="QQX108" s="376"/>
      <c r="QQY108" s="376"/>
      <c r="QQZ108" s="376"/>
      <c r="QRA108" s="376"/>
      <c r="QRB108" s="376"/>
      <c r="QRC108" s="376"/>
      <c r="QRD108" s="376"/>
      <c r="QRE108" s="376"/>
      <c r="QRF108" s="376"/>
      <c r="QRG108" s="376"/>
      <c r="QRH108" s="376"/>
      <c r="QRI108" s="376"/>
      <c r="QRJ108" s="376"/>
      <c r="QRK108" s="376"/>
      <c r="QRL108" s="376"/>
      <c r="QRM108" s="376"/>
      <c r="QRN108" s="376"/>
      <c r="QRO108" s="376"/>
      <c r="QRP108" s="376"/>
      <c r="QRQ108" s="376"/>
      <c r="QRR108" s="376"/>
      <c r="QRS108" s="376"/>
      <c r="QRT108" s="376"/>
      <c r="QRU108" s="376"/>
      <c r="QRV108" s="376"/>
      <c r="QRW108" s="376"/>
      <c r="QRX108" s="376"/>
      <c r="QRY108" s="376"/>
      <c r="QRZ108" s="376"/>
      <c r="QSA108" s="376"/>
      <c r="QSB108" s="376"/>
      <c r="QSC108" s="376"/>
      <c r="QSD108" s="376"/>
      <c r="QSE108" s="376"/>
      <c r="QSF108" s="376"/>
      <c r="QSG108" s="376"/>
      <c r="QSH108" s="376"/>
      <c r="QSI108" s="376"/>
      <c r="QSJ108" s="376"/>
      <c r="QSK108" s="376"/>
      <c r="QSL108" s="376"/>
      <c r="QSM108" s="376"/>
      <c r="QSN108" s="376"/>
      <c r="QSO108" s="376"/>
      <c r="QSP108" s="376"/>
      <c r="QSQ108" s="376"/>
      <c r="QSR108" s="376"/>
      <c r="QSS108" s="376"/>
      <c r="QST108" s="376"/>
      <c r="QSU108" s="376"/>
      <c r="QSV108" s="376"/>
      <c r="QSW108" s="376"/>
      <c r="QSX108" s="376"/>
      <c r="QSY108" s="376"/>
      <c r="QSZ108" s="376"/>
      <c r="QTA108" s="376"/>
      <c r="QTB108" s="376"/>
      <c r="QTC108" s="376"/>
      <c r="QTD108" s="376"/>
      <c r="QTE108" s="376"/>
      <c r="QTF108" s="376"/>
      <c r="QTG108" s="376"/>
      <c r="QTH108" s="376"/>
      <c r="QTI108" s="376"/>
      <c r="QTJ108" s="376"/>
      <c r="QTK108" s="376"/>
      <c r="QTL108" s="376"/>
      <c r="QTM108" s="376"/>
      <c r="QTN108" s="376"/>
      <c r="QTO108" s="376"/>
      <c r="QTP108" s="376"/>
      <c r="QTQ108" s="376"/>
      <c r="QTR108" s="376"/>
      <c r="QTS108" s="376"/>
      <c r="QTT108" s="376"/>
      <c r="QTU108" s="376"/>
      <c r="QTV108" s="376"/>
      <c r="QTW108" s="376"/>
      <c r="QTX108" s="376"/>
      <c r="QTY108" s="376"/>
      <c r="QTZ108" s="376"/>
      <c r="QUA108" s="376"/>
      <c r="QUB108" s="376"/>
      <c r="QUC108" s="376"/>
      <c r="QUD108" s="376"/>
      <c r="QUE108" s="376"/>
      <c r="QUF108" s="376"/>
      <c r="QUG108" s="376"/>
      <c r="QUH108" s="376"/>
      <c r="QUI108" s="376"/>
      <c r="QUJ108" s="376"/>
      <c r="QUK108" s="376"/>
      <c r="QUL108" s="376"/>
      <c r="QUM108" s="376"/>
      <c r="QUN108" s="376"/>
      <c r="QUO108" s="376"/>
      <c r="QUP108" s="376"/>
      <c r="QUQ108" s="376"/>
      <c r="QUR108" s="376"/>
      <c r="QUS108" s="376"/>
      <c r="QUT108" s="376"/>
      <c r="QUU108" s="376"/>
      <c r="QUV108" s="376"/>
      <c r="QUW108" s="376"/>
      <c r="QUX108" s="376"/>
      <c r="QUY108" s="376"/>
      <c r="QUZ108" s="376"/>
      <c r="QVA108" s="376"/>
      <c r="QVB108" s="376"/>
      <c r="QVC108" s="376"/>
      <c r="QVD108" s="376"/>
      <c r="QVE108" s="376"/>
      <c r="QVF108" s="376"/>
      <c r="QVG108" s="376"/>
      <c r="QVH108" s="376"/>
      <c r="QVI108" s="376"/>
      <c r="QVJ108" s="376"/>
      <c r="QVK108" s="376"/>
      <c r="QVL108" s="376"/>
      <c r="QVM108" s="376"/>
      <c r="QVN108" s="376"/>
      <c r="QVO108" s="376"/>
      <c r="QVP108" s="376"/>
      <c r="QVQ108" s="376"/>
      <c r="QVR108" s="376"/>
      <c r="QVS108" s="376"/>
      <c r="QVT108" s="376"/>
      <c r="QVU108" s="376"/>
      <c r="QVV108" s="376"/>
      <c r="QVW108" s="376"/>
      <c r="QVX108" s="376"/>
      <c r="QVY108" s="376"/>
      <c r="QVZ108" s="376"/>
      <c r="QWA108" s="376"/>
      <c r="QWB108" s="376"/>
      <c r="QWC108" s="376"/>
      <c r="QWD108" s="376"/>
      <c r="QWE108" s="376"/>
      <c r="QWF108" s="376"/>
      <c r="QWG108" s="376"/>
      <c r="QWH108" s="376"/>
      <c r="QWI108" s="376"/>
      <c r="QWJ108" s="376"/>
      <c r="QWK108" s="376"/>
      <c r="QWL108" s="376"/>
      <c r="QWM108" s="376"/>
      <c r="QWN108" s="376"/>
      <c r="QWO108" s="376"/>
      <c r="QWP108" s="376"/>
      <c r="QWQ108" s="376"/>
      <c r="QWR108" s="376"/>
      <c r="QWS108" s="376"/>
      <c r="QWT108" s="376"/>
      <c r="QWU108" s="376"/>
      <c r="QWV108" s="376"/>
      <c r="QWW108" s="376"/>
      <c r="QWX108" s="376"/>
      <c r="QWY108" s="376"/>
      <c r="QWZ108" s="376"/>
      <c r="QXA108" s="376"/>
      <c r="QXB108" s="376"/>
      <c r="QXC108" s="376"/>
      <c r="QXD108" s="376"/>
      <c r="QXE108" s="376"/>
      <c r="QXF108" s="376"/>
      <c r="QXG108" s="376"/>
      <c r="QXH108" s="376"/>
      <c r="QXI108" s="376"/>
      <c r="QXJ108" s="376"/>
      <c r="QXK108" s="376"/>
      <c r="QXL108" s="376"/>
      <c r="QXM108" s="376"/>
      <c r="QXN108" s="376"/>
      <c r="QXO108" s="376"/>
      <c r="QXP108" s="376"/>
      <c r="QXQ108" s="376"/>
      <c r="QXR108" s="376"/>
      <c r="QXS108" s="376"/>
      <c r="QXT108" s="376"/>
      <c r="QXU108" s="376"/>
      <c r="QXV108" s="376"/>
      <c r="QXW108" s="376"/>
      <c r="QXX108" s="376"/>
      <c r="QXY108" s="376"/>
      <c r="QXZ108" s="376"/>
      <c r="QYA108" s="376"/>
      <c r="QYB108" s="376"/>
      <c r="QYC108" s="376"/>
      <c r="QYD108" s="376"/>
      <c r="QYE108" s="376"/>
      <c r="QYF108" s="376"/>
      <c r="QYG108" s="376"/>
      <c r="QYH108" s="376"/>
      <c r="QYI108" s="376"/>
      <c r="QYJ108" s="376"/>
      <c r="QYK108" s="376"/>
      <c r="QYL108" s="376"/>
      <c r="QYM108" s="376"/>
      <c r="QYN108" s="376"/>
      <c r="QYO108" s="376"/>
      <c r="QYP108" s="376"/>
      <c r="QYQ108" s="376"/>
      <c r="QYR108" s="376"/>
      <c r="QYS108" s="376"/>
      <c r="QYT108" s="376"/>
      <c r="QYU108" s="376"/>
      <c r="QYV108" s="376"/>
      <c r="QYW108" s="376"/>
      <c r="QYX108" s="376"/>
      <c r="QYY108" s="376"/>
      <c r="QYZ108" s="376"/>
      <c r="QZA108" s="376"/>
      <c r="QZB108" s="376"/>
      <c r="QZC108" s="376"/>
      <c r="QZD108" s="376"/>
      <c r="QZE108" s="376"/>
      <c r="QZF108" s="376"/>
      <c r="QZG108" s="376"/>
      <c r="QZH108" s="376"/>
      <c r="QZI108" s="376"/>
      <c r="QZJ108" s="376"/>
      <c r="QZK108" s="376"/>
      <c r="QZL108" s="376"/>
      <c r="QZM108" s="376"/>
      <c r="QZN108" s="376"/>
      <c r="QZO108" s="376"/>
      <c r="QZP108" s="376"/>
      <c r="QZQ108" s="376"/>
      <c r="QZR108" s="376"/>
      <c r="QZS108" s="376"/>
      <c r="QZT108" s="376"/>
      <c r="QZU108" s="376"/>
      <c r="QZV108" s="376"/>
      <c r="QZW108" s="376"/>
      <c r="QZX108" s="376"/>
      <c r="QZY108" s="376"/>
      <c r="QZZ108" s="376"/>
      <c r="RAA108" s="376"/>
      <c r="RAB108" s="376"/>
      <c r="RAC108" s="376"/>
      <c r="RAD108" s="376"/>
      <c r="RAE108" s="376"/>
      <c r="RAF108" s="376"/>
      <c r="RAG108" s="376"/>
      <c r="RAH108" s="376"/>
      <c r="RAI108" s="376"/>
      <c r="RAJ108" s="376"/>
      <c r="RAK108" s="376"/>
      <c r="RAL108" s="376"/>
      <c r="RAM108" s="376"/>
      <c r="RAN108" s="376"/>
      <c r="RAO108" s="376"/>
      <c r="RAP108" s="376"/>
      <c r="RAQ108" s="376"/>
      <c r="RAR108" s="376"/>
      <c r="RAS108" s="376"/>
      <c r="RAT108" s="376"/>
      <c r="RAU108" s="376"/>
      <c r="RAV108" s="376"/>
      <c r="RAW108" s="376"/>
      <c r="RAX108" s="376"/>
      <c r="RAY108" s="376"/>
      <c r="RAZ108" s="376"/>
      <c r="RBA108" s="376"/>
      <c r="RBB108" s="376"/>
      <c r="RBC108" s="376"/>
      <c r="RBD108" s="376"/>
      <c r="RBE108" s="376"/>
      <c r="RBF108" s="376"/>
      <c r="RBG108" s="376"/>
      <c r="RBH108" s="376"/>
      <c r="RBI108" s="376"/>
      <c r="RBJ108" s="376"/>
      <c r="RBK108" s="376"/>
      <c r="RBL108" s="376"/>
      <c r="RBM108" s="376"/>
      <c r="RBN108" s="376"/>
      <c r="RBO108" s="376"/>
      <c r="RBP108" s="376"/>
      <c r="RBQ108" s="376"/>
      <c r="RBR108" s="376"/>
      <c r="RBS108" s="376"/>
      <c r="RBT108" s="376"/>
      <c r="RBU108" s="376"/>
      <c r="RBV108" s="376"/>
      <c r="RBW108" s="376"/>
      <c r="RBX108" s="376"/>
      <c r="RBY108" s="376"/>
      <c r="RBZ108" s="376"/>
      <c r="RCA108" s="376"/>
      <c r="RCB108" s="376"/>
      <c r="RCC108" s="376"/>
      <c r="RCD108" s="376"/>
      <c r="RCE108" s="376"/>
      <c r="RCF108" s="376"/>
      <c r="RCG108" s="376"/>
      <c r="RCH108" s="376"/>
      <c r="RCI108" s="376"/>
      <c r="RCJ108" s="376"/>
      <c r="RCK108" s="376"/>
      <c r="RCL108" s="376"/>
      <c r="RCM108" s="376"/>
      <c r="RCN108" s="376"/>
      <c r="RCO108" s="376"/>
      <c r="RCP108" s="376"/>
      <c r="RCQ108" s="376"/>
      <c r="RCR108" s="376"/>
      <c r="RCS108" s="376"/>
      <c r="RCT108" s="376"/>
      <c r="RCU108" s="376"/>
      <c r="RCV108" s="376"/>
      <c r="RCW108" s="376"/>
      <c r="RCX108" s="376"/>
      <c r="RCY108" s="376"/>
      <c r="RCZ108" s="376"/>
      <c r="RDA108" s="376"/>
      <c r="RDB108" s="376"/>
      <c r="RDC108" s="376"/>
      <c r="RDD108" s="376"/>
      <c r="RDE108" s="376"/>
      <c r="RDF108" s="376"/>
      <c r="RDG108" s="376"/>
      <c r="RDH108" s="376"/>
      <c r="RDI108" s="376"/>
      <c r="RDJ108" s="376"/>
      <c r="RDK108" s="376"/>
      <c r="RDL108" s="376"/>
      <c r="RDM108" s="376"/>
      <c r="RDN108" s="376"/>
      <c r="RDO108" s="376"/>
      <c r="RDP108" s="376"/>
      <c r="RDQ108" s="376"/>
      <c r="RDR108" s="376"/>
      <c r="RDS108" s="376"/>
      <c r="RDT108" s="376"/>
      <c r="RDU108" s="376"/>
      <c r="RDV108" s="376"/>
      <c r="RDW108" s="376"/>
      <c r="RDX108" s="376"/>
      <c r="RDY108" s="376"/>
      <c r="RDZ108" s="376"/>
      <c r="REA108" s="376"/>
      <c r="REB108" s="376"/>
      <c r="REC108" s="376"/>
      <c r="RED108" s="376"/>
      <c r="REE108" s="376"/>
      <c r="REF108" s="376"/>
      <c r="REG108" s="376"/>
      <c r="REH108" s="376"/>
      <c r="REI108" s="376"/>
      <c r="REJ108" s="376"/>
      <c r="REK108" s="376"/>
      <c r="REL108" s="376"/>
      <c r="REM108" s="376"/>
      <c r="REN108" s="376"/>
      <c r="REO108" s="376"/>
      <c r="REP108" s="376"/>
      <c r="REQ108" s="376"/>
      <c r="RER108" s="376"/>
      <c r="RES108" s="376"/>
      <c r="RET108" s="376"/>
      <c r="REU108" s="376"/>
      <c r="REV108" s="376"/>
      <c r="REW108" s="376"/>
      <c r="REX108" s="376"/>
      <c r="REY108" s="376"/>
      <c r="REZ108" s="376"/>
      <c r="RFA108" s="376"/>
      <c r="RFB108" s="376"/>
      <c r="RFC108" s="376"/>
      <c r="RFD108" s="376"/>
      <c r="RFE108" s="376"/>
      <c r="RFF108" s="376"/>
      <c r="RFG108" s="376"/>
      <c r="RFH108" s="376"/>
      <c r="RFI108" s="376"/>
      <c r="RFJ108" s="376"/>
      <c r="RFK108" s="376"/>
      <c r="RFL108" s="376"/>
      <c r="RFM108" s="376"/>
      <c r="RFN108" s="376"/>
      <c r="RFO108" s="376"/>
      <c r="RFP108" s="376"/>
      <c r="RFQ108" s="376"/>
      <c r="RFR108" s="376"/>
      <c r="RFS108" s="376"/>
      <c r="RFT108" s="376"/>
      <c r="RFU108" s="376"/>
      <c r="RFV108" s="376"/>
      <c r="RFW108" s="376"/>
      <c r="RFX108" s="376"/>
      <c r="RFY108" s="376"/>
      <c r="RFZ108" s="376"/>
      <c r="RGA108" s="376"/>
      <c r="RGB108" s="376"/>
      <c r="RGC108" s="376"/>
      <c r="RGD108" s="376"/>
      <c r="RGE108" s="376"/>
      <c r="RGF108" s="376"/>
      <c r="RGG108" s="376"/>
      <c r="RGH108" s="376"/>
      <c r="RGI108" s="376"/>
      <c r="RGJ108" s="376"/>
      <c r="RGK108" s="376"/>
      <c r="RGL108" s="376"/>
      <c r="RGM108" s="376"/>
      <c r="RGN108" s="376"/>
      <c r="RGO108" s="376"/>
      <c r="RGP108" s="376"/>
      <c r="RGQ108" s="376"/>
      <c r="RGR108" s="376"/>
      <c r="RGS108" s="376"/>
      <c r="RGT108" s="376"/>
      <c r="RGU108" s="376"/>
      <c r="RGV108" s="376"/>
      <c r="RGW108" s="376"/>
      <c r="RGX108" s="376"/>
      <c r="RGY108" s="376"/>
      <c r="RGZ108" s="376"/>
      <c r="RHA108" s="376"/>
      <c r="RHB108" s="376"/>
      <c r="RHC108" s="376"/>
      <c r="RHD108" s="376"/>
      <c r="RHE108" s="376"/>
      <c r="RHF108" s="376"/>
      <c r="RHG108" s="376"/>
      <c r="RHH108" s="376"/>
      <c r="RHI108" s="376"/>
      <c r="RHJ108" s="376"/>
      <c r="RHK108" s="376"/>
      <c r="RHL108" s="376"/>
      <c r="RHM108" s="376"/>
      <c r="RHN108" s="376"/>
      <c r="RHO108" s="376"/>
      <c r="RHP108" s="376"/>
      <c r="RHQ108" s="376"/>
      <c r="RHR108" s="376"/>
      <c r="RHS108" s="376"/>
      <c r="RHT108" s="376"/>
      <c r="RHU108" s="376"/>
      <c r="RHV108" s="376"/>
      <c r="RHW108" s="376"/>
      <c r="RHX108" s="376"/>
      <c r="RHY108" s="376"/>
      <c r="RHZ108" s="376"/>
      <c r="RIA108" s="376"/>
      <c r="RIB108" s="376"/>
      <c r="RIC108" s="376"/>
      <c r="RID108" s="376"/>
      <c r="RIE108" s="376"/>
      <c r="RIF108" s="376"/>
      <c r="RIG108" s="376"/>
      <c r="RIH108" s="376"/>
      <c r="RII108" s="376"/>
      <c r="RIJ108" s="376"/>
      <c r="RIK108" s="376"/>
      <c r="RIL108" s="376"/>
      <c r="RIM108" s="376"/>
      <c r="RIN108" s="376"/>
      <c r="RIO108" s="376"/>
      <c r="RIP108" s="376"/>
      <c r="RIQ108" s="376"/>
      <c r="RIR108" s="376"/>
      <c r="RIS108" s="376"/>
      <c r="RIT108" s="376"/>
      <c r="RIU108" s="376"/>
      <c r="RIV108" s="376"/>
      <c r="RIW108" s="376"/>
      <c r="RIX108" s="376"/>
      <c r="RIY108" s="376"/>
      <c r="RIZ108" s="376"/>
      <c r="RJA108" s="376"/>
      <c r="RJB108" s="376"/>
      <c r="RJC108" s="376"/>
      <c r="RJD108" s="376"/>
      <c r="RJE108" s="376"/>
      <c r="RJF108" s="376"/>
      <c r="RJG108" s="376"/>
      <c r="RJH108" s="376"/>
      <c r="RJI108" s="376"/>
      <c r="RJJ108" s="376"/>
      <c r="RJK108" s="376"/>
      <c r="RJL108" s="376"/>
      <c r="RJM108" s="376"/>
      <c r="RJN108" s="376"/>
      <c r="RJO108" s="376"/>
      <c r="RJP108" s="376"/>
      <c r="RJQ108" s="376"/>
      <c r="RJR108" s="376"/>
      <c r="RJS108" s="376"/>
      <c r="RJT108" s="376"/>
      <c r="RJU108" s="376"/>
      <c r="RJV108" s="376"/>
      <c r="RJW108" s="376"/>
      <c r="RJX108" s="376"/>
      <c r="RJY108" s="376"/>
      <c r="RJZ108" s="376"/>
      <c r="RKA108" s="376"/>
      <c r="RKB108" s="376"/>
      <c r="RKC108" s="376"/>
      <c r="RKD108" s="376"/>
      <c r="RKE108" s="376"/>
      <c r="RKF108" s="376"/>
      <c r="RKG108" s="376"/>
      <c r="RKH108" s="376"/>
      <c r="RKI108" s="376"/>
      <c r="RKJ108" s="376"/>
      <c r="RKK108" s="376"/>
      <c r="RKL108" s="376"/>
      <c r="RKM108" s="376"/>
      <c r="RKN108" s="376"/>
      <c r="RKO108" s="376"/>
      <c r="RKP108" s="376"/>
      <c r="RKQ108" s="376"/>
      <c r="RKR108" s="376"/>
      <c r="RKS108" s="376"/>
      <c r="RKT108" s="376"/>
      <c r="RKU108" s="376"/>
      <c r="RKV108" s="376"/>
      <c r="RKW108" s="376"/>
      <c r="RKX108" s="376"/>
      <c r="RKY108" s="376"/>
      <c r="RKZ108" s="376"/>
      <c r="RLA108" s="376"/>
      <c r="RLB108" s="376"/>
      <c r="RLC108" s="376"/>
      <c r="RLD108" s="376"/>
      <c r="RLE108" s="376"/>
      <c r="RLF108" s="376"/>
      <c r="RLG108" s="376"/>
      <c r="RLH108" s="376"/>
      <c r="RLI108" s="376"/>
      <c r="RLJ108" s="376"/>
      <c r="RLK108" s="376"/>
      <c r="RLL108" s="376"/>
      <c r="RLM108" s="376"/>
      <c r="RLN108" s="376"/>
      <c r="RLO108" s="376"/>
      <c r="RLP108" s="376"/>
      <c r="RLQ108" s="376"/>
      <c r="RLR108" s="376"/>
      <c r="RLS108" s="376"/>
      <c r="RLT108" s="376"/>
      <c r="RLU108" s="376"/>
      <c r="RLV108" s="376"/>
      <c r="RLW108" s="376"/>
      <c r="RLX108" s="376"/>
      <c r="RLY108" s="376"/>
      <c r="RLZ108" s="376"/>
      <c r="RMA108" s="376"/>
      <c r="RMB108" s="376"/>
      <c r="RMC108" s="376"/>
      <c r="RMD108" s="376"/>
      <c r="RME108" s="376"/>
      <c r="RMF108" s="376"/>
      <c r="RMG108" s="376"/>
      <c r="RMH108" s="376"/>
      <c r="RMI108" s="376"/>
      <c r="RMJ108" s="376"/>
      <c r="RMK108" s="376"/>
      <c r="RML108" s="376"/>
      <c r="RMM108" s="376"/>
      <c r="RMN108" s="376"/>
      <c r="RMO108" s="376"/>
      <c r="RMP108" s="376"/>
      <c r="RMQ108" s="376"/>
      <c r="RMR108" s="376"/>
      <c r="RMS108" s="376"/>
      <c r="RMT108" s="376"/>
      <c r="RMU108" s="376"/>
      <c r="RMV108" s="376"/>
      <c r="RMW108" s="376"/>
      <c r="RMX108" s="376"/>
      <c r="RMY108" s="376"/>
      <c r="RMZ108" s="376"/>
      <c r="RNA108" s="376"/>
      <c r="RNB108" s="376"/>
      <c r="RNC108" s="376"/>
      <c r="RND108" s="376"/>
      <c r="RNE108" s="376"/>
      <c r="RNF108" s="376"/>
      <c r="RNG108" s="376"/>
      <c r="RNH108" s="376"/>
      <c r="RNI108" s="376"/>
      <c r="RNJ108" s="376"/>
      <c r="RNK108" s="376"/>
      <c r="RNL108" s="376"/>
      <c r="RNM108" s="376"/>
      <c r="RNN108" s="376"/>
      <c r="RNO108" s="376"/>
      <c r="RNP108" s="376"/>
      <c r="RNQ108" s="376"/>
      <c r="RNR108" s="376"/>
      <c r="RNS108" s="376"/>
      <c r="RNT108" s="376"/>
      <c r="RNU108" s="376"/>
      <c r="RNV108" s="376"/>
      <c r="RNW108" s="376"/>
      <c r="RNX108" s="376"/>
      <c r="RNY108" s="376"/>
      <c r="RNZ108" s="376"/>
      <c r="ROA108" s="376"/>
      <c r="ROB108" s="376"/>
      <c r="ROC108" s="376"/>
      <c r="ROD108" s="376"/>
      <c r="ROE108" s="376"/>
      <c r="ROF108" s="376"/>
      <c r="ROG108" s="376"/>
      <c r="ROH108" s="376"/>
      <c r="ROI108" s="376"/>
      <c r="ROJ108" s="376"/>
      <c r="ROK108" s="376"/>
      <c r="ROL108" s="376"/>
      <c r="ROM108" s="376"/>
      <c r="RON108" s="376"/>
      <c r="ROO108" s="376"/>
      <c r="ROP108" s="376"/>
      <c r="ROQ108" s="376"/>
      <c r="ROR108" s="376"/>
      <c r="ROS108" s="376"/>
      <c r="ROT108" s="376"/>
      <c r="ROU108" s="376"/>
      <c r="ROV108" s="376"/>
      <c r="ROW108" s="376"/>
      <c r="ROX108" s="376"/>
      <c r="ROY108" s="376"/>
      <c r="ROZ108" s="376"/>
      <c r="RPA108" s="376"/>
      <c r="RPB108" s="376"/>
      <c r="RPC108" s="376"/>
      <c r="RPD108" s="376"/>
      <c r="RPE108" s="376"/>
      <c r="RPF108" s="376"/>
      <c r="RPG108" s="376"/>
      <c r="RPH108" s="376"/>
      <c r="RPI108" s="376"/>
      <c r="RPJ108" s="376"/>
      <c r="RPK108" s="376"/>
      <c r="RPL108" s="376"/>
      <c r="RPM108" s="376"/>
      <c r="RPN108" s="376"/>
      <c r="RPO108" s="376"/>
      <c r="RPP108" s="376"/>
      <c r="RPQ108" s="376"/>
      <c r="RPR108" s="376"/>
      <c r="RPS108" s="376"/>
      <c r="RPT108" s="376"/>
      <c r="RPU108" s="376"/>
      <c r="RPV108" s="376"/>
      <c r="RPW108" s="376"/>
      <c r="RPX108" s="376"/>
      <c r="RPY108" s="376"/>
      <c r="RPZ108" s="376"/>
      <c r="RQA108" s="376"/>
      <c r="RQB108" s="376"/>
      <c r="RQC108" s="376"/>
      <c r="RQD108" s="376"/>
      <c r="RQE108" s="376"/>
      <c r="RQF108" s="376"/>
      <c r="RQG108" s="376"/>
      <c r="RQH108" s="376"/>
      <c r="RQI108" s="376"/>
      <c r="RQJ108" s="376"/>
      <c r="RQK108" s="376"/>
      <c r="RQL108" s="376"/>
      <c r="RQM108" s="376"/>
      <c r="RQN108" s="376"/>
      <c r="RQO108" s="376"/>
      <c r="RQP108" s="376"/>
      <c r="RQQ108" s="376"/>
      <c r="RQR108" s="376"/>
      <c r="RQS108" s="376"/>
      <c r="RQT108" s="376"/>
      <c r="RQU108" s="376"/>
      <c r="RQV108" s="376"/>
      <c r="RQW108" s="376"/>
      <c r="RQX108" s="376"/>
      <c r="RQY108" s="376"/>
      <c r="RQZ108" s="376"/>
      <c r="RRA108" s="376"/>
      <c r="RRB108" s="376"/>
      <c r="RRC108" s="376"/>
      <c r="RRD108" s="376"/>
      <c r="RRE108" s="376"/>
      <c r="RRF108" s="376"/>
      <c r="RRG108" s="376"/>
      <c r="RRH108" s="376"/>
      <c r="RRI108" s="376"/>
      <c r="RRJ108" s="376"/>
      <c r="RRK108" s="376"/>
      <c r="RRL108" s="376"/>
      <c r="RRM108" s="376"/>
      <c r="RRN108" s="376"/>
      <c r="RRO108" s="376"/>
      <c r="RRP108" s="376"/>
      <c r="RRQ108" s="376"/>
      <c r="RRR108" s="376"/>
      <c r="RRS108" s="376"/>
      <c r="RRT108" s="376"/>
      <c r="RRU108" s="376"/>
      <c r="RRV108" s="376"/>
      <c r="RRW108" s="376"/>
      <c r="RRX108" s="376"/>
      <c r="RRY108" s="376"/>
      <c r="RRZ108" s="376"/>
      <c r="RSA108" s="376"/>
      <c r="RSB108" s="376"/>
      <c r="RSC108" s="376"/>
      <c r="RSD108" s="376"/>
      <c r="RSE108" s="376"/>
      <c r="RSF108" s="376"/>
      <c r="RSG108" s="376"/>
      <c r="RSH108" s="376"/>
      <c r="RSI108" s="376"/>
      <c r="RSJ108" s="376"/>
      <c r="RSK108" s="376"/>
      <c r="RSL108" s="376"/>
      <c r="RSM108" s="376"/>
      <c r="RSN108" s="376"/>
      <c r="RSO108" s="376"/>
      <c r="RSP108" s="376"/>
      <c r="RSQ108" s="376"/>
      <c r="RSR108" s="376"/>
      <c r="RSS108" s="376"/>
      <c r="RST108" s="376"/>
      <c r="RSU108" s="376"/>
      <c r="RSV108" s="376"/>
      <c r="RSW108" s="376"/>
      <c r="RSX108" s="376"/>
      <c r="RSY108" s="376"/>
      <c r="RSZ108" s="376"/>
      <c r="RTA108" s="376"/>
      <c r="RTB108" s="376"/>
      <c r="RTC108" s="376"/>
      <c r="RTD108" s="376"/>
      <c r="RTE108" s="376"/>
      <c r="RTF108" s="376"/>
      <c r="RTG108" s="376"/>
      <c r="RTH108" s="376"/>
      <c r="RTI108" s="376"/>
      <c r="RTJ108" s="376"/>
      <c r="RTK108" s="376"/>
      <c r="RTL108" s="376"/>
      <c r="RTM108" s="376"/>
      <c r="RTN108" s="376"/>
      <c r="RTO108" s="376"/>
      <c r="RTP108" s="376"/>
      <c r="RTQ108" s="376"/>
      <c r="RTR108" s="376"/>
      <c r="RTS108" s="376"/>
      <c r="RTT108" s="376"/>
      <c r="RTU108" s="376"/>
      <c r="RTV108" s="376"/>
      <c r="RTW108" s="376"/>
      <c r="RTX108" s="376"/>
      <c r="RTY108" s="376"/>
      <c r="RTZ108" s="376"/>
      <c r="RUA108" s="376"/>
      <c r="RUB108" s="376"/>
      <c r="RUC108" s="376"/>
      <c r="RUD108" s="376"/>
      <c r="RUE108" s="376"/>
      <c r="RUF108" s="376"/>
      <c r="RUG108" s="376"/>
      <c r="RUH108" s="376"/>
      <c r="RUI108" s="376"/>
      <c r="RUJ108" s="376"/>
      <c r="RUK108" s="376"/>
      <c r="RUL108" s="376"/>
      <c r="RUM108" s="376"/>
      <c r="RUN108" s="376"/>
      <c r="RUO108" s="376"/>
      <c r="RUP108" s="376"/>
      <c r="RUQ108" s="376"/>
      <c r="RUR108" s="376"/>
      <c r="RUS108" s="376"/>
      <c r="RUT108" s="376"/>
      <c r="RUU108" s="376"/>
      <c r="RUV108" s="376"/>
      <c r="RUW108" s="376"/>
      <c r="RUX108" s="376"/>
      <c r="RUY108" s="376"/>
      <c r="RUZ108" s="376"/>
      <c r="RVA108" s="376"/>
      <c r="RVB108" s="376"/>
      <c r="RVC108" s="376"/>
      <c r="RVD108" s="376"/>
      <c r="RVE108" s="376"/>
      <c r="RVF108" s="376"/>
      <c r="RVG108" s="376"/>
      <c r="RVH108" s="376"/>
      <c r="RVI108" s="376"/>
      <c r="RVJ108" s="376"/>
      <c r="RVK108" s="376"/>
      <c r="RVL108" s="376"/>
      <c r="RVM108" s="376"/>
      <c r="RVN108" s="376"/>
      <c r="RVO108" s="376"/>
      <c r="RVP108" s="376"/>
      <c r="RVQ108" s="376"/>
      <c r="RVR108" s="376"/>
      <c r="RVS108" s="376"/>
      <c r="RVT108" s="376"/>
      <c r="RVU108" s="376"/>
      <c r="RVV108" s="376"/>
      <c r="RVW108" s="376"/>
      <c r="RVX108" s="376"/>
      <c r="RVY108" s="376"/>
      <c r="RVZ108" s="376"/>
      <c r="RWA108" s="376"/>
      <c r="RWB108" s="376"/>
      <c r="RWC108" s="376"/>
      <c r="RWD108" s="376"/>
      <c r="RWE108" s="376"/>
      <c r="RWF108" s="376"/>
      <c r="RWG108" s="376"/>
      <c r="RWH108" s="376"/>
      <c r="RWI108" s="376"/>
      <c r="RWJ108" s="376"/>
      <c r="RWK108" s="376"/>
      <c r="RWL108" s="376"/>
      <c r="RWM108" s="376"/>
      <c r="RWN108" s="376"/>
      <c r="RWO108" s="376"/>
      <c r="RWP108" s="376"/>
      <c r="RWQ108" s="376"/>
      <c r="RWR108" s="376"/>
      <c r="RWS108" s="376"/>
      <c r="RWT108" s="376"/>
      <c r="RWU108" s="376"/>
      <c r="RWV108" s="376"/>
      <c r="RWW108" s="376"/>
      <c r="RWX108" s="376"/>
      <c r="RWY108" s="376"/>
      <c r="RWZ108" s="376"/>
      <c r="RXA108" s="376"/>
      <c r="RXB108" s="376"/>
      <c r="RXC108" s="376"/>
      <c r="RXD108" s="376"/>
      <c r="RXE108" s="376"/>
      <c r="RXF108" s="376"/>
      <c r="RXG108" s="376"/>
      <c r="RXH108" s="376"/>
      <c r="RXI108" s="376"/>
      <c r="RXJ108" s="376"/>
      <c r="RXK108" s="376"/>
      <c r="RXL108" s="376"/>
      <c r="RXM108" s="376"/>
      <c r="RXN108" s="376"/>
      <c r="RXO108" s="376"/>
      <c r="RXP108" s="376"/>
      <c r="RXQ108" s="376"/>
      <c r="RXR108" s="376"/>
      <c r="RXS108" s="376"/>
      <c r="RXT108" s="376"/>
      <c r="RXU108" s="376"/>
      <c r="RXV108" s="376"/>
      <c r="RXW108" s="376"/>
      <c r="RXX108" s="376"/>
      <c r="RXY108" s="376"/>
      <c r="RXZ108" s="376"/>
      <c r="RYA108" s="376"/>
      <c r="RYB108" s="376"/>
      <c r="RYC108" s="376"/>
      <c r="RYD108" s="376"/>
      <c r="RYE108" s="376"/>
      <c r="RYF108" s="376"/>
      <c r="RYG108" s="376"/>
      <c r="RYH108" s="376"/>
      <c r="RYI108" s="376"/>
      <c r="RYJ108" s="376"/>
      <c r="RYK108" s="376"/>
      <c r="RYL108" s="376"/>
      <c r="RYM108" s="376"/>
      <c r="RYN108" s="376"/>
      <c r="RYO108" s="376"/>
      <c r="RYP108" s="376"/>
      <c r="RYQ108" s="376"/>
      <c r="RYR108" s="376"/>
      <c r="RYS108" s="376"/>
      <c r="RYT108" s="376"/>
      <c r="RYU108" s="376"/>
      <c r="RYV108" s="376"/>
      <c r="RYW108" s="376"/>
      <c r="RYX108" s="376"/>
      <c r="RYY108" s="376"/>
      <c r="RYZ108" s="376"/>
      <c r="RZA108" s="376"/>
      <c r="RZB108" s="376"/>
      <c r="RZC108" s="376"/>
      <c r="RZD108" s="376"/>
      <c r="RZE108" s="376"/>
      <c r="RZF108" s="376"/>
      <c r="RZG108" s="376"/>
      <c r="RZH108" s="376"/>
      <c r="RZI108" s="376"/>
      <c r="RZJ108" s="376"/>
      <c r="RZK108" s="376"/>
      <c r="RZL108" s="376"/>
      <c r="RZM108" s="376"/>
      <c r="RZN108" s="376"/>
      <c r="RZO108" s="376"/>
      <c r="RZP108" s="376"/>
      <c r="RZQ108" s="376"/>
      <c r="RZR108" s="376"/>
      <c r="RZS108" s="376"/>
      <c r="RZT108" s="376"/>
      <c r="RZU108" s="376"/>
      <c r="RZV108" s="376"/>
      <c r="RZW108" s="376"/>
      <c r="RZX108" s="376"/>
      <c r="RZY108" s="376"/>
      <c r="RZZ108" s="376"/>
      <c r="SAA108" s="376"/>
      <c r="SAB108" s="376"/>
      <c r="SAC108" s="376"/>
      <c r="SAD108" s="376"/>
      <c r="SAE108" s="376"/>
      <c r="SAF108" s="376"/>
      <c r="SAG108" s="376"/>
      <c r="SAH108" s="376"/>
      <c r="SAI108" s="376"/>
      <c r="SAJ108" s="376"/>
      <c r="SAK108" s="376"/>
      <c r="SAL108" s="376"/>
      <c r="SAM108" s="376"/>
      <c r="SAN108" s="376"/>
      <c r="SAO108" s="376"/>
      <c r="SAP108" s="376"/>
      <c r="SAQ108" s="376"/>
      <c r="SAR108" s="376"/>
      <c r="SAS108" s="376"/>
      <c r="SAT108" s="376"/>
      <c r="SAU108" s="376"/>
      <c r="SAV108" s="376"/>
      <c r="SAW108" s="376"/>
      <c r="SAX108" s="376"/>
      <c r="SAY108" s="376"/>
      <c r="SAZ108" s="376"/>
      <c r="SBA108" s="376"/>
      <c r="SBB108" s="376"/>
      <c r="SBC108" s="376"/>
      <c r="SBD108" s="376"/>
      <c r="SBE108" s="376"/>
      <c r="SBF108" s="376"/>
      <c r="SBG108" s="376"/>
      <c r="SBH108" s="376"/>
      <c r="SBI108" s="376"/>
      <c r="SBJ108" s="376"/>
      <c r="SBK108" s="376"/>
      <c r="SBL108" s="376"/>
      <c r="SBM108" s="376"/>
      <c r="SBN108" s="376"/>
      <c r="SBO108" s="376"/>
      <c r="SBP108" s="376"/>
      <c r="SBQ108" s="376"/>
      <c r="SBR108" s="376"/>
      <c r="SBS108" s="376"/>
      <c r="SBT108" s="376"/>
      <c r="SBU108" s="376"/>
      <c r="SBV108" s="376"/>
      <c r="SBW108" s="376"/>
      <c r="SBX108" s="376"/>
      <c r="SBY108" s="376"/>
      <c r="SBZ108" s="376"/>
      <c r="SCA108" s="376"/>
      <c r="SCB108" s="376"/>
      <c r="SCC108" s="376"/>
      <c r="SCD108" s="376"/>
      <c r="SCE108" s="376"/>
      <c r="SCF108" s="376"/>
      <c r="SCG108" s="376"/>
      <c r="SCH108" s="376"/>
      <c r="SCI108" s="376"/>
      <c r="SCJ108" s="376"/>
      <c r="SCK108" s="376"/>
      <c r="SCL108" s="376"/>
      <c r="SCM108" s="376"/>
      <c r="SCN108" s="376"/>
      <c r="SCO108" s="376"/>
      <c r="SCP108" s="376"/>
      <c r="SCQ108" s="376"/>
      <c r="SCR108" s="376"/>
      <c r="SCS108" s="376"/>
      <c r="SCT108" s="376"/>
      <c r="SCU108" s="376"/>
      <c r="SCV108" s="376"/>
      <c r="SCW108" s="376"/>
      <c r="SCX108" s="376"/>
      <c r="SCY108" s="376"/>
      <c r="SCZ108" s="376"/>
      <c r="SDA108" s="376"/>
      <c r="SDB108" s="376"/>
      <c r="SDC108" s="376"/>
      <c r="SDD108" s="376"/>
      <c r="SDE108" s="376"/>
      <c r="SDF108" s="376"/>
      <c r="SDG108" s="376"/>
      <c r="SDH108" s="376"/>
      <c r="SDI108" s="376"/>
      <c r="SDJ108" s="376"/>
      <c r="SDK108" s="376"/>
      <c r="SDL108" s="376"/>
      <c r="SDM108" s="376"/>
      <c r="SDN108" s="376"/>
      <c r="SDO108" s="376"/>
      <c r="SDP108" s="376"/>
      <c r="SDQ108" s="376"/>
      <c r="SDR108" s="376"/>
      <c r="SDS108" s="376"/>
      <c r="SDT108" s="376"/>
      <c r="SDU108" s="376"/>
      <c r="SDV108" s="376"/>
      <c r="SDW108" s="376"/>
      <c r="SDX108" s="376"/>
      <c r="SDY108" s="376"/>
      <c r="SDZ108" s="376"/>
      <c r="SEA108" s="376"/>
      <c r="SEB108" s="376"/>
      <c r="SEC108" s="376"/>
      <c r="SED108" s="376"/>
      <c r="SEE108" s="376"/>
      <c r="SEF108" s="376"/>
      <c r="SEG108" s="376"/>
      <c r="SEH108" s="376"/>
      <c r="SEI108" s="376"/>
      <c r="SEJ108" s="376"/>
      <c r="SEK108" s="376"/>
      <c r="SEL108" s="376"/>
      <c r="SEM108" s="376"/>
      <c r="SEN108" s="376"/>
      <c r="SEO108" s="376"/>
      <c r="SEP108" s="376"/>
      <c r="SEQ108" s="376"/>
      <c r="SER108" s="376"/>
      <c r="SES108" s="376"/>
      <c r="SET108" s="376"/>
      <c r="SEU108" s="376"/>
      <c r="SEV108" s="376"/>
      <c r="SEW108" s="376"/>
      <c r="SEX108" s="376"/>
      <c r="SEY108" s="376"/>
      <c r="SEZ108" s="376"/>
      <c r="SFA108" s="376"/>
      <c r="SFB108" s="376"/>
      <c r="SFC108" s="376"/>
      <c r="SFD108" s="376"/>
      <c r="SFE108" s="376"/>
      <c r="SFF108" s="376"/>
      <c r="SFG108" s="376"/>
      <c r="SFH108" s="376"/>
      <c r="SFI108" s="376"/>
      <c r="SFJ108" s="376"/>
      <c r="SFK108" s="376"/>
      <c r="SFL108" s="376"/>
      <c r="SFM108" s="376"/>
      <c r="SFN108" s="376"/>
      <c r="SFO108" s="376"/>
      <c r="SFP108" s="376"/>
      <c r="SFQ108" s="376"/>
      <c r="SFR108" s="376"/>
      <c r="SFS108" s="376"/>
      <c r="SFT108" s="376"/>
      <c r="SFU108" s="376"/>
      <c r="SFV108" s="376"/>
      <c r="SFW108" s="376"/>
      <c r="SFX108" s="376"/>
      <c r="SFY108" s="376"/>
      <c r="SFZ108" s="376"/>
      <c r="SGA108" s="376"/>
      <c r="SGB108" s="376"/>
      <c r="SGC108" s="376"/>
      <c r="SGD108" s="376"/>
      <c r="SGE108" s="376"/>
      <c r="SGF108" s="376"/>
      <c r="SGG108" s="376"/>
      <c r="SGH108" s="376"/>
      <c r="SGI108" s="376"/>
      <c r="SGJ108" s="376"/>
      <c r="SGK108" s="376"/>
      <c r="SGL108" s="376"/>
      <c r="SGM108" s="376"/>
      <c r="SGN108" s="376"/>
      <c r="SGO108" s="376"/>
      <c r="SGP108" s="376"/>
      <c r="SGQ108" s="376"/>
      <c r="SGR108" s="376"/>
      <c r="SGS108" s="376"/>
      <c r="SGT108" s="376"/>
      <c r="SGU108" s="376"/>
      <c r="SGV108" s="376"/>
      <c r="SGW108" s="376"/>
      <c r="SGX108" s="376"/>
      <c r="SGY108" s="376"/>
      <c r="SGZ108" s="376"/>
      <c r="SHA108" s="376"/>
      <c r="SHB108" s="376"/>
      <c r="SHC108" s="376"/>
      <c r="SHD108" s="376"/>
      <c r="SHE108" s="376"/>
      <c r="SHF108" s="376"/>
      <c r="SHG108" s="376"/>
      <c r="SHH108" s="376"/>
      <c r="SHI108" s="376"/>
      <c r="SHJ108" s="376"/>
      <c r="SHK108" s="376"/>
      <c r="SHL108" s="376"/>
      <c r="SHM108" s="376"/>
      <c r="SHN108" s="376"/>
      <c r="SHO108" s="376"/>
      <c r="SHP108" s="376"/>
      <c r="SHQ108" s="376"/>
      <c r="SHR108" s="376"/>
      <c r="SHS108" s="376"/>
      <c r="SHT108" s="376"/>
      <c r="SHU108" s="376"/>
      <c r="SHV108" s="376"/>
      <c r="SHW108" s="376"/>
      <c r="SHX108" s="376"/>
      <c r="SHY108" s="376"/>
      <c r="SHZ108" s="376"/>
      <c r="SIA108" s="376"/>
      <c r="SIB108" s="376"/>
      <c r="SIC108" s="376"/>
      <c r="SID108" s="376"/>
      <c r="SIE108" s="376"/>
      <c r="SIF108" s="376"/>
      <c r="SIG108" s="376"/>
      <c r="SIH108" s="376"/>
      <c r="SII108" s="376"/>
      <c r="SIJ108" s="376"/>
      <c r="SIK108" s="376"/>
      <c r="SIL108" s="376"/>
      <c r="SIM108" s="376"/>
      <c r="SIN108" s="376"/>
      <c r="SIO108" s="376"/>
      <c r="SIP108" s="376"/>
      <c r="SIQ108" s="376"/>
      <c r="SIR108" s="376"/>
      <c r="SIS108" s="376"/>
      <c r="SIT108" s="376"/>
      <c r="SIU108" s="376"/>
      <c r="SIV108" s="376"/>
      <c r="SIW108" s="376"/>
      <c r="SIX108" s="376"/>
      <c r="SIY108" s="376"/>
      <c r="SIZ108" s="376"/>
      <c r="SJA108" s="376"/>
      <c r="SJB108" s="376"/>
      <c r="SJC108" s="376"/>
      <c r="SJD108" s="376"/>
      <c r="SJE108" s="376"/>
      <c r="SJF108" s="376"/>
      <c r="SJG108" s="376"/>
      <c r="SJH108" s="376"/>
      <c r="SJI108" s="376"/>
      <c r="SJJ108" s="376"/>
      <c r="SJK108" s="376"/>
      <c r="SJL108" s="376"/>
      <c r="SJM108" s="376"/>
      <c r="SJN108" s="376"/>
      <c r="SJO108" s="376"/>
      <c r="SJP108" s="376"/>
      <c r="SJQ108" s="376"/>
      <c r="SJR108" s="376"/>
      <c r="SJS108" s="376"/>
      <c r="SJT108" s="376"/>
      <c r="SJU108" s="376"/>
      <c r="SJV108" s="376"/>
      <c r="SJW108" s="376"/>
      <c r="SJX108" s="376"/>
      <c r="SJY108" s="376"/>
      <c r="SJZ108" s="376"/>
      <c r="SKA108" s="376"/>
      <c r="SKB108" s="376"/>
      <c r="SKC108" s="376"/>
      <c r="SKD108" s="376"/>
      <c r="SKE108" s="376"/>
      <c r="SKF108" s="376"/>
      <c r="SKG108" s="376"/>
      <c r="SKH108" s="376"/>
      <c r="SKI108" s="376"/>
      <c r="SKJ108" s="376"/>
      <c r="SKK108" s="376"/>
      <c r="SKL108" s="376"/>
      <c r="SKM108" s="376"/>
      <c r="SKN108" s="376"/>
      <c r="SKO108" s="376"/>
      <c r="SKP108" s="376"/>
      <c r="SKQ108" s="376"/>
      <c r="SKR108" s="376"/>
      <c r="SKS108" s="376"/>
      <c r="SKT108" s="376"/>
      <c r="SKU108" s="376"/>
      <c r="SKV108" s="376"/>
      <c r="SKW108" s="376"/>
      <c r="SKX108" s="376"/>
      <c r="SKY108" s="376"/>
      <c r="SKZ108" s="376"/>
      <c r="SLA108" s="376"/>
      <c r="SLB108" s="376"/>
      <c r="SLC108" s="376"/>
      <c r="SLD108" s="376"/>
      <c r="SLE108" s="376"/>
      <c r="SLF108" s="376"/>
      <c r="SLG108" s="376"/>
      <c r="SLH108" s="376"/>
      <c r="SLI108" s="376"/>
      <c r="SLJ108" s="376"/>
      <c r="SLK108" s="376"/>
      <c r="SLL108" s="376"/>
      <c r="SLM108" s="376"/>
      <c r="SLN108" s="376"/>
      <c r="SLO108" s="376"/>
      <c r="SLP108" s="376"/>
      <c r="SLQ108" s="376"/>
      <c r="SLR108" s="376"/>
      <c r="SLS108" s="376"/>
      <c r="SLT108" s="376"/>
      <c r="SLU108" s="376"/>
      <c r="SLV108" s="376"/>
      <c r="SLW108" s="376"/>
      <c r="SLX108" s="376"/>
      <c r="SLY108" s="376"/>
      <c r="SLZ108" s="376"/>
      <c r="SMA108" s="376"/>
      <c r="SMB108" s="376"/>
      <c r="SMC108" s="376"/>
      <c r="SMD108" s="376"/>
      <c r="SME108" s="376"/>
      <c r="SMF108" s="376"/>
      <c r="SMG108" s="376"/>
      <c r="SMH108" s="376"/>
      <c r="SMI108" s="376"/>
      <c r="SMJ108" s="376"/>
      <c r="SMK108" s="376"/>
      <c r="SML108" s="376"/>
      <c r="SMM108" s="376"/>
      <c r="SMN108" s="376"/>
      <c r="SMO108" s="376"/>
      <c r="SMP108" s="376"/>
      <c r="SMQ108" s="376"/>
      <c r="SMR108" s="376"/>
      <c r="SMS108" s="376"/>
      <c r="SMT108" s="376"/>
      <c r="SMU108" s="376"/>
      <c r="SMV108" s="376"/>
      <c r="SMW108" s="376"/>
      <c r="SMX108" s="376"/>
      <c r="SMY108" s="376"/>
      <c r="SMZ108" s="376"/>
      <c r="SNA108" s="376"/>
      <c r="SNB108" s="376"/>
      <c r="SNC108" s="376"/>
      <c r="SND108" s="376"/>
      <c r="SNE108" s="376"/>
      <c r="SNF108" s="376"/>
      <c r="SNG108" s="376"/>
      <c r="SNH108" s="376"/>
      <c r="SNI108" s="376"/>
      <c r="SNJ108" s="376"/>
      <c r="SNK108" s="376"/>
      <c r="SNL108" s="376"/>
      <c r="SNM108" s="376"/>
      <c r="SNN108" s="376"/>
      <c r="SNO108" s="376"/>
      <c r="SNP108" s="376"/>
      <c r="SNQ108" s="376"/>
      <c r="SNR108" s="376"/>
      <c r="SNS108" s="376"/>
      <c r="SNT108" s="376"/>
      <c r="SNU108" s="376"/>
      <c r="SNV108" s="376"/>
      <c r="SNW108" s="376"/>
      <c r="SNX108" s="376"/>
      <c r="SNY108" s="376"/>
      <c r="SNZ108" s="376"/>
      <c r="SOA108" s="376"/>
      <c r="SOB108" s="376"/>
      <c r="SOC108" s="376"/>
      <c r="SOD108" s="376"/>
      <c r="SOE108" s="376"/>
      <c r="SOF108" s="376"/>
      <c r="SOG108" s="376"/>
      <c r="SOH108" s="376"/>
      <c r="SOI108" s="376"/>
      <c r="SOJ108" s="376"/>
      <c r="SOK108" s="376"/>
      <c r="SOL108" s="376"/>
      <c r="SOM108" s="376"/>
      <c r="SON108" s="376"/>
      <c r="SOO108" s="376"/>
      <c r="SOP108" s="376"/>
      <c r="SOQ108" s="376"/>
      <c r="SOR108" s="376"/>
      <c r="SOS108" s="376"/>
      <c r="SOT108" s="376"/>
      <c r="SOU108" s="376"/>
      <c r="SOV108" s="376"/>
      <c r="SOW108" s="376"/>
      <c r="SOX108" s="376"/>
      <c r="SOY108" s="376"/>
      <c r="SOZ108" s="376"/>
      <c r="SPA108" s="376"/>
      <c r="SPB108" s="376"/>
      <c r="SPC108" s="376"/>
      <c r="SPD108" s="376"/>
      <c r="SPE108" s="376"/>
      <c r="SPF108" s="376"/>
      <c r="SPG108" s="376"/>
      <c r="SPH108" s="376"/>
      <c r="SPI108" s="376"/>
      <c r="SPJ108" s="376"/>
      <c r="SPK108" s="376"/>
      <c r="SPL108" s="376"/>
      <c r="SPM108" s="376"/>
      <c r="SPN108" s="376"/>
      <c r="SPO108" s="376"/>
      <c r="SPP108" s="376"/>
      <c r="SPQ108" s="376"/>
      <c r="SPR108" s="376"/>
      <c r="SPS108" s="376"/>
      <c r="SPT108" s="376"/>
      <c r="SPU108" s="376"/>
      <c r="SPV108" s="376"/>
      <c r="SPW108" s="376"/>
      <c r="SPX108" s="376"/>
      <c r="SPY108" s="376"/>
      <c r="SPZ108" s="376"/>
      <c r="SQA108" s="376"/>
      <c r="SQB108" s="376"/>
      <c r="SQC108" s="376"/>
      <c r="SQD108" s="376"/>
      <c r="SQE108" s="376"/>
      <c r="SQF108" s="376"/>
      <c r="SQG108" s="376"/>
      <c r="SQH108" s="376"/>
      <c r="SQI108" s="376"/>
      <c r="SQJ108" s="376"/>
      <c r="SQK108" s="376"/>
      <c r="SQL108" s="376"/>
      <c r="SQM108" s="376"/>
      <c r="SQN108" s="376"/>
      <c r="SQO108" s="376"/>
      <c r="SQP108" s="376"/>
      <c r="SQQ108" s="376"/>
      <c r="SQR108" s="376"/>
      <c r="SQS108" s="376"/>
      <c r="SQT108" s="376"/>
      <c r="SQU108" s="376"/>
      <c r="SQV108" s="376"/>
      <c r="SQW108" s="376"/>
      <c r="SQX108" s="376"/>
      <c r="SQY108" s="376"/>
      <c r="SQZ108" s="376"/>
      <c r="SRA108" s="376"/>
      <c r="SRB108" s="376"/>
      <c r="SRC108" s="376"/>
      <c r="SRD108" s="376"/>
      <c r="SRE108" s="376"/>
      <c r="SRF108" s="376"/>
      <c r="SRG108" s="376"/>
      <c r="SRH108" s="376"/>
      <c r="SRI108" s="376"/>
      <c r="SRJ108" s="376"/>
      <c r="SRK108" s="376"/>
      <c r="SRL108" s="376"/>
      <c r="SRM108" s="376"/>
      <c r="SRN108" s="376"/>
      <c r="SRO108" s="376"/>
      <c r="SRP108" s="376"/>
      <c r="SRQ108" s="376"/>
      <c r="SRR108" s="376"/>
      <c r="SRS108" s="376"/>
      <c r="SRT108" s="376"/>
      <c r="SRU108" s="376"/>
      <c r="SRV108" s="376"/>
      <c r="SRW108" s="376"/>
      <c r="SRX108" s="376"/>
      <c r="SRY108" s="376"/>
      <c r="SRZ108" s="376"/>
      <c r="SSA108" s="376"/>
      <c r="SSB108" s="376"/>
      <c r="SSC108" s="376"/>
      <c r="SSD108" s="376"/>
      <c r="SSE108" s="376"/>
      <c r="SSF108" s="376"/>
      <c r="SSG108" s="376"/>
      <c r="SSH108" s="376"/>
      <c r="SSI108" s="376"/>
      <c r="SSJ108" s="376"/>
      <c r="SSK108" s="376"/>
      <c r="SSL108" s="376"/>
      <c r="SSM108" s="376"/>
      <c r="SSN108" s="376"/>
      <c r="SSO108" s="376"/>
      <c r="SSP108" s="376"/>
      <c r="SSQ108" s="376"/>
      <c r="SSR108" s="376"/>
      <c r="SSS108" s="376"/>
      <c r="SST108" s="376"/>
      <c r="SSU108" s="376"/>
      <c r="SSV108" s="376"/>
      <c r="SSW108" s="376"/>
      <c r="SSX108" s="376"/>
      <c r="SSY108" s="376"/>
      <c r="SSZ108" s="376"/>
      <c r="STA108" s="376"/>
      <c r="STB108" s="376"/>
      <c r="STC108" s="376"/>
      <c r="STD108" s="376"/>
      <c r="STE108" s="376"/>
      <c r="STF108" s="376"/>
      <c r="STG108" s="376"/>
      <c r="STH108" s="376"/>
      <c r="STI108" s="376"/>
      <c r="STJ108" s="376"/>
      <c r="STK108" s="376"/>
      <c r="STL108" s="376"/>
      <c r="STM108" s="376"/>
      <c r="STN108" s="376"/>
      <c r="STO108" s="376"/>
      <c r="STP108" s="376"/>
      <c r="STQ108" s="376"/>
      <c r="STR108" s="376"/>
      <c r="STS108" s="376"/>
      <c r="STT108" s="376"/>
      <c r="STU108" s="376"/>
      <c r="STV108" s="376"/>
      <c r="STW108" s="376"/>
      <c r="STX108" s="376"/>
      <c r="STY108" s="376"/>
      <c r="STZ108" s="376"/>
      <c r="SUA108" s="376"/>
      <c r="SUB108" s="376"/>
      <c r="SUC108" s="376"/>
      <c r="SUD108" s="376"/>
      <c r="SUE108" s="376"/>
      <c r="SUF108" s="376"/>
      <c r="SUG108" s="376"/>
      <c r="SUH108" s="376"/>
      <c r="SUI108" s="376"/>
      <c r="SUJ108" s="376"/>
      <c r="SUK108" s="376"/>
      <c r="SUL108" s="376"/>
      <c r="SUM108" s="376"/>
      <c r="SUN108" s="376"/>
      <c r="SUO108" s="376"/>
      <c r="SUP108" s="376"/>
      <c r="SUQ108" s="376"/>
      <c r="SUR108" s="376"/>
      <c r="SUS108" s="376"/>
      <c r="SUT108" s="376"/>
      <c r="SUU108" s="376"/>
      <c r="SUV108" s="376"/>
      <c r="SUW108" s="376"/>
      <c r="SUX108" s="376"/>
      <c r="SUY108" s="376"/>
      <c r="SUZ108" s="376"/>
      <c r="SVA108" s="376"/>
      <c r="SVB108" s="376"/>
      <c r="SVC108" s="376"/>
      <c r="SVD108" s="376"/>
      <c r="SVE108" s="376"/>
      <c r="SVF108" s="376"/>
      <c r="SVG108" s="376"/>
      <c r="SVH108" s="376"/>
      <c r="SVI108" s="376"/>
      <c r="SVJ108" s="376"/>
      <c r="SVK108" s="376"/>
      <c r="SVL108" s="376"/>
      <c r="SVM108" s="376"/>
      <c r="SVN108" s="376"/>
      <c r="SVO108" s="376"/>
      <c r="SVP108" s="376"/>
      <c r="SVQ108" s="376"/>
      <c r="SVR108" s="376"/>
      <c r="SVS108" s="376"/>
      <c r="SVT108" s="376"/>
      <c r="SVU108" s="376"/>
      <c r="SVV108" s="376"/>
      <c r="SVW108" s="376"/>
      <c r="SVX108" s="376"/>
      <c r="SVY108" s="376"/>
      <c r="SVZ108" s="376"/>
      <c r="SWA108" s="376"/>
      <c r="SWB108" s="376"/>
      <c r="SWC108" s="376"/>
      <c r="SWD108" s="376"/>
      <c r="SWE108" s="376"/>
      <c r="SWF108" s="376"/>
      <c r="SWG108" s="376"/>
      <c r="SWH108" s="376"/>
      <c r="SWI108" s="376"/>
      <c r="SWJ108" s="376"/>
      <c r="SWK108" s="376"/>
      <c r="SWL108" s="376"/>
      <c r="SWM108" s="376"/>
      <c r="SWN108" s="376"/>
      <c r="SWO108" s="376"/>
      <c r="SWP108" s="376"/>
      <c r="SWQ108" s="376"/>
      <c r="SWR108" s="376"/>
      <c r="SWS108" s="376"/>
      <c r="SWT108" s="376"/>
      <c r="SWU108" s="376"/>
      <c r="SWV108" s="376"/>
      <c r="SWW108" s="376"/>
      <c r="SWX108" s="376"/>
      <c r="SWY108" s="376"/>
      <c r="SWZ108" s="376"/>
      <c r="SXA108" s="376"/>
      <c r="SXB108" s="376"/>
      <c r="SXC108" s="376"/>
      <c r="SXD108" s="376"/>
      <c r="SXE108" s="376"/>
      <c r="SXF108" s="376"/>
      <c r="SXG108" s="376"/>
      <c r="SXH108" s="376"/>
      <c r="SXI108" s="376"/>
      <c r="SXJ108" s="376"/>
      <c r="SXK108" s="376"/>
      <c r="SXL108" s="376"/>
      <c r="SXM108" s="376"/>
      <c r="SXN108" s="376"/>
      <c r="SXO108" s="376"/>
      <c r="SXP108" s="376"/>
      <c r="SXQ108" s="376"/>
      <c r="SXR108" s="376"/>
      <c r="SXS108" s="376"/>
      <c r="SXT108" s="376"/>
      <c r="SXU108" s="376"/>
      <c r="SXV108" s="376"/>
      <c r="SXW108" s="376"/>
      <c r="SXX108" s="376"/>
      <c r="SXY108" s="376"/>
      <c r="SXZ108" s="376"/>
      <c r="SYA108" s="376"/>
      <c r="SYB108" s="376"/>
      <c r="SYC108" s="376"/>
      <c r="SYD108" s="376"/>
      <c r="SYE108" s="376"/>
      <c r="SYF108" s="376"/>
      <c r="SYG108" s="376"/>
      <c r="SYH108" s="376"/>
      <c r="SYI108" s="376"/>
      <c r="SYJ108" s="376"/>
      <c r="SYK108" s="376"/>
      <c r="SYL108" s="376"/>
      <c r="SYM108" s="376"/>
      <c r="SYN108" s="376"/>
      <c r="SYO108" s="376"/>
      <c r="SYP108" s="376"/>
      <c r="SYQ108" s="376"/>
      <c r="SYR108" s="376"/>
      <c r="SYS108" s="376"/>
      <c r="SYT108" s="376"/>
      <c r="SYU108" s="376"/>
      <c r="SYV108" s="376"/>
      <c r="SYW108" s="376"/>
      <c r="SYX108" s="376"/>
      <c r="SYY108" s="376"/>
      <c r="SYZ108" s="376"/>
      <c r="SZA108" s="376"/>
      <c r="SZB108" s="376"/>
      <c r="SZC108" s="376"/>
      <c r="SZD108" s="376"/>
      <c r="SZE108" s="376"/>
      <c r="SZF108" s="376"/>
      <c r="SZG108" s="376"/>
      <c r="SZH108" s="376"/>
      <c r="SZI108" s="376"/>
      <c r="SZJ108" s="376"/>
      <c r="SZK108" s="376"/>
      <c r="SZL108" s="376"/>
      <c r="SZM108" s="376"/>
      <c r="SZN108" s="376"/>
      <c r="SZO108" s="376"/>
      <c r="SZP108" s="376"/>
      <c r="SZQ108" s="376"/>
      <c r="SZR108" s="376"/>
      <c r="SZS108" s="376"/>
      <c r="SZT108" s="376"/>
      <c r="SZU108" s="376"/>
      <c r="SZV108" s="376"/>
      <c r="SZW108" s="376"/>
      <c r="SZX108" s="376"/>
      <c r="SZY108" s="376"/>
      <c r="SZZ108" s="376"/>
      <c r="TAA108" s="376"/>
      <c r="TAB108" s="376"/>
      <c r="TAC108" s="376"/>
      <c r="TAD108" s="376"/>
      <c r="TAE108" s="376"/>
      <c r="TAF108" s="376"/>
      <c r="TAG108" s="376"/>
      <c r="TAH108" s="376"/>
      <c r="TAI108" s="376"/>
      <c r="TAJ108" s="376"/>
      <c r="TAK108" s="376"/>
      <c r="TAL108" s="376"/>
      <c r="TAM108" s="376"/>
      <c r="TAN108" s="376"/>
      <c r="TAO108" s="376"/>
      <c r="TAP108" s="376"/>
      <c r="TAQ108" s="376"/>
      <c r="TAR108" s="376"/>
      <c r="TAS108" s="376"/>
      <c r="TAT108" s="376"/>
      <c r="TAU108" s="376"/>
      <c r="TAV108" s="376"/>
      <c r="TAW108" s="376"/>
      <c r="TAX108" s="376"/>
      <c r="TAY108" s="376"/>
      <c r="TAZ108" s="376"/>
      <c r="TBA108" s="376"/>
      <c r="TBB108" s="376"/>
      <c r="TBC108" s="376"/>
      <c r="TBD108" s="376"/>
      <c r="TBE108" s="376"/>
      <c r="TBF108" s="376"/>
      <c r="TBG108" s="376"/>
      <c r="TBH108" s="376"/>
      <c r="TBI108" s="376"/>
      <c r="TBJ108" s="376"/>
      <c r="TBK108" s="376"/>
      <c r="TBL108" s="376"/>
      <c r="TBM108" s="376"/>
      <c r="TBN108" s="376"/>
      <c r="TBO108" s="376"/>
      <c r="TBP108" s="376"/>
      <c r="TBQ108" s="376"/>
      <c r="TBR108" s="376"/>
      <c r="TBS108" s="376"/>
      <c r="TBT108" s="376"/>
      <c r="TBU108" s="376"/>
      <c r="TBV108" s="376"/>
      <c r="TBW108" s="376"/>
      <c r="TBX108" s="376"/>
      <c r="TBY108" s="376"/>
      <c r="TBZ108" s="376"/>
      <c r="TCA108" s="376"/>
      <c r="TCB108" s="376"/>
      <c r="TCC108" s="376"/>
      <c r="TCD108" s="376"/>
      <c r="TCE108" s="376"/>
      <c r="TCF108" s="376"/>
      <c r="TCG108" s="376"/>
      <c r="TCH108" s="376"/>
      <c r="TCI108" s="376"/>
      <c r="TCJ108" s="376"/>
      <c r="TCK108" s="376"/>
      <c r="TCL108" s="376"/>
      <c r="TCM108" s="376"/>
      <c r="TCN108" s="376"/>
      <c r="TCO108" s="376"/>
      <c r="TCP108" s="376"/>
      <c r="TCQ108" s="376"/>
      <c r="TCR108" s="376"/>
      <c r="TCS108" s="376"/>
      <c r="TCT108" s="376"/>
      <c r="TCU108" s="376"/>
      <c r="TCV108" s="376"/>
      <c r="TCW108" s="376"/>
      <c r="TCX108" s="376"/>
      <c r="TCY108" s="376"/>
      <c r="TCZ108" s="376"/>
      <c r="TDA108" s="376"/>
      <c r="TDB108" s="376"/>
      <c r="TDC108" s="376"/>
      <c r="TDD108" s="376"/>
      <c r="TDE108" s="376"/>
      <c r="TDF108" s="376"/>
      <c r="TDG108" s="376"/>
      <c r="TDH108" s="376"/>
      <c r="TDI108" s="376"/>
      <c r="TDJ108" s="376"/>
      <c r="TDK108" s="376"/>
      <c r="TDL108" s="376"/>
      <c r="TDM108" s="376"/>
      <c r="TDN108" s="376"/>
      <c r="TDO108" s="376"/>
      <c r="TDP108" s="376"/>
      <c r="TDQ108" s="376"/>
      <c r="TDR108" s="376"/>
      <c r="TDS108" s="376"/>
      <c r="TDT108" s="376"/>
      <c r="TDU108" s="376"/>
      <c r="TDV108" s="376"/>
      <c r="TDW108" s="376"/>
      <c r="TDX108" s="376"/>
      <c r="TDY108" s="376"/>
      <c r="TDZ108" s="376"/>
      <c r="TEA108" s="376"/>
      <c r="TEB108" s="376"/>
      <c r="TEC108" s="376"/>
      <c r="TED108" s="376"/>
      <c r="TEE108" s="376"/>
      <c r="TEF108" s="376"/>
      <c r="TEG108" s="376"/>
      <c r="TEH108" s="376"/>
      <c r="TEI108" s="376"/>
      <c r="TEJ108" s="376"/>
      <c r="TEK108" s="376"/>
      <c r="TEL108" s="376"/>
      <c r="TEM108" s="376"/>
      <c r="TEN108" s="376"/>
      <c r="TEO108" s="376"/>
      <c r="TEP108" s="376"/>
      <c r="TEQ108" s="376"/>
      <c r="TER108" s="376"/>
      <c r="TES108" s="376"/>
      <c r="TET108" s="376"/>
      <c r="TEU108" s="376"/>
      <c r="TEV108" s="376"/>
      <c r="TEW108" s="376"/>
      <c r="TEX108" s="376"/>
      <c r="TEY108" s="376"/>
      <c r="TEZ108" s="376"/>
      <c r="TFA108" s="376"/>
      <c r="TFB108" s="376"/>
      <c r="TFC108" s="376"/>
      <c r="TFD108" s="376"/>
      <c r="TFE108" s="376"/>
      <c r="TFF108" s="376"/>
      <c r="TFG108" s="376"/>
      <c r="TFH108" s="376"/>
      <c r="TFI108" s="376"/>
      <c r="TFJ108" s="376"/>
      <c r="TFK108" s="376"/>
      <c r="TFL108" s="376"/>
      <c r="TFM108" s="376"/>
      <c r="TFN108" s="376"/>
      <c r="TFO108" s="376"/>
      <c r="TFP108" s="376"/>
      <c r="TFQ108" s="376"/>
      <c r="TFR108" s="376"/>
      <c r="TFS108" s="376"/>
      <c r="TFT108" s="376"/>
      <c r="TFU108" s="376"/>
      <c r="TFV108" s="376"/>
      <c r="TFW108" s="376"/>
      <c r="TFX108" s="376"/>
      <c r="TFY108" s="376"/>
      <c r="TFZ108" s="376"/>
      <c r="TGA108" s="376"/>
      <c r="TGB108" s="376"/>
      <c r="TGC108" s="376"/>
      <c r="TGD108" s="376"/>
      <c r="TGE108" s="376"/>
      <c r="TGF108" s="376"/>
      <c r="TGG108" s="376"/>
      <c r="TGH108" s="376"/>
      <c r="TGI108" s="376"/>
      <c r="TGJ108" s="376"/>
      <c r="TGK108" s="376"/>
      <c r="TGL108" s="376"/>
      <c r="TGM108" s="376"/>
      <c r="TGN108" s="376"/>
      <c r="TGO108" s="376"/>
      <c r="TGP108" s="376"/>
      <c r="TGQ108" s="376"/>
      <c r="TGR108" s="376"/>
      <c r="TGS108" s="376"/>
      <c r="TGT108" s="376"/>
      <c r="TGU108" s="376"/>
      <c r="TGV108" s="376"/>
      <c r="TGW108" s="376"/>
      <c r="TGX108" s="376"/>
      <c r="TGY108" s="376"/>
      <c r="TGZ108" s="376"/>
      <c r="THA108" s="376"/>
      <c r="THB108" s="376"/>
      <c r="THC108" s="376"/>
      <c r="THD108" s="376"/>
      <c r="THE108" s="376"/>
      <c r="THF108" s="376"/>
      <c r="THG108" s="376"/>
      <c r="THH108" s="376"/>
      <c r="THI108" s="376"/>
      <c r="THJ108" s="376"/>
      <c r="THK108" s="376"/>
      <c r="THL108" s="376"/>
      <c r="THM108" s="376"/>
      <c r="THN108" s="376"/>
      <c r="THO108" s="376"/>
      <c r="THP108" s="376"/>
      <c r="THQ108" s="376"/>
      <c r="THR108" s="376"/>
      <c r="THS108" s="376"/>
      <c r="THT108" s="376"/>
      <c r="THU108" s="376"/>
      <c r="THV108" s="376"/>
      <c r="THW108" s="376"/>
      <c r="THX108" s="376"/>
      <c r="THY108" s="376"/>
      <c r="THZ108" s="376"/>
      <c r="TIA108" s="376"/>
      <c r="TIB108" s="376"/>
      <c r="TIC108" s="376"/>
      <c r="TID108" s="376"/>
      <c r="TIE108" s="376"/>
      <c r="TIF108" s="376"/>
      <c r="TIG108" s="376"/>
      <c r="TIH108" s="376"/>
      <c r="TII108" s="376"/>
      <c r="TIJ108" s="376"/>
      <c r="TIK108" s="376"/>
      <c r="TIL108" s="376"/>
      <c r="TIM108" s="376"/>
      <c r="TIN108" s="376"/>
      <c r="TIO108" s="376"/>
      <c r="TIP108" s="376"/>
      <c r="TIQ108" s="376"/>
      <c r="TIR108" s="376"/>
      <c r="TIS108" s="376"/>
      <c r="TIT108" s="376"/>
      <c r="TIU108" s="376"/>
      <c r="TIV108" s="376"/>
      <c r="TIW108" s="376"/>
      <c r="TIX108" s="376"/>
      <c r="TIY108" s="376"/>
      <c r="TIZ108" s="376"/>
      <c r="TJA108" s="376"/>
      <c r="TJB108" s="376"/>
      <c r="TJC108" s="376"/>
      <c r="TJD108" s="376"/>
      <c r="TJE108" s="376"/>
      <c r="TJF108" s="376"/>
      <c r="TJG108" s="376"/>
      <c r="TJH108" s="376"/>
      <c r="TJI108" s="376"/>
      <c r="TJJ108" s="376"/>
      <c r="TJK108" s="376"/>
      <c r="TJL108" s="376"/>
      <c r="TJM108" s="376"/>
      <c r="TJN108" s="376"/>
      <c r="TJO108" s="376"/>
      <c r="TJP108" s="376"/>
      <c r="TJQ108" s="376"/>
      <c r="TJR108" s="376"/>
      <c r="TJS108" s="376"/>
      <c r="TJT108" s="376"/>
      <c r="TJU108" s="376"/>
      <c r="TJV108" s="376"/>
      <c r="TJW108" s="376"/>
      <c r="TJX108" s="376"/>
      <c r="TJY108" s="376"/>
      <c r="TJZ108" s="376"/>
      <c r="TKA108" s="376"/>
      <c r="TKB108" s="376"/>
      <c r="TKC108" s="376"/>
      <c r="TKD108" s="376"/>
      <c r="TKE108" s="376"/>
      <c r="TKF108" s="376"/>
      <c r="TKG108" s="376"/>
      <c r="TKH108" s="376"/>
      <c r="TKI108" s="376"/>
      <c r="TKJ108" s="376"/>
      <c r="TKK108" s="376"/>
      <c r="TKL108" s="376"/>
      <c r="TKM108" s="376"/>
      <c r="TKN108" s="376"/>
      <c r="TKO108" s="376"/>
      <c r="TKP108" s="376"/>
      <c r="TKQ108" s="376"/>
      <c r="TKR108" s="376"/>
      <c r="TKS108" s="376"/>
      <c r="TKT108" s="376"/>
      <c r="TKU108" s="376"/>
      <c r="TKV108" s="376"/>
      <c r="TKW108" s="376"/>
      <c r="TKX108" s="376"/>
      <c r="TKY108" s="376"/>
      <c r="TKZ108" s="376"/>
      <c r="TLA108" s="376"/>
      <c r="TLB108" s="376"/>
      <c r="TLC108" s="376"/>
      <c r="TLD108" s="376"/>
      <c r="TLE108" s="376"/>
      <c r="TLF108" s="376"/>
      <c r="TLG108" s="376"/>
      <c r="TLH108" s="376"/>
      <c r="TLI108" s="376"/>
      <c r="TLJ108" s="376"/>
      <c r="TLK108" s="376"/>
      <c r="TLL108" s="376"/>
      <c r="TLM108" s="376"/>
      <c r="TLN108" s="376"/>
      <c r="TLO108" s="376"/>
      <c r="TLP108" s="376"/>
      <c r="TLQ108" s="376"/>
      <c r="TLR108" s="376"/>
      <c r="TLS108" s="376"/>
      <c r="TLT108" s="376"/>
      <c r="TLU108" s="376"/>
      <c r="TLV108" s="376"/>
      <c r="TLW108" s="376"/>
      <c r="TLX108" s="376"/>
      <c r="TLY108" s="376"/>
      <c r="TLZ108" s="376"/>
      <c r="TMA108" s="376"/>
      <c r="TMB108" s="376"/>
      <c r="TMC108" s="376"/>
      <c r="TMD108" s="376"/>
      <c r="TME108" s="376"/>
      <c r="TMF108" s="376"/>
      <c r="TMG108" s="376"/>
      <c r="TMH108" s="376"/>
      <c r="TMI108" s="376"/>
      <c r="TMJ108" s="376"/>
      <c r="TMK108" s="376"/>
      <c r="TML108" s="376"/>
      <c r="TMM108" s="376"/>
      <c r="TMN108" s="376"/>
      <c r="TMO108" s="376"/>
      <c r="TMP108" s="376"/>
      <c r="TMQ108" s="376"/>
      <c r="TMR108" s="376"/>
      <c r="TMS108" s="376"/>
      <c r="TMT108" s="376"/>
      <c r="TMU108" s="376"/>
      <c r="TMV108" s="376"/>
      <c r="TMW108" s="376"/>
      <c r="TMX108" s="376"/>
      <c r="TMY108" s="376"/>
      <c r="TMZ108" s="376"/>
      <c r="TNA108" s="376"/>
      <c r="TNB108" s="376"/>
      <c r="TNC108" s="376"/>
      <c r="TND108" s="376"/>
      <c r="TNE108" s="376"/>
      <c r="TNF108" s="376"/>
      <c r="TNG108" s="376"/>
      <c r="TNH108" s="376"/>
      <c r="TNI108" s="376"/>
      <c r="TNJ108" s="376"/>
      <c r="TNK108" s="376"/>
      <c r="TNL108" s="376"/>
      <c r="TNM108" s="376"/>
      <c r="TNN108" s="376"/>
      <c r="TNO108" s="376"/>
      <c r="TNP108" s="376"/>
      <c r="TNQ108" s="376"/>
      <c r="TNR108" s="376"/>
      <c r="TNS108" s="376"/>
      <c r="TNT108" s="376"/>
      <c r="TNU108" s="376"/>
      <c r="TNV108" s="376"/>
      <c r="TNW108" s="376"/>
      <c r="TNX108" s="376"/>
      <c r="TNY108" s="376"/>
      <c r="TNZ108" s="376"/>
      <c r="TOA108" s="376"/>
      <c r="TOB108" s="376"/>
      <c r="TOC108" s="376"/>
      <c r="TOD108" s="376"/>
      <c r="TOE108" s="376"/>
      <c r="TOF108" s="376"/>
      <c r="TOG108" s="376"/>
      <c r="TOH108" s="376"/>
      <c r="TOI108" s="376"/>
      <c r="TOJ108" s="376"/>
      <c r="TOK108" s="376"/>
      <c r="TOL108" s="376"/>
      <c r="TOM108" s="376"/>
      <c r="TON108" s="376"/>
      <c r="TOO108" s="376"/>
      <c r="TOP108" s="376"/>
      <c r="TOQ108" s="376"/>
      <c r="TOR108" s="376"/>
      <c r="TOS108" s="376"/>
      <c r="TOT108" s="376"/>
      <c r="TOU108" s="376"/>
      <c r="TOV108" s="376"/>
      <c r="TOW108" s="376"/>
      <c r="TOX108" s="376"/>
      <c r="TOY108" s="376"/>
      <c r="TOZ108" s="376"/>
      <c r="TPA108" s="376"/>
      <c r="TPB108" s="376"/>
      <c r="TPC108" s="376"/>
      <c r="TPD108" s="376"/>
      <c r="TPE108" s="376"/>
      <c r="TPF108" s="376"/>
      <c r="TPG108" s="376"/>
      <c r="TPH108" s="376"/>
      <c r="TPI108" s="376"/>
      <c r="TPJ108" s="376"/>
      <c r="TPK108" s="376"/>
      <c r="TPL108" s="376"/>
      <c r="TPM108" s="376"/>
      <c r="TPN108" s="376"/>
      <c r="TPO108" s="376"/>
      <c r="TPP108" s="376"/>
      <c r="TPQ108" s="376"/>
      <c r="TPR108" s="376"/>
      <c r="TPS108" s="376"/>
      <c r="TPT108" s="376"/>
      <c r="TPU108" s="376"/>
      <c r="TPV108" s="376"/>
      <c r="TPW108" s="376"/>
      <c r="TPX108" s="376"/>
      <c r="TPY108" s="376"/>
      <c r="TPZ108" s="376"/>
      <c r="TQA108" s="376"/>
      <c r="TQB108" s="376"/>
      <c r="TQC108" s="376"/>
      <c r="TQD108" s="376"/>
      <c r="TQE108" s="376"/>
      <c r="TQF108" s="376"/>
      <c r="TQG108" s="376"/>
      <c r="TQH108" s="376"/>
      <c r="TQI108" s="376"/>
      <c r="TQJ108" s="376"/>
      <c r="TQK108" s="376"/>
      <c r="TQL108" s="376"/>
      <c r="TQM108" s="376"/>
      <c r="TQN108" s="376"/>
      <c r="TQO108" s="376"/>
      <c r="TQP108" s="376"/>
      <c r="TQQ108" s="376"/>
      <c r="TQR108" s="376"/>
      <c r="TQS108" s="376"/>
      <c r="TQT108" s="376"/>
      <c r="TQU108" s="376"/>
      <c r="TQV108" s="376"/>
      <c r="TQW108" s="376"/>
      <c r="TQX108" s="376"/>
      <c r="TQY108" s="376"/>
      <c r="TQZ108" s="376"/>
      <c r="TRA108" s="376"/>
      <c r="TRB108" s="376"/>
      <c r="TRC108" s="376"/>
      <c r="TRD108" s="376"/>
      <c r="TRE108" s="376"/>
      <c r="TRF108" s="376"/>
      <c r="TRG108" s="376"/>
      <c r="TRH108" s="376"/>
      <c r="TRI108" s="376"/>
      <c r="TRJ108" s="376"/>
      <c r="TRK108" s="376"/>
      <c r="TRL108" s="376"/>
      <c r="TRM108" s="376"/>
      <c r="TRN108" s="376"/>
      <c r="TRO108" s="376"/>
      <c r="TRP108" s="376"/>
      <c r="TRQ108" s="376"/>
      <c r="TRR108" s="376"/>
      <c r="TRS108" s="376"/>
      <c r="TRT108" s="376"/>
      <c r="TRU108" s="376"/>
      <c r="TRV108" s="376"/>
      <c r="TRW108" s="376"/>
      <c r="TRX108" s="376"/>
      <c r="TRY108" s="376"/>
      <c r="TRZ108" s="376"/>
      <c r="TSA108" s="376"/>
      <c r="TSB108" s="376"/>
      <c r="TSC108" s="376"/>
      <c r="TSD108" s="376"/>
      <c r="TSE108" s="376"/>
      <c r="TSF108" s="376"/>
      <c r="TSG108" s="376"/>
      <c r="TSH108" s="376"/>
      <c r="TSI108" s="376"/>
      <c r="TSJ108" s="376"/>
      <c r="TSK108" s="376"/>
      <c r="TSL108" s="376"/>
      <c r="TSM108" s="376"/>
      <c r="TSN108" s="376"/>
      <c r="TSO108" s="376"/>
      <c r="TSP108" s="376"/>
      <c r="TSQ108" s="376"/>
      <c r="TSR108" s="376"/>
      <c r="TSS108" s="376"/>
      <c r="TST108" s="376"/>
      <c r="TSU108" s="376"/>
      <c r="TSV108" s="376"/>
      <c r="TSW108" s="376"/>
      <c r="TSX108" s="376"/>
      <c r="TSY108" s="376"/>
      <c r="TSZ108" s="376"/>
      <c r="TTA108" s="376"/>
      <c r="TTB108" s="376"/>
      <c r="TTC108" s="376"/>
      <c r="TTD108" s="376"/>
      <c r="TTE108" s="376"/>
      <c r="TTF108" s="376"/>
      <c r="TTG108" s="376"/>
      <c r="TTH108" s="376"/>
      <c r="TTI108" s="376"/>
      <c r="TTJ108" s="376"/>
      <c r="TTK108" s="376"/>
      <c r="TTL108" s="376"/>
      <c r="TTM108" s="376"/>
      <c r="TTN108" s="376"/>
      <c r="TTO108" s="376"/>
      <c r="TTP108" s="376"/>
      <c r="TTQ108" s="376"/>
      <c r="TTR108" s="376"/>
      <c r="TTS108" s="376"/>
      <c r="TTT108" s="376"/>
      <c r="TTU108" s="376"/>
      <c r="TTV108" s="376"/>
      <c r="TTW108" s="376"/>
      <c r="TTX108" s="376"/>
      <c r="TTY108" s="376"/>
      <c r="TTZ108" s="376"/>
      <c r="TUA108" s="376"/>
      <c r="TUB108" s="376"/>
      <c r="TUC108" s="376"/>
      <c r="TUD108" s="376"/>
      <c r="TUE108" s="376"/>
      <c r="TUF108" s="376"/>
      <c r="TUG108" s="376"/>
      <c r="TUH108" s="376"/>
      <c r="TUI108" s="376"/>
      <c r="TUJ108" s="376"/>
      <c r="TUK108" s="376"/>
      <c r="TUL108" s="376"/>
      <c r="TUM108" s="376"/>
      <c r="TUN108" s="376"/>
      <c r="TUO108" s="376"/>
      <c r="TUP108" s="376"/>
      <c r="TUQ108" s="376"/>
      <c r="TUR108" s="376"/>
      <c r="TUS108" s="376"/>
      <c r="TUT108" s="376"/>
      <c r="TUU108" s="376"/>
      <c r="TUV108" s="376"/>
      <c r="TUW108" s="376"/>
      <c r="TUX108" s="376"/>
      <c r="TUY108" s="376"/>
      <c r="TUZ108" s="376"/>
      <c r="TVA108" s="376"/>
      <c r="TVB108" s="376"/>
      <c r="TVC108" s="376"/>
      <c r="TVD108" s="376"/>
      <c r="TVE108" s="376"/>
      <c r="TVF108" s="376"/>
      <c r="TVG108" s="376"/>
      <c r="TVH108" s="376"/>
      <c r="TVI108" s="376"/>
      <c r="TVJ108" s="376"/>
      <c r="TVK108" s="376"/>
      <c r="TVL108" s="376"/>
      <c r="TVM108" s="376"/>
      <c r="TVN108" s="376"/>
      <c r="TVO108" s="376"/>
      <c r="TVP108" s="376"/>
      <c r="TVQ108" s="376"/>
      <c r="TVR108" s="376"/>
      <c r="TVS108" s="376"/>
      <c r="TVT108" s="376"/>
      <c r="TVU108" s="376"/>
      <c r="TVV108" s="376"/>
      <c r="TVW108" s="376"/>
      <c r="TVX108" s="376"/>
      <c r="TVY108" s="376"/>
      <c r="TVZ108" s="376"/>
      <c r="TWA108" s="376"/>
      <c r="TWB108" s="376"/>
      <c r="TWC108" s="376"/>
      <c r="TWD108" s="376"/>
      <c r="TWE108" s="376"/>
      <c r="TWF108" s="376"/>
      <c r="TWG108" s="376"/>
      <c r="TWH108" s="376"/>
      <c r="TWI108" s="376"/>
      <c r="TWJ108" s="376"/>
      <c r="TWK108" s="376"/>
      <c r="TWL108" s="376"/>
      <c r="TWM108" s="376"/>
      <c r="TWN108" s="376"/>
      <c r="TWO108" s="376"/>
      <c r="TWP108" s="376"/>
      <c r="TWQ108" s="376"/>
      <c r="TWR108" s="376"/>
      <c r="TWS108" s="376"/>
      <c r="TWT108" s="376"/>
      <c r="TWU108" s="376"/>
      <c r="TWV108" s="376"/>
      <c r="TWW108" s="376"/>
      <c r="TWX108" s="376"/>
      <c r="TWY108" s="376"/>
      <c r="TWZ108" s="376"/>
      <c r="TXA108" s="376"/>
      <c r="TXB108" s="376"/>
      <c r="TXC108" s="376"/>
      <c r="TXD108" s="376"/>
      <c r="TXE108" s="376"/>
      <c r="TXF108" s="376"/>
      <c r="TXG108" s="376"/>
      <c r="TXH108" s="376"/>
      <c r="TXI108" s="376"/>
      <c r="TXJ108" s="376"/>
      <c r="TXK108" s="376"/>
      <c r="TXL108" s="376"/>
      <c r="TXM108" s="376"/>
      <c r="TXN108" s="376"/>
      <c r="TXO108" s="376"/>
      <c r="TXP108" s="376"/>
      <c r="TXQ108" s="376"/>
      <c r="TXR108" s="376"/>
      <c r="TXS108" s="376"/>
      <c r="TXT108" s="376"/>
      <c r="TXU108" s="376"/>
      <c r="TXV108" s="376"/>
      <c r="TXW108" s="376"/>
      <c r="TXX108" s="376"/>
      <c r="TXY108" s="376"/>
      <c r="TXZ108" s="376"/>
      <c r="TYA108" s="376"/>
      <c r="TYB108" s="376"/>
      <c r="TYC108" s="376"/>
      <c r="TYD108" s="376"/>
      <c r="TYE108" s="376"/>
      <c r="TYF108" s="376"/>
      <c r="TYG108" s="376"/>
      <c r="TYH108" s="376"/>
      <c r="TYI108" s="376"/>
      <c r="TYJ108" s="376"/>
      <c r="TYK108" s="376"/>
      <c r="TYL108" s="376"/>
      <c r="TYM108" s="376"/>
      <c r="TYN108" s="376"/>
      <c r="TYO108" s="376"/>
      <c r="TYP108" s="376"/>
      <c r="TYQ108" s="376"/>
      <c r="TYR108" s="376"/>
      <c r="TYS108" s="376"/>
      <c r="TYT108" s="376"/>
      <c r="TYU108" s="376"/>
      <c r="TYV108" s="376"/>
      <c r="TYW108" s="376"/>
      <c r="TYX108" s="376"/>
      <c r="TYY108" s="376"/>
      <c r="TYZ108" s="376"/>
      <c r="TZA108" s="376"/>
      <c r="TZB108" s="376"/>
      <c r="TZC108" s="376"/>
      <c r="TZD108" s="376"/>
      <c r="TZE108" s="376"/>
      <c r="TZF108" s="376"/>
      <c r="TZG108" s="376"/>
      <c r="TZH108" s="376"/>
      <c r="TZI108" s="376"/>
      <c r="TZJ108" s="376"/>
      <c r="TZK108" s="376"/>
      <c r="TZL108" s="376"/>
      <c r="TZM108" s="376"/>
      <c r="TZN108" s="376"/>
      <c r="TZO108" s="376"/>
      <c r="TZP108" s="376"/>
      <c r="TZQ108" s="376"/>
      <c r="TZR108" s="376"/>
      <c r="TZS108" s="376"/>
      <c r="TZT108" s="376"/>
      <c r="TZU108" s="376"/>
      <c r="TZV108" s="376"/>
      <c r="TZW108" s="376"/>
      <c r="TZX108" s="376"/>
      <c r="TZY108" s="376"/>
      <c r="TZZ108" s="376"/>
      <c r="UAA108" s="376"/>
      <c r="UAB108" s="376"/>
      <c r="UAC108" s="376"/>
      <c r="UAD108" s="376"/>
      <c r="UAE108" s="376"/>
      <c r="UAF108" s="376"/>
      <c r="UAG108" s="376"/>
      <c r="UAH108" s="376"/>
      <c r="UAI108" s="376"/>
      <c r="UAJ108" s="376"/>
      <c r="UAK108" s="376"/>
      <c r="UAL108" s="376"/>
      <c r="UAM108" s="376"/>
      <c r="UAN108" s="376"/>
      <c r="UAO108" s="376"/>
      <c r="UAP108" s="376"/>
      <c r="UAQ108" s="376"/>
      <c r="UAR108" s="376"/>
      <c r="UAS108" s="376"/>
      <c r="UAT108" s="376"/>
      <c r="UAU108" s="376"/>
      <c r="UAV108" s="376"/>
      <c r="UAW108" s="376"/>
      <c r="UAX108" s="376"/>
      <c r="UAY108" s="376"/>
      <c r="UAZ108" s="376"/>
      <c r="UBA108" s="376"/>
      <c r="UBB108" s="376"/>
      <c r="UBC108" s="376"/>
      <c r="UBD108" s="376"/>
      <c r="UBE108" s="376"/>
      <c r="UBF108" s="376"/>
      <c r="UBG108" s="376"/>
      <c r="UBH108" s="376"/>
      <c r="UBI108" s="376"/>
      <c r="UBJ108" s="376"/>
      <c r="UBK108" s="376"/>
      <c r="UBL108" s="376"/>
      <c r="UBM108" s="376"/>
      <c r="UBN108" s="376"/>
      <c r="UBO108" s="376"/>
      <c r="UBP108" s="376"/>
      <c r="UBQ108" s="376"/>
      <c r="UBR108" s="376"/>
      <c r="UBS108" s="376"/>
      <c r="UBT108" s="376"/>
      <c r="UBU108" s="376"/>
      <c r="UBV108" s="376"/>
      <c r="UBW108" s="376"/>
      <c r="UBX108" s="376"/>
      <c r="UBY108" s="376"/>
      <c r="UBZ108" s="376"/>
      <c r="UCA108" s="376"/>
      <c r="UCB108" s="376"/>
      <c r="UCC108" s="376"/>
      <c r="UCD108" s="376"/>
      <c r="UCE108" s="376"/>
      <c r="UCF108" s="376"/>
      <c r="UCG108" s="376"/>
      <c r="UCH108" s="376"/>
      <c r="UCI108" s="376"/>
      <c r="UCJ108" s="376"/>
      <c r="UCK108" s="376"/>
      <c r="UCL108" s="376"/>
      <c r="UCM108" s="376"/>
      <c r="UCN108" s="376"/>
      <c r="UCO108" s="376"/>
      <c r="UCP108" s="376"/>
      <c r="UCQ108" s="376"/>
      <c r="UCR108" s="376"/>
      <c r="UCS108" s="376"/>
      <c r="UCT108" s="376"/>
      <c r="UCU108" s="376"/>
      <c r="UCV108" s="376"/>
      <c r="UCW108" s="376"/>
      <c r="UCX108" s="376"/>
      <c r="UCY108" s="376"/>
      <c r="UCZ108" s="376"/>
      <c r="UDA108" s="376"/>
      <c r="UDB108" s="376"/>
      <c r="UDC108" s="376"/>
      <c r="UDD108" s="376"/>
      <c r="UDE108" s="376"/>
      <c r="UDF108" s="376"/>
      <c r="UDG108" s="376"/>
      <c r="UDH108" s="376"/>
      <c r="UDI108" s="376"/>
      <c r="UDJ108" s="376"/>
      <c r="UDK108" s="376"/>
      <c r="UDL108" s="376"/>
      <c r="UDM108" s="376"/>
      <c r="UDN108" s="376"/>
      <c r="UDO108" s="376"/>
      <c r="UDP108" s="376"/>
      <c r="UDQ108" s="376"/>
      <c r="UDR108" s="376"/>
      <c r="UDS108" s="376"/>
      <c r="UDT108" s="376"/>
      <c r="UDU108" s="376"/>
      <c r="UDV108" s="376"/>
      <c r="UDW108" s="376"/>
      <c r="UDX108" s="376"/>
      <c r="UDY108" s="376"/>
      <c r="UDZ108" s="376"/>
      <c r="UEA108" s="376"/>
      <c r="UEB108" s="376"/>
      <c r="UEC108" s="376"/>
      <c r="UED108" s="376"/>
      <c r="UEE108" s="376"/>
      <c r="UEF108" s="376"/>
      <c r="UEG108" s="376"/>
      <c r="UEH108" s="376"/>
      <c r="UEI108" s="376"/>
      <c r="UEJ108" s="376"/>
      <c r="UEK108" s="376"/>
      <c r="UEL108" s="376"/>
      <c r="UEM108" s="376"/>
      <c r="UEN108" s="376"/>
      <c r="UEO108" s="376"/>
      <c r="UEP108" s="376"/>
      <c r="UEQ108" s="376"/>
      <c r="UER108" s="376"/>
      <c r="UES108" s="376"/>
      <c r="UET108" s="376"/>
      <c r="UEU108" s="376"/>
      <c r="UEV108" s="376"/>
      <c r="UEW108" s="376"/>
      <c r="UEX108" s="376"/>
      <c r="UEY108" s="376"/>
      <c r="UEZ108" s="376"/>
      <c r="UFA108" s="376"/>
      <c r="UFB108" s="376"/>
      <c r="UFC108" s="376"/>
      <c r="UFD108" s="376"/>
      <c r="UFE108" s="376"/>
      <c r="UFF108" s="376"/>
      <c r="UFG108" s="376"/>
      <c r="UFH108" s="376"/>
      <c r="UFI108" s="376"/>
      <c r="UFJ108" s="376"/>
      <c r="UFK108" s="376"/>
      <c r="UFL108" s="376"/>
      <c r="UFM108" s="376"/>
      <c r="UFN108" s="376"/>
      <c r="UFO108" s="376"/>
      <c r="UFP108" s="376"/>
      <c r="UFQ108" s="376"/>
      <c r="UFR108" s="376"/>
      <c r="UFS108" s="376"/>
      <c r="UFT108" s="376"/>
      <c r="UFU108" s="376"/>
      <c r="UFV108" s="376"/>
      <c r="UFW108" s="376"/>
      <c r="UFX108" s="376"/>
      <c r="UFY108" s="376"/>
      <c r="UFZ108" s="376"/>
      <c r="UGA108" s="376"/>
      <c r="UGB108" s="376"/>
      <c r="UGC108" s="376"/>
      <c r="UGD108" s="376"/>
      <c r="UGE108" s="376"/>
      <c r="UGF108" s="376"/>
      <c r="UGG108" s="376"/>
      <c r="UGH108" s="376"/>
      <c r="UGI108" s="376"/>
      <c r="UGJ108" s="376"/>
      <c r="UGK108" s="376"/>
      <c r="UGL108" s="376"/>
      <c r="UGM108" s="376"/>
      <c r="UGN108" s="376"/>
      <c r="UGO108" s="376"/>
      <c r="UGP108" s="376"/>
      <c r="UGQ108" s="376"/>
      <c r="UGR108" s="376"/>
      <c r="UGS108" s="376"/>
      <c r="UGT108" s="376"/>
      <c r="UGU108" s="376"/>
      <c r="UGV108" s="376"/>
      <c r="UGW108" s="376"/>
      <c r="UGX108" s="376"/>
      <c r="UGY108" s="376"/>
      <c r="UGZ108" s="376"/>
      <c r="UHA108" s="376"/>
      <c r="UHB108" s="376"/>
      <c r="UHC108" s="376"/>
      <c r="UHD108" s="376"/>
      <c r="UHE108" s="376"/>
      <c r="UHF108" s="376"/>
      <c r="UHG108" s="376"/>
      <c r="UHH108" s="376"/>
      <c r="UHI108" s="376"/>
      <c r="UHJ108" s="376"/>
      <c r="UHK108" s="376"/>
      <c r="UHL108" s="376"/>
      <c r="UHM108" s="376"/>
      <c r="UHN108" s="376"/>
      <c r="UHO108" s="376"/>
      <c r="UHP108" s="376"/>
      <c r="UHQ108" s="376"/>
      <c r="UHR108" s="376"/>
      <c r="UHS108" s="376"/>
      <c r="UHT108" s="376"/>
      <c r="UHU108" s="376"/>
      <c r="UHV108" s="376"/>
      <c r="UHW108" s="376"/>
      <c r="UHX108" s="376"/>
      <c r="UHY108" s="376"/>
      <c r="UHZ108" s="376"/>
      <c r="UIA108" s="376"/>
      <c r="UIB108" s="376"/>
      <c r="UIC108" s="376"/>
      <c r="UID108" s="376"/>
      <c r="UIE108" s="376"/>
      <c r="UIF108" s="376"/>
      <c r="UIG108" s="376"/>
      <c r="UIH108" s="376"/>
      <c r="UII108" s="376"/>
      <c r="UIJ108" s="376"/>
      <c r="UIK108" s="376"/>
      <c r="UIL108" s="376"/>
      <c r="UIM108" s="376"/>
      <c r="UIN108" s="376"/>
      <c r="UIO108" s="376"/>
      <c r="UIP108" s="376"/>
      <c r="UIQ108" s="376"/>
      <c r="UIR108" s="376"/>
      <c r="UIS108" s="376"/>
      <c r="UIT108" s="376"/>
      <c r="UIU108" s="376"/>
      <c r="UIV108" s="376"/>
      <c r="UIW108" s="376"/>
      <c r="UIX108" s="376"/>
      <c r="UIY108" s="376"/>
      <c r="UIZ108" s="376"/>
      <c r="UJA108" s="376"/>
      <c r="UJB108" s="376"/>
      <c r="UJC108" s="376"/>
      <c r="UJD108" s="376"/>
      <c r="UJE108" s="376"/>
      <c r="UJF108" s="376"/>
      <c r="UJG108" s="376"/>
      <c r="UJH108" s="376"/>
      <c r="UJI108" s="376"/>
      <c r="UJJ108" s="376"/>
      <c r="UJK108" s="376"/>
      <c r="UJL108" s="376"/>
      <c r="UJM108" s="376"/>
      <c r="UJN108" s="376"/>
      <c r="UJO108" s="376"/>
      <c r="UJP108" s="376"/>
      <c r="UJQ108" s="376"/>
      <c r="UJR108" s="376"/>
      <c r="UJS108" s="376"/>
      <c r="UJT108" s="376"/>
      <c r="UJU108" s="376"/>
      <c r="UJV108" s="376"/>
      <c r="UJW108" s="376"/>
      <c r="UJX108" s="376"/>
      <c r="UJY108" s="376"/>
      <c r="UJZ108" s="376"/>
      <c r="UKA108" s="376"/>
      <c r="UKB108" s="376"/>
      <c r="UKC108" s="376"/>
      <c r="UKD108" s="376"/>
      <c r="UKE108" s="376"/>
      <c r="UKF108" s="376"/>
      <c r="UKG108" s="376"/>
      <c r="UKH108" s="376"/>
      <c r="UKI108" s="376"/>
      <c r="UKJ108" s="376"/>
      <c r="UKK108" s="376"/>
      <c r="UKL108" s="376"/>
      <c r="UKM108" s="376"/>
      <c r="UKN108" s="376"/>
      <c r="UKO108" s="376"/>
      <c r="UKP108" s="376"/>
      <c r="UKQ108" s="376"/>
      <c r="UKR108" s="376"/>
      <c r="UKS108" s="376"/>
      <c r="UKT108" s="376"/>
      <c r="UKU108" s="376"/>
      <c r="UKV108" s="376"/>
      <c r="UKW108" s="376"/>
      <c r="UKX108" s="376"/>
      <c r="UKY108" s="376"/>
      <c r="UKZ108" s="376"/>
      <c r="ULA108" s="376"/>
      <c r="ULB108" s="376"/>
      <c r="ULC108" s="376"/>
      <c r="ULD108" s="376"/>
      <c r="ULE108" s="376"/>
      <c r="ULF108" s="376"/>
      <c r="ULG108" s="376"/>
      <c r="ULH108" s="376"/>
      <c r="ULI108" s="376"/>
      <c r="ULJ108" s="376"/>
      <c r="ULK108" s="376"/>
      <c r="ULL108" s="376"/>
      <c r="ULM108" s="376"/>
      <c r="ULN108" s="376"/>
      <c r="ULO108" s="376"/>
      <c r="ULP108" s="376"/>
      <c r="ULQ108" s="376"/>
      <c r="ULR108" s="376"/>
      <c r="ULS108" s="376"/>
      <c r="ULT108" s="376"/>
      <c r="ULU108" s="376"/>
      <c r="ULV108" s="376"/>
      <c r="ULW108" s="376"/>
      <c r="ULX108" s="376"/>
      <c r="ULY108" s="376"/>
      <c r="ULZ108" s="376"/>
      <c r="UMA108" s="376"/>
      <c r="UMB108" s="376"/>
      <c r="UMC108" s="376"/>
      <c r="UMD108" s="376"/>
      <c r="UME108" s="376"/>
      <c r="UMF108" s="376"/>
      <c r="UMG108" s="376"/>
      <c r="UMH108" s="376"/>
      <c r="UMI108" s="376"/>
      <c r="UMJ108" s="376"/>
      <c r="UMK108" s="376"/>
      <c r="UML108" s="376"/>
      <c r="UMM108" s="376"/>
      <c r="UMN108" s="376"/>
      <c r="UMO108" s="376"/>
      <c r="UMP108" s="376"/>
      <c r="UMQ108" s="376"/>
      <c r="UMR108" s="376"/>
      <c r="UMS108" s="376"/>
      <c r="UMT108" s="376"/>
      <c r="UMU108" s="376"/>
      <c r="UMV108" s="376"/>
      <c r="UMW108" s="376"/>
      <c r="UMX108" s="376"/>
      <c r="UMY108" s="376"/>
      <c r="UMZ108" s="376"/>
      <c r="UNA108" s="376"/>
      <c r="UNB108" s="376"/>
      <c r="UNC108" s="376"/>
      <c r="UND108" s="376"/>
      <c r="UNE108" s="376"/>
      <c r="UNF108" s="376"/>
      <c r="UNG108" s="376"/>
      <c r="UNH108" s="376"/>
      <c r="UNI108" s="376"/>
      <c r="UNJ108" s="376"/>
      <c r="UNK108" s="376"/>
      <c r="UNL108" s="376"/>
      <c r="UNM108" s="376"/>
      <c r="UNN108" s="376"/>
      <c r="UNO108" s="376"/>
      <c r="UNP108" s="376"/>
      <c r="UNQ108" s="376"/>
      <c r="UNR108" s="376"/>
      <c r="UNS108" s="376"/>
      <c r="UNT108" s="376"/>
      <c r="UNU108" s="376"/>
      <c r="UNV108" s="376"/>
      <c r="UNW108" s="376"/>
      <c r="UNX108" s="376"/>
      <c r="UNY108" s="376"/>
      <c r="UNZ108" s="376"/>
      <c r="UOA108" s="376"/>
      <c r="UOB108" s="376"/>
      <c r="UOC108" s="376"/>
      <c r="UOD108" s="376"/>
      <c r="UOE108" s="376"/>
      <c r="UOF108" s="376"/>
      <c r="UOG108" s="376"/>
      <c r="UOH108" s="376"/>
      <c r="UOI108" s="376"/>
      <c r="UOJ108" s="376"/>
      <c r="UOK108" s="376"/>
      <c r="UOL108" s="376"/>
      <c r="UOM108" s="376"/>
      <c r="UON108" s="376"/>
      <c r="UOO108" s="376"/>
      <c r="UOP108" s="376"/>
      <c r="UOQ108" s="376"/>
      <c r="UOR108" s="376"/>
      <c r="UOS108" s="376"/>
      <c r="UOT108" s="376"/>
      <c r="UOU108" s="376"/>
      <c r="UOV108" s="376"/>
      <c r="UOW108" s="376"/>
      <c r="UOX108" s="376"/>
      <c r="UOY108" s="376"/>
      <c r="UOZ108" s="376"/>
      <c r="UPA108" s="376"/>
      <c r="UPB108" s="376"/>
      <c r="UPC108" s="376"/>
      <c r="UPD108" s="376"/>
      <c r="UPE108" s="376"/>
      <c r="UPF108" s="376"/>
      <c r="UPG108" s="376"/>
      <c r="UPH108" s="376"/>
      <c r="UPI108" s="376"/>
      <c r="UPJ108" s="376"/>
      <c r="UPK108" s="376"/>
      <c r="UPL108" s="376"/>
      <c r="UPM108" s="376"/>
      <c r="UPN108" s="376"/>
      <c r="UPO108" s="376"/>
      <c r="UPP108" s="376"/>
      <c r="UPQ108" s="376"/>
      <c r="UPR108" s="376"/>
      <c r="UPS108" s="376"/>
      <c r="UPT108" s="376"/>
      <c r="UPU108" s="376"/>
      <c r="UPV108" s="376"/>
      <c r="UPW108" s="376"/>
      <c r="UPX108" s="376"/>
      <c r="UPY108" s="376"/>
      <c r="UPZ108" s="376"/>
      <c r="UQA108" s="376"/>
      <c r="UQB108" s="376"/>
      <c r="UQC108" s="376"/>
      <c r="UQD108" s="376"/>
      <c r="UQE108" s="376"/>
      <c r="UQF108" s="376"/>
      <c r="UQG108" s="376"/>
      <c r="UQH108" s="376"/>
      <c r="UQI108" s="376"/>
      <c r="UQJ108" s="376"/>
      <c r="UQK108" s="376"/>
      <c r="UQL108" s="376"/>
      <c r="UQM108" s="376"/>
      <c r="UQN108" s="376"/>
      <c r="UQO108" s="376"/>
      <c r="UQP108" s="376"/>
      <c r="UQQ108" s="376"/>
      <c r="UQR108" s="376"/>
      <c r="UQS108" s="376"/>
      <c r="UQT108" s="376"/>
      <c r="UQU108" s="376"/>
      <c r="UQV108" s="376"/>
      <c r="UQW108" s="376"/>
      <c r="UQX108" s="376"/>
      <c r="UQY108" s="376"/>
      <c r="UQZ108" s="376"/>
      <c r="URA108" s="376"/>
      <c r="URB108" s="376"/>
      <c r="URC108" s="376"/>
      <c r="URD108" s="376"/>
      <c r="URE108" s="376"/>
      <c r="URF108" s="376"/>
      <c r="URG108" s="376"/>
      <c r="URH108" s="376"/>
      <c r="URI108" s="376"/>
      <c r="URJ108" s="376"/>
      <c r="URK108" s="376"/>
      <c r="URL108" s="376"/>
      <c r="URM108" s="376"/>
      <c r="URN108" s="376"/>
      <c r="URO108" s="376"/>
      <c r="URP108" s="376"/>
      <c r="URQ108" s="376"/>
      <c r="URR108" s="376"/>
      <c r="URS108" s="376"/>
      <c r="URT108" s="376"/>
      <c r="URU108" s="376"/>
      <c r="URV108" s="376"/>
      <c r="URW108" s="376"/>
      <c r="URX108" s="376"/>
      <c r="URY108" s="376"/>
      <c r="URZ108" s="376"/>
      <c r="USA108" s="376"/>
      <c r="USB108" s="376"/>
      <c r="USC108" s="376"/>
      <c r="USD108" s="376"/>
      <c r="USE108" s="376"/>
      <c r="USF108" s="376"/>
      <c r="USG108" s="376"/>
      <c r="USH108" s="376"/>
      <c r="USI108" s="376"/>
      <c r="USJ108" s="376"/>
      <c r="USK108" s="376"/>
      <c r="USL108" s="376"/>
      <c r="USM108" s="376"/>
      <c r="USN108" s="376"/>
      <c r="USO108" s="376"/>
      <c r="USP108" s="376"/>
      <c r="USQ108" s="376"/>
      <c r="USR108" s="376"/>
      <c r="USS108" s="376"/>
      <c r="UST108" s="376"/>
      <c r="USU108" s="376"/>
      <c r="USV108" s="376"/>
      <c r="USW108" s="376"/>
      <c r="USX108" s="376"/>
      <c r="USY108" s="376"/>
      <c r="USZ108" s="376"/>
      <c r="UTA108" s="376"/>
      <c r="UTB108" s="376"/>
      <c r="UTC108" s="376"/>
      <c r="UTD108" s="376"/>
      <c r="UTE108" s="376"/>
      <c r="UTF108" s="376"/>
      <c r="UTG108" s="376"/>
      <c r="UTH108" s="376"/>
      <c r="UTI108" s="376"/>
      <c r="UTJ108" s="376"/>
      <c r="UTK108" s="376"/>
      <c r="UTL108" s="376"/>
      <c r="UTM108" s="376"/>
      <c r="UTN108" s="376"/>
      <c r="UTO108" s="376"/>
      <c r="UTP108" s="376"/>
      <c r="UTQ108" s="376"/>
      <c r="UTR108" s="376"/>
      <c r="UTS108" s="376"/>
      <c r="UTT108" s="376"/>
      <c r="UTU108" s="376"/>
      <c r="UTV108" s="376"/>
      <c r="UTW108" s="376"/>
      <c r="UTX108" s="376"/>
      <c r="UTY108" s="376"/>
      <c r="UTZ108" s="376"/>
      <c r="UUA108" s="376"/>
      <c r="UUB108" s="376"/>
      <c r="UUC108" s="376"/>
      <c r="UUD108" s="376"/>
      <c r="UUE108" s="376"/>
      <c r="UUF108" s="376"/>
      <c r="UUG108" s="376"/>
      <c r="UUH108" s="376"/>
      <c r="UUI108" s="376"/>
      <c r="UUJ108" s="376"/>
      <c r="UUK108" s="376"/>
      <c r="UUL108" s="376"/>
      <c r="UUM108" s="376"/>
      <c r="UUN108" s="376"/>
      <c r="UUO108" s="376"/>
      <c r="UUP108" s="376"/>
      <c r="UUQ108" s="376"/>
      <c r="UUR108" s="376"/>
      <c r="UUS108" s="376"/>
      <c r="UUT108" s="376"/>
      <c r="UUU108" s="376"/>
      <c r="UUV108" s="376"/>
      <c r="UUW108" s="376"/>
      <c r="UUX108" s="376"/>
      <c r="UUY108" s="376"/>
      <c r="UUZ108" s="376"/>
      <c r="UVA108" s="376"/>
      <c r="UVB108" s="376"/>
      <c r="UVC108" s="376"/>
      <c r="UVD108" s="376"/>
      <c r="UVE108" s="376"/>
      <c r="UVF108" s="376"/>
      <c r="UVG108" s="376"/>
      <c r="UVH108" s="376"/>
      <c r="UVI108" s="376"/>
      <c r="UVJ108" s="376"/>
      <c r="UVK108" s="376"/>
      <c r="UVL108" s="376"/>
      <c r="UVM108" s="376"/>
      <c r="UVN108" s="376"/>
      <c r="UVO108" s="376"/>
      <c r="UVP108" s="376"/>
      <c r="UVQ108" s="376"/>
      <c r="UVR108" s="376"/>
      <c r="UVS108" s="376"/>
      <c r="UVT108" s="376"/>
      <c r="UVU108" s="376"/>
      <c r="UVV108" s="376"/>
      <c r="UVW108" s="376"/>
      <c r="UVX108" s="376"/>
      <c r="UVY108" s="376"/>
      <c r="UVZ108" s="376"/>
      <c r="UWA108" s="376"/>
      <c r="UWB108" s="376"/>
      <c r="UWC108" s="376"/>
      <c r="UWD108" s="376"/>
      <c r="UWE108" s="376"/>
      <c r="UWF108" s="376"/>
      <c r="UWG108" s="376"/>
      <c r="UWH108" s="376"/>
      <c r="UWI108" s="376"/>
      <c r="UWJ108" s="376"/>
      <c r="UWK108" s="376"/>
      <c r="UWL108" s="376"/>
      <c r="UWM108" s="376"/>
      <c r="UWN108" s="376"/>
      <c r="UWO108" s="376"/>
      <c r="UWP108" s="376"/>
      <c r="UWQ108" s="376"/>
      <c r="UWR108" s="376"/>
      <c r="UWS108" s="376"/>
      <c r="UWT108" s="376"/>
      <c r="UWU108" s="376"/>
      <c r="UWV108" s="376"/>
      <c r="UWW108" s="376"/>
      <c r="UWX108" s="376"/>
      <c r="UWY108" s="376"/>
      <c r="UWZ108" s="376"/>
      <c r="UXA108" s="376"/>
      <c r="UXB108" s="376"/>
      <c r="UXC108" s="376"/>
      <c r="UXD108" s="376"/>
      <c r="UXE108" s="376"/>
      <c r="UXF108" s="376"/>
      <c r="UXG108" s="376"/>
      <c r="UXH108" s="376"/>
      <c r="UXI108" s="376"/>
      <c r="UXJ108" s="376"/>
      <c r="UXK108" s="376"/>
      <c r="UXL108" s="376"/>
      <c r="UXM108" s="376"/>
      <c r="UXN108" s="376"/>
      <c r="UXO108" s="376"/>
      <c r="UXP108" s="376"/>
      <c r="UXQ108" s="376"/>
      <c r="UXR108" s="376"/>
      <c r="UXS108" s="376"/>
      <c r="UXT108" s="376"/>
      <c r="UXU108" s="376"/>
      <c r="UXV108" s="376"/>
      <c r="UXW108" s="376"/>
      <c r="UXX108" s="376"/>
      <c r="UXY108" s="376"/>
      <c r="UXZ108" s="376"/>
      <c r="UYA108" s="376"/>
      <c r="UYB108" s="376"/>
      <c r="UYC108" s="376"/>
      <c r="UYD108" s="376"/>
      <c r="UYE108" s="376"/>
      <c r="UYF108" s="376"/>
      <c r="UYG108" s="376"/>
      <c r="UYH108" s="376"/>
      <c r="UYI108" s="376"/>
      <c r="UYJ108" s="376"/>
      <c r="UYK108" s="376"/>
      <c r="UYL108" s="376"/>
      <c r="UYM108" s="376"/>
      <c r="UYN108" s="376"/>
      <c r="UYO108" s="376"/>
      <c r="UYP108" s="376"/>
      <c r="UYQ108" s="376"/>
      <c r="UYR108" s="376"/>
      <c r="UYS108" s="376"/>
      <c r="UYT108" s="376"/>
      <c r="UYU108" s="376"/>
      <c r="UYV108" s="376"/>
      <c r="UYW108" s="376"/>
      <c r="UYX108" s="376"/>
      <c r="UYY108" s="376"/>
      <c r="UYZ108" s="376"/>
      <c r="UZA108" s="376"/>
      <c r="UZB108" s="376"/>
      <c r="UZC108" s="376"/>
      <c r="UZD108" s="376"/>
      <c r="UZE108" s="376"/>
      <c r="UZF108" s="376"/>
      <c r="UZG108" s="376"/>
      <c r="UZH108" s="376"/>
      <c r="UZI108" s="376"/>
      <c r="UZJ108" s="376"/>
      <c r="UZK108" s="376"/>
      <c r="UZL108" s="376"/>
      <c r="UZM108" s="376"/>
      <c r="UZN108" s="376"/>
      <c r="UZO108" s="376"/>
      <c r="UZP108" s="376"/>
      <c r="UZQ108" s="376"/>
      <c r="UZR108" s="376"/>
      <c r="UZS108" s="376"/>
      <c r="UZT108" s="376"/>
      <c r="UZU108" s="376"/>
      <c r="UZV108" s="376"/>
      <c r="UZW108" s="376"/>
      <c r="UZX108" s="376"/>
      <c r="UZY108" s="376"/>
      <c r="UZZ108" s="376"/>
      <c r="VAA108" s="376"/>
      <c r="VAB108" s="376"/>
      <c r="VAC108" s="376"/>
      <c r="VAD108" s="376"/>
      <c r="VAE108" s="376"/>
      <c r="VAF108" s="376"/>
      <c r="VAG108" s="376"/>
      <c r="VAH108" s="376"/>
      <c r="VAI108" s="376"/>
      <c r="VAJ108" s="376"/>
      <c r="VAK108" s="376"/>
      <c r="VAL108" s="376"/>
      <c r="VAM108" s="376"/>
      <c r="VAN108" s="376"/>
      <c r="VAO108" s="376"/>
      <c r="VAP108" s="376"/>
      <c r="VAQ108" s="376"/>
      <c r="VAR108" s="376"/>
      <c r="VAS108" s="376"/>
      <c r="VAT108" s="376"/>
      <c r="VAU108" s="376"/>
      <c r="VAV108" s="376"/>
      <c r="VAW108" s="376"/>
      <c r="VAX108" s="376"/>
      <c r="VAY108" s="376"/>
      <c r="VAZ108" s="376"/>
      <c r="VBA108" s="376"/>
      <c r="VBB108" s="376"/>
      <c r="VBC108" s="376"/>
      <c r="VBD108" s="376"/>
      <c r="VBE108" s="376"/>
      <c r="VBF108" s="376"/>
      <c r="VBG108" s="376"/>
      <c r="VBH108" s="376"/>
      <c r="VBI108" s="376"/>
      <c r="VBJ108" s="376"/>
      <c r="VBK108" s="376"/>
      <c r="VBL108" s="376"/>
      <c r="VBM108" s="376"/>
      <c r="VBN108" s="376"/>
      <c r="VBO108" s="376"/>
      <c r="VBP108" s="376"/>
      <c r="VBQ108" s="376"/>
      <c r="VBR108" s="376"/>
      <c r="VBS108" s="376"/>
      <c r="VBT108" s="376"/>
      <c r="VBU108" s="376"/>
      <c r="VBV108" s="376"/>
      <c r="VBW108" s="376"/>
      <c r="VBX108" s="376"/>
      <c r="VBY108" s="376"/>
      <c r="VBZ108" s="376"/>
      <c r="VCA108" s="376"/>
      <c r="VCB108" s="376"/>
      <c r="VCC108" s="376"/>
      <c r="VCD108" s="376"/>
      <c r="VCE108" s="376"/>
      <c r="VCF108" s="376"/>
      <c r="VCG108" s="376"/>
      <c r="VCH108" s="376"/>
      <c r="VCI108" s="376"/>
      <c r="VCJ108" s="376"/>
      <c r="VCK108" s="376"/>
      <c r="VCL108" s="376"/>
      <c r="VCM108" s="376"/>
      <c r="VCN108" s="376"/>
      <c r="VCO108" s="376"/>
      <c r="VCP108" s="376"/>
      <c r="VCQ108" s="376"/>
      <c r="VCR108" s="376"/>
      <c r="VCS108" s="376"/>
      <c r="VCT108" s="376"/>
      <c r="VCU108" s="376"/>
      <c r="VCV108" s="376"/>
      <c r="VCW108" s="376"/>
      <c r="VCX108" s="376"/>
      <c r="VCY108" s="376"/>
      <c r="VCZ108" s="376"/>
      <c r="VDA108" s="376"/>
      <c r="VDB108" s="376"/>
      <c r="VDC108" s="376"/>
      <c r="VDD108" s="376"/>
      <c r="VDE108" s="376"/>
      <c r="VDF108" s="376"/>
      <c r="VDG108" s="376"/>
      <c r="VDH108" s="376"/>
      <c r="VDI108" s="376"/>
      <c r="VDJ108" s="376"/>
      <c r="VDK108" s="376"/>
      <c r="VDL108" s="376"/>
      <c r="VDM108" s="376"/>
      <c r="VDN108" s="376"/>
      <c r="VDO108" s="376"/>
      <c r="VDP108" s="376"/>
      <c r="VDQ108" s="376"/>
      <c r="VDR108" s="376"/>
      <c r="VDS108" s="376"/>
      <c r="VDT108" s="376"/>
      <c r="VDU108" s="376"/>
      <c r="VDV108" s="376"/>
      <c r="VDW108" s="376"/>
      <c r="VDX108" s="376"/>
      <c r="VDY108" s="376"/>
      <c r="VDZ108" s="376"/>
      <c r="VEA108" s="376"/>
      <c r="VEB108" s="376"/>
      <c r="VEC108" s="376"/>
      <c r="VED108" s="376"/>
      <c r="VEE108" s="376"/>
      <c r="VEF108" s="376"/>
      <c r="VEG108" s="376"/>
      <c r="VEH108" s="376"/>
      <c r="VEI108" s="376"/>
      <c r="VEJ108" s="376"/>
      <c r="VEK108" s="376"/>
      <c r="VEL108" s="376"/>
      <c r="VEM108" s="376"/>
      <c r="VEN108" s="376"/>
      <c r="VEO108" s="376"/>
      <c r="VEP108" s="376"/>
      <c r="VEQ108" s="376"/>
      <c r="VER108" s="376"/>
      <c r="VES108" s="376"/>
      <c r="VET108" s="376"/>
      <c r="VEU108" s="376"/>
      <c r="VEV108" s="376"/>
      <c r="VEW108" s="376"/>
      <c r="VEX108" s="376"/>
      <c r="VEY108" s="376"/>
      <c r="VEZ108" s="376"/>
      <c r="VFA108" s="376"/>
      <c r="VFB108" s="376"/>
      <c r="VFC108" s="376"/>
      <c r="VFD108" s="376"/>
      <c r="VFE108" s="376"/>
      <c r="VFF108" s="376"/>
      <c r="VFG108" s="376"/>
      <c r="VFH108" s="376"/>
      <c r="VFI108" s="376"/>
      <c r="VFJ108" s="376"/>
      <c r="VFK108" s="376"/>
      <c r="VFL108" s="376"/>
      <c r="VFM108" s="376"/>
      <c r="VFN108" s="376"/>
      <c r="VFO108" s="376"/>
      <c r="VFP108" s="376"/>
      <c r="VFQ108" s="376"/>
      <c r="VFR108" s="376"/>
      <c r="VFS108" s="376"/>
      <c r="VFT108" s="376"/>
      <c r="VFU108" s="376"/>
      <c r="VFV108" s="376"/>
      <c r="VFW108" s="376"/>
      <c r="VFX108" s="376"/>
      <c r="VFY108" s="376"/>
      <c r="VFZ108" s="376"/>
      <c r="VGA108" s="376"/>
      <c r="VGB108" s="376"/>
      <c r="VGC108" s="376"/>
      <c r="VGD108" s="376"/>
      <c r="VGE108" s="376"/>
      <c r="VGF108" s="376"/>
      <c r="VGG108" s="376"/>
      <c r="VGH108" s="376"/>
      <c r="VGI108" s="376"/>
      <c r="VGJ108" s="376"/>
      <c r="VGK108" s="376"/>
      <c r="VGL108" s="376"/>
      <c r="VGM108" s="376"/>
      <c r="VGN108" s="376"/>
      <c r="VGO108" s="376"/>
      <c r="VGP108" s="376"/>
      <c r="VGQ108" s="376"/>
      <c r="VGR108" s="376"/>
      <c r="VGS108" s="376"/>
      <c r="VGT108" s="376"/>
      <c r="VGU108" s="376"/>
      <c r="VGV108" s="376"/>
      <c r="VGW108" s="376"/>
      <c r="VGX108" s="376"/>
      <c r="VGY108" s="376"/>
      <c r="VGZ108" s="376"/>
      <c r="VHA108" s="376"/>
      <c r="VHB108" s="376"/>
      <c r="VHC108" s="376"/>
      <c r="VHD108" s="376"/>
      <c r="VHE108" s="376"/>
      <c r="VHF108" s="376"/>
      <c r="VHG108" s="376"/>
      <c r="VHH108" s="376"/>
      <c r="VHI108" s="376"/>
      <c r="VHJ108" s="376"/>
      <c r="VHK108" s="376"/>
      <c r="VHL108" s="376"/>
      <c r="VHM108" s="376"/>
      <c r="VHN108" s="376"/>
      <c r="VHO108" s="376"/>
      <c r="VHP108" s="376"/>
      <c r="VHQ108" s="376"/>
      <c r="VHR108" s="376"/>
      <c r="VHS108" s="376"/>
      <c r="VHT108" s="376"/>
      <c r="VHU108" s="376"/>
      <c r="VHV108" s="376"/>
      <c r="VHW108" s="376"/>
      <c r="VHX108" s="376"/>
      <c r="VHY108" s="376"/>
      <c r="VHZ108" s="376"/>
      <c r="VIA108" s="376"/>
      <c r="VIB108" s="376"/>
      <c r="VIC108" s="376"/>
      <c r="VID108" s="376"/>
      <c r="VIE108" s="376"/>
      <c r="VIF108" s="376"/>
      <c r="VIG108" s="376"/>
      <c r="VIH108" s="376"/>
      <c r="VII108" s="376"/>
      <c r="VIJ108" s="376"/>
      <c r="VIK108" s="376"/>
      <c r="VIL108" s="376"/>
      <c r="VIM108" s="376"/>
      <c r="VIN108" s="376"/>
      <c r="VIO108" s="376"/>
      <c r="VIP108" s="376"/>
      <c r="VIQ108" s="376"/>
      <c r="VIR108" s="376"/>
      <c r="VIS108" s="376"/>
      <c r="VIT108" s="376"/>
      <c r="VIU108" s="376"/>
      <c r="VIV108" s="376"/>
      <c r="VIW108" s="376"/>
      <c r="VIX108" s="376"/>
      <c r="VIY108" s="376"/>
      <c r="VIZ108" s="376"/>
      <c r="VJA108" s="376"/>
      <c r="VJB108" s="376"/>
      <c r="VJC108" s="376"/>
      <c r="VJD108" s="376"/>
      <c r="VJE108" s="376"/>
      <c r="VJF108" s="376"/>
      <c r="VJG108" s="376"/>
      <c r="VJH108" s="376"/>
      <c r="VJI108" s="376"/>
      <c r="VJJ108" s="376"/>
      <c r="VJK108" s="376"/>
      <c r="VJL108" s="376"/>
      <c r="VJM108" s="376"/>
      <c r="VJN108" s="376"/>
      <c r="VJO108" s="376"/>
      <c r="VJP108" s="376"/>
      <c r="VJQ108" s="376"/>
      <c r="VJR108" s="376"/>
      <c r="VJS108" s="376"/>
      <c r="VJT108" s="376"/>
      <c r="VJU108" s="376"/>
      <c r="VJV108" s="376"/>
      <c r="VJW108" s="376"/>
      <c r="VJX108" s="376"/>
      <c r="VJY108" s="376"/>
      <c r="VJZ108" s="376"/>
      <c r="VKA108" s="376"/>
      <c r="VKB108" s="376"/>
      <c r="VKC108" s="376"/>
      <c r="VKD108" s="376"/>
      <c r="VKE108" s="376"/>
      <c r="VKF108" s="376"/>
      <c r="VKG108" s="376"/>
      <c r="VKH108" s="376"/>
      <c r="VKI108" s="376"/>
      <c r="VKJ108" s="376"/>
      <c r="VKK108" s="376"/>
      <c r="VKL108" s="376"/>
      <c r="VKM108" s="376"/>
      <c r="VKN108" s="376"/>
      <c r="VKO108" s="376"/>
      <c r="VKP108" s="376"/>
      <c r="VKQ108" s="376"/>
      <c r="VKR108" s="376"/>
      <c r="VKS108" s="376"/>
      <c r="VKT108" s="376"/>
      <c r="VKU108" s="376"/>
      <c r="VKV108" s="376"/>
      <c r="VKW108" s="376"/>
      <c r="VKX108" s="376"/>
      <c r="VKY108" s="376"/>
      <c r="VKZ108" s="376"/>
      <c r="VLA108" s="376"/>
      <c r="VLB108" s="376"/>
      <c r="VLC108" s="376"/>
      <c r="VLD108" s="376"/>
      <c r="VLE108" s="376"/>
      <c r="VLF108" s="376"/>
      <c r="VLG108" s="376"/>
      <c r="VLH108" s="376"/>
      <c r="VLI108" s="376"/>
      <c r="VLJ108" s="376"/>
      <c r="VLK108" s="376"/>
      <c r="VLL108" s="376"/>
      <c r="VLM108" s="376"/>
      <c r="VLN108" s="376"/>
      <c r="VLO108" s="376"/>
      <c r="VLP108" s="376"/>
      <c r="VLQ108" s="376"/>
      <c r="VLR108" s="376"/>
      <c r="VLS108" s="376"/>
      <c r="VLT108" s="376"/>
      <c r="VLU108" s="376"/>
      <c r="VLV108" s="376"/>
      <c r="VLW108" s="376"/>
      <c r="VLX108" s="376"/>
      <c r="VLY108" s="376"/>
      <c r="VLZ108" s="376"/>
      <c r="VMA108" s="376"/>
      <c r="VMB108" s="376"/>
      <c r="VMC108" s="376"/>
      <c r="VMD108" s="376"/>
      <c r="VME108" s="376"/>
      <c r="VMF108" s="376"/>
      <c r="VMG108" s="376"/>
      <c r="VMH108" s="376"/>
      <c r="VMI108" s="376"/>
      <c r="VMJ108" s="376"/>
      <c r="VMK108" s="376"/>
      <c r="VML108" s="376"/>
      <c r="VMM108" s="376"/>
      <c r="VMN108" s="376"/>
      <c r="VMO108" s="376"/>
      <c r="VMP108" s="376"/>
      <c r="VMQ108" s="376"/>
      <c r="VMR108" s="376"/>
      <c r="VMS108" s="376"/>
      <c r="VMT108" s="376"/>
      <c r="VMU108" s="376"/>
      <c r="VMV108" s="376"/>
      <c r="VMW108" s="376"/>
      <c r="VMX108" s="376"/>
      <c r="VMY108" s="376"/>
      <c r="VMZ108" s="376"/>
      <c r="VNA108" s="376"/>
      <c r="VNB108" s="376"/>
      <c r="VNC108" s="376"/>
      <c r="VND108" s="376"/>
      <c r="VNE108" s="376"/>
      <c r="VNF108" s="376"/>
      <c r="VNG108" s="376"/>
      <c r="VNH108" s="376"/>
      <c r="VNI108" s="376"/>
      <c r="VNJ108" s="376"/>
      <c r="VNK108" s="376"/>
      <c r="VNL108" s="376"/>
      <c r="VNM108" s="376"/>
      <c r="VNN108" s="376"/>
      <c r="VNO108" s="376"/>
      <c r="VNP108" s="376"/>
      <c r="VNQ108" s="376"/>
      <c r="VNR108" s="376"/>
      <c r="VNS108" s="376"/>
      <c r="VNT108" s="376"/>
      <c r="VNU108" s="376"/>
      <c r="VNV108" s="376"/>
      <c r="VNW108" s="376"/>
      <c r="VNX108" s="376"/>
      <c r="VNY108" s="376"/>
      <c r="VNZ108" s="376"/>
      <c r="VOA108" s="376"/>
      <c r="VOB108" s="376"/>
      <c r="VOC108" s="376"/>
      <c r="VOD108" s="376"/>
      <c r="VOE108" s="376"/>
      <c r="VOF108" s="376"/>
      <c r="VOG108" s="376"/>
      <c r="VOH108" s="376"/>
      <c r="VOI108" s="376"/>
      <c r="VOJ108" s="376"/>
      <c r="VOK108" s="376"/>
      <c r="VOL108" s="376"/>
      <c r="VOM108" s="376"/>
      <c r="VON108" s="376"/>
      <c r="VOO108" s="376"/>
      <c r="VOP108" s="376"/>
      <c r="VOQ108" s="376"/>
      <c r="VOR108" s="376"/>
      <c r="VOS108" s="376"/>
      <c r="VOT108" s="376"/>
      <c r="VOU108" s="376"/>
      <c r="VOV108" s="376"/>
      <c r="VOW108" s="376"/>
      <c r="VOX108" s="376"/>
      <c r="VOY108" s="376"/>
      <c r="VOZ108" s="376"/>
      <c r="VPA108" s="376"/>
      <c r="VPB108" s="376"/>
      <c r="VPC108" s="376"/>
      <c r="VPD108" s="376"/>
      <c r="VPE108" s="376"/>
      <c r="VPF108" s="376"/>
      <c r="VPG108" s="376"/>
      <c r="VPH108" s="376"/>
      <c r="VPI108" s="376"/>
      <c r="VPJ108" s="376"/>
      <c r="VPK108" s="376"/>
      <c r="VPL108" s="376"/>
      <c r="VPM108" s="376"/>
      <c r="VPN108" s="376"/>
      <c r="VPO108" s="376"/>
      <c r="VPP108" s="376"/>
      <c r="VPQ108" s="376"/>
      <c r="VPR108" s="376"/>
      <c r="VPS108" s="376"/>
      <c r="VPT108" s="376"/>
      <c r="VPU108" s="376"/>
      <c r="VPV108" s="376"/>
      <c r="VPW108" s="376"/>
      <c r="VPX108" s="376"/>
      <c r="VPY108" s="376"/>
      <c r="VPZ108" s="376"/>
      <c r="VQA108" s="376"/>
      <c r="VQB108" s="376"/>
      <c r="VQC108" s="376"/>
      <c r="VQD108" s="376"/>
      <c r="VQE108" s="376"/>
      <c r="VQF108" s="376"/>
      <c r="VQG108" s="376"/>
      <c r="VQH108" s="376"/>
      <c r="VQI108" s="376"/>
      <c r="VQJ108" s="376"/>
      <c r="VQK108" s="376"/>
      <c r="VQL108" s="376"/>
      <c r="VQM108" s="376"/>
      <c r="VQN108" s="376"/>
      <c r="VQO108" s="376"/>
      <c r="VQP108" s="376"/>
      <c r="VQQ108" s="376"/>
      <c r="VQR108" s="376"/>
      <c r="VQS108" s="376"/>
      <c r="VQT108" s="376"/>
      <c r="VQU108" s="376"/>
      <c r="VQV108" s="376"/>
      <c r="VQW108" s="376"/>
      <c r="VQX108" s="376"/>
      <c r="VQY108" s="376"/>
      <c r="VQZ108" s="376"/>
      <c r="VRA108" s="376"/>
      <c r="VRB108" s="376"/>
      <c r="VRC108" s="376"/>
      <c r="VRD108" s="376"/>
      <c r="VRE108" s="376"/>
      <c r="VRF108" s="376"/>
      <c r="VRG108" s="376"/>
      <c r="VRH108" s="376"/>
      <c r="VRI108" s="376"/>
      <c r="VRJ108" s="376"/>
      <c r="VRK108" s="376"/>
      <c r="VRL108" s="376"/>
      <c r="VRM108" s="376"/>
      <c r="VRN108" s="376"/>
      <c r="VRO108" s="376"/>
      <c r="VRP108" s="376"/>
      <c r="VRQ108" s="376"/>
      <c r="VRR108" s="376"/>
      <c r="VRS108" s="376"/>
      <c r="VRT108" s="376"/>
      <c r="VRU108" s="376"/>
      <c r="VRV108" s="376"/>
      <c r="VRW108" s="376"/>
      <c r="VRX108" s="376"/>
      <c r="VRY108" s="376"/>
      <c r="VRZ108" s="376"/>
      <c r="VSA108" s="376"/>
      <c r="VSB108" s="376"/>
      <c r="VSC108" s="376"/>
      <c r="VSD108" s="376"/>
      <c r="VSE108" s="376"/>
      <c r="VSF108" s="376"/>
      <c r="VSG108" s="376"/>
      <c r="VSH108" s="376"/>
      <c r="VSI108" s="376"/>
      <c r="VSJ108" s="376"/>
      <c r="VSK108" s="376"/>
      <c r="VSL108" s="376"/>
      <c r="VSM108" s="376"/>
      <c r="VSN108" s="376"/>
      <c r="VSO108" s="376"/>
      <c r="VSP108" s="376"/>
      <c r="VSQ108" s="376"/>
      <c r="VSR108" s="376"/>
      <c r="VSS108" s="376"/>
      <c r="VST108" s="376"/>
      <c r="VSU108" s="376"/>
      <c r="VSV108" s="376"/>
      <c r="VSW108" s="376"/>
      <c r="VSX108" s="376"/>
      <c r="VSY108" s="376"/>
      <c r="VSZ108" s="376"/>
      <c r="VTA108" s="376"/>
      <c r="VTB108" s="376"/>
      <c r="VTC108" s="376"/>
      <c r="VTD108" s="376"/>
      <c r="VTE108" s="376"/>
      <c r="VTF108" s="376"/>
      <c r="VTG108" s="376"/>
      <c r="VTH108" s="376"/>
      <c r="VTI108" s="376"/>
      <c r="VTJ108" s="376"/>
      <c r="VTK108" s="376"/>
      <c r="VTL108" s="376"/>
      <c r="VTM108" s="376"/>
      <c r="VTN108" s="376"/>
      <c r="VTO108" s="376"/>
      <c r="VTP108" s="376"/>
      <c r="VTQ108" s="376"/>
      <c r="VTR108" s="376"/>
      <c r="VTS108" s="376"/>
      <c r="VTT108" s="376"/>
      <c r="VTU108" s="376"/>
      <c r="VTV108" s="376"/>
      <c r="VTW108" s="376"/>
      <c r="VTX108" s="376"/>
      <c r="VTY108" s="376"/>
      <c r="VTZ108" s="376"/>
      <c r="VUA108" s="376"/>
      <c r="VUB108" s="376"/>
      <c r="VUC108" s="376"/>
      <c r="VUD108" s="376"/>
      <c r="VUE108" s="376"/>
      <c r="VUF108" s="376"/>
      <c r="VUG108" s="376"/>
      <c r="VUH108" s="376"/>
      <c r="VUI108" s="376"/>
      <c r="VUJ108" s="376"/>
      <c r="VUK108" s="376"/>
      <c r="VUL108" s="376"/>
      <c r="VUM108" s="376"/>
      <c r="VUN108" s="376"/>
      <c r="VUO108" s="376"/>
      <c r="VUP108" s="376"/>
      <c r="VUQ108" s="376"/>
      <c r="VUR108" s="376"/>
      <c r="VUS108" s="376"/>
      <c r="VUT108" s="376"/>
      <c r="VUU108" s="376"/>
      <c r="VUV108" s="376"/>
      <c r="VUW108" s="376"/>
      <c r="VUX108" s="376"/>
      <c r="VUY108" s="376"/>
      <c r="VUZ108" s="376"/>
      <c r="VVA108" s="376"/>
      <c r="VVB108" s="376"/>
      <c r="VVC108" s="376"/>
      <c r="VVD108" s="376"/>
      <c r="VVE108" s="376"/>
      <c r="VVF108" s="376"/>
      <c r="VVG108" s="376"/>
      <c r="VVH108" s="376"/>
      <c r="VVI108" s="376"/>
      <c r="VVJ108" s="376"/>
      <c r="VVK108" s="376"/>
      <c r="VVL108" s="376"/>
      <c r="VVM108" s="376"/>
      <c r="VVN108" s="376"/>
      <c r="VVO108" s="376"/>
      <c r="VVP108" s="376"/>
      <c r="VVQ108" s="376"/>
      <c r="VVR108" s="376"/>
      <c r="VVS108" s="376"/>
      <c r="VVT108" s="376"/>
      <c r="VVU108" s="376"/>
      <c r="VVV108" s="376"/>
      <c r="VVW108" s="376"/>
      <c r="VVX108" s="376"/>
      <c r="VVY108" s="376"/>
      <c r="VVZ108" s="376"/>
      <c r="VWA108" s="376"/>
      <c r="VWB108" s="376"/>
      <c r="VWC108" s="376"/>
      <c r="VWD108" s="376"/>
      <c r="VWE108" s="376"/>
      <c r="VWF108" s="376"/>
      <c r="VWG108" s="376"/>
      <c r="VWH108" s="376"/>
      <c r="VWI108" s="376"/>
      <c r="VWJ108" s="376"/>
      <c r="VWK108" s="376"/>
      <c r="VWL108" s="376"/>
      <c r="VWM108" s="376"/>
      <c r="VWN108" s="376"/>
      <c r="VWO108" s="376"/>
      <c r="VWP108" s="376"/>
      <c r="VWQ108" s="376"/>
      <c r="VWR108" s="376"/>
      <c r="VWS108" s="376"/>
      <c r="VWT108" s="376"/>
      <c r="VWU108" s="376"/>
      <c r="VWV108" s="376"/>
      <c r="VWW108" s="376"/>
      <c r="VWX108" s="376"/>
      <c r="VWY108" s="376"/>
      <c r="VWZ108" s="376"/>
      <c r="VXA108" s="376"/>
      <c r="VXB108" s="376"/>
      <c r="VXC108" s="376"/>
      <c r="VXD108" s="376"/>
      <c r="VXE108" s="376"/>
      <c r="VXF108" s="376"/>
      <c r="VXG108" s="376"/>
      <c r="VXH108" s="376"/>
      <c r="VXI108" s="376"/>
      <c r="VXJ108" s="376"/>
      <c r="VXK108" s="376"/>
      <c r="VXL108" s="376"/>
      <c r="VXM108" s="376"/>
      <c r="VXN108" s="376"/>
      <c r="VXO108" s="376"/>
      <c r="VXP108" s="376"/>
      <c r="VXQ108" s="376"/>
      <c r="VXR108" s="376"/>
      <c r="VXS108" s="376"/>
      <c r="VXT108" s="376"/>
      <c r="VXU108" s="376"/>
      <c r="VXV108" s="376"/>
      <c r="VXW108" s="376"/>
      <c r="VXX108" s="376"/>
      <c r="VXY108" s="376"/>
      <c r="VXZ108" s="376"/>
      <c r="VYA108" s="376"/>
      <c r="VYB108" s="376"/>
      <c r="VYC108" s="376"/>
      <c r="VYD108" s="376"/>
      <c r="VYE108" s="376"/>
      <c r="VYF108" s="376"/>
      <c r="VYG108" s="376"/>
      <c r="VYH108" s="376"/>
      <c r="VYI108" s="376"/>
      <c r="VYJ108" s="376"/>
      <c r="VYK108" s="376"/>
      <c r="VYL108" s="376"/>
      <c r="VYM108" s="376"/>
      <c r="VYN108" s="376"/>
      <c r="VYO108" s="376"/>
      <c r="VYP108" s="376"/>
      <c r="VYQ108" s="376"/>
      <c r="VYR108" s="376"/>
      <c r="VYS108" s="376"/>
      <c r="VYT108" s="376"/>
      <c r="VYU108" s="376"/>
      <c r="VYV108" s="376"/>
      <c r="VYW108" s="376"/>
      <c r="VYX108" s="376"/>
      <c r="VYY108" s="376"/>
      <c r="VYZ108" s="376"/>
      <c r="VZA108" s="376"/>
      <c r="VZB108" s="376"/>
      <c r="VZC108" s="376"/>
      <c r="VZD108" s="376"/>
      <c r="VZE108" s="376"/>
      <c r="VZF108" s="376"/>
      <c r="VZG108" s="376"/>
      <c r="VZH108" s="376"/>
      <c r="VZI108" s="376"/>
      <c r="VZJ108" s="376"/>
      <c r="VZK108" s="376"/>
      <c r="VZL108" s="376"/>
      <c r="VZM108" s="376"/>
      <c r="VZN108" s="376"/>
      <c r="VZO108" s="376"/>
      <c r="VZP108" s="376"/>
      <c r="VZQ108" s="376"/>
      <c r="VZR108" s="376"/>
      <c r="VZS108" s="376"/>
      <c r="VZT108" s="376"/>
      <c r="VZU108" s="376"/>
      <c r="VZV108" s="376"/>
      <c r="VZW108" s="376"/>
      <c r="VZX108" s="376"/>
      <c r="VZY108" s="376"/>
      <c r="VZZ108" s="376"/>
      <c r="WAA108" s="376"/>
      <c r="WAB108" s="376"/>
      <c r="WAC108" s="376"/>
      <c r="WAD108" s="376"/>
      <c r="WAE108" s="376"/>
      <c r="WAF108" s="376"/>
      <c r="WAG108" s="376"/>
      <c r="WAH108" s="376"/>
      <c r="WAI108" s="376"/>
      <c r="WAJ108" s="376"/>
      <c r="WAK108" s="376"/>
      <c r="WAL108" s="376"/>
      <c r="WAM108" s="376"/>
      <c r="WAN108" s="376"/>
      <c r="WAO108" s="376"/>
      <c r="WAP108" s="376"/>
      <c r="WAQ108" s="376"/>
      <c r="WAR108" s="376"/>
      <c r="WAS108" s="376"/>
      <c r="WAT108" s="376"/>
      <c r="WAU108" s="376"/>
      <c r="WAV108" s="376"/>
      <c r="WAW108" s="376"/>
      <c r="WAX108" s="376"/>
      <c r="WAY108" s="376"/>
      <c r="WAZ108" s="376"/>
      <c r="WBA108" s="376"/>
      <c r="WBB108" s="376"/>
      <c r="WBC108" s="376"/>
      <c r="WBD108" s="376"/>
      <c r="WBE108" s="376"/>
      <c r="WBF108" s="376"/>
      <c r="WBG108" s="376"/>
      <c r="WBH108" s="376"/>
      <c r="WBI108" s="376"/>
      <c r="WBJ108" s="376"/>
      <c r="WBK108" s="376"/>
      <c r="WBL108" s="376"/>
      <c r="WBM108" s="376"/>
      <c r="WBN108" s="376"/>
      <c r="WBO108" s="376"/>
      <c r="WBP108" s="376"/>
      <c r="WBQ108" s="376"/>
      <c r="WBR108" s="376"/>
      <c r="WBS108" s="376"/>
      <c r="WBT108" s="376"/>
      <c r="WBU108" s="376"/>
      <c r="WBV108" s="376"/>
      <c r="WBW108" s="376"/>
      <c r="WBX108" s="376"/>
      <c r="WBY108" s="376"/>
      <c r="WBZ108" s="376"/>
      <c r="WCA108" s="376"/>
      <c r="WCB108" s="376"/>
      <c r="WCC108" s="376"/>
      <c r="WCD108" s="376"/>
      <c r="WCE108" s="376"/>
      <c r="WCF108" s="376"/>
      <c r="WCG108" s="376"/>
      <c r="WCH108" s="376"/>
      <c r="WCI108" s="376"/>
      <c r="WCJ108" s="376"/>
      <c r="WCK108" s="376"/>
      <c r="WCL108" s="376"/>
      <c r="WCM108" s="376"/>
      <c r="WCN108" s="376"/>
      <c r="WCO108" s="376"/>
      <c r="WCP108" s="376"/>
      <c r="WCQ108" s="376"/>
      <c r="WCR108" s="376"/>
      <c r="WCS108" s="376"/>
      <c r="WCT108" s="376"/>
      <c r="WCU108" s="376"/>
      <c r="WCV108" s="376"/>
      <c r="WCW108" s="376"/>
      <c r="WCX108" s="376"/>
      <c r="WCY108" s="376"/>
      <c r="WCZ108" s="376"/>
      <c r="WDA108" s="376"/>
      <c r="WDB108" s="376"/>
      <c r="WDC108" s="376"/>
      <c r="WDD108" s="376"/>
      <c r="WDE108" s="376"/>
      <c r="WDF108" s="376"/>
      <c r="WDG108" s="376"/>
      <c r="WDH108" s="376"/>
      <c r="WDI108" s="376"/>
      <c r="WDJ108" s="376"/>
      <c r="WDK108" s="376"/>
      <c r="WDL108" s="376"/>
      <c r="WDM108" s="376"/>
      <c r="WDN108" s="376"/>
      <c r="WDO108" s="376"/>
      <c r="WDP108" s="376"/>
      <c r="WDQ108" s="376"/>
      <c r="WDR108" s="376"/>
      <c r="WDS108" s="376"/>
      <c r="WDT108" s="376"/>
      <c r="WDU108" s="376"/>
      <c r="WDV108" s="376"/>
      <c r="WDW108" s="376"/>
      <c r="WDX108" s="376"/>
      <c r="WDY108" s="376"/>
      <c r="WDZ108" s="376"/>
      <c r="WEA108" s="376"/>
      <c r="WEB108" s="376"/>
      <c r="WEC108" s="376"/>
      <c r="WED108" s="376"/>
      <c r="WEE108" s="376"/>
      <c r="WEF108" s="376"/>
      <c r="WEG108" s="376"/>
      <c r="WEH108" s="376"/>
      <c r="WEI108" s="376"/>
      <c r="WEJ108" s="376"/>
      <c r="WEK108" s="376"/>
      <c r="WEL108" s="376"/>
      <c r="WEM108" s="376"/>
      <c r="WEN108" s="376"/>
      <c r="WEO108" s="376"/>
      <c r="WEP108" s="376"/>
      <c r="WEQ108" s="376"/>
      <c r="WER108" s="376"/>
      <c r="WES108" s="376"/>
      <c r="WET108" s="376"/>
      <c r="WEU108" s="376"/>
      <c r="WEV108" s="376"/>
      <c r="WEW108" s="376"/>
      <c r="WEX108" s="376"/>
      <c r="WEY108" s="376"/>
      <c r="WEZ108" s="376"/>
      <c r="WFA108" s="376"/>
      <c r="WFB108" s="376"/>
      <c r="WFC108" s="376"/>
      <c r="WFD108" s="376"/>
      <c r="WFE108" s="376"/>
      <c r="WFF108" s="376"/>
      <c r="WFG108" s="376"/>
      <c r="WFH108" s="376"/>
      <c r="WFI108" s="376"/>
      <c r="WFJ108" s="376"/>
      <c r="WFK108" s="376"/>
      <c r="WFL108" s="376"/>
      <c r="WFM108" s="376"/>
      <c r="WFN108" s="376"/>
      <c r="WFO108" s="376"/>
      <c r="WFP108" s="376"/>
      <c r="WFQ108" s="376"/>
      <c r="WFR108" s="376"/>
      <c r="WFS108" s="376"/>
      <c r="WFT108" s="376"/>
      <c r="WFU108" s="376"/>
      <c r="WFV108" s="376"/>
      <c r="WFW108" s="376"/>
      <c r="WFX108" s="376"/>
      <c r="WFY108" s="376"/>
      <c r="WFZ108" s="376"/>
      <c r="WGA108" s="376"/>
      <c r="WGB108" s="376"/>
      <c r="WGC108" s="376"/>
      <c r="WGD108" s="376"/>
      <c r="WGE108" s="376"/>
      <c r="WGF108" s="376"/>
      <c r="WGG108" s="376"/>
      <c r="WGH108" s="376"/>
      <c r="WGI108" s="376"/>
      <c r="WGJ108" s="376"/>
      <c r="WGK108" s="376"/>
      <c r="WGL108" s="376"/>
      <c r="WGM108" s="376"/>
      <c r="WGN108" s="376"/>
      <c r="WGO108" s="376"/>
      <c r="WGP108" s="376"/>
      <c r="WGQ108" s="376"/>
      <c r="WGR108" s="376"/>
      <c r="WGS108" s="376"/>
      <c r="WGT108" s="376"/>
      <c r="WGU108" s="376"/>
      <c r="WGV108" s="376"/>
      <c r="WGW108" s="376"/>
      <c r="WGX108" s="376"/>
      <c r="WGY108" s="376"/>
      <c r="WGZ108" s="376"/>
      <c r="WHA108" s="376"/>
      <c r="WHB108" s="376"/>
      <c r="WHC108" s="376"/>
      <c r="WHD108" s="376"/>
      <c r="WHE108" s="376"/>
      <c r="WHF108" s="376"/>
      <c r="WHG108" s="376"/>
      <c r="WHH108" s="376"/>
      <c r="WHI108" s="376"/>
      <c r="WHJ108" s="376"/>
      <c r="WHK108" s="376"/>
      <c r="WHL108" s="376"/>
      <c r="WHM108" s="376"/>
      <c r="WHN108" s="376"/>
      <c r="WHO108" s="376"/>
      <c r="WHP108" s="376"/>
      <c r="WHQ108" s="376"/>
      <c r="WHR108" s="376"/>
      <c r="WHS108" s="376"/>
      <c r="WHT108" s="376"/>
      <c r="WHU108" s="376"/>
      <c r="WHV108" s="376"/>
      <c r="WHW108" s="376"/>
      <c r="WHX108" s="376"/>
      <c r="WHY108" s="376"/>
      <c r="WHZ108" s="376"/>
      <c r="WIA108" s="376"/>
      <c r="WIB108" s="376"/>
      <c r="WIC108" s="376"/>
      <c r="WID108" s="376"/>
      <c r="WIE108" s="376"/>
      <c r="WIF108" s="376"/>
      <c r="WIG108" s="376"/>
      <c r="WIH108" s="376"/>
      <c r="WII108" s="376"/>
      <c r="WIJ108" s="376"/>
      <c r="WIK108" s="376"/>
      <c r="WIL108" s="376"/>
      <c r="WIM108" s="376"/>
      <c r="WIN108" s="376"/>
      <c r="WIO108" s="376"/>
      <c r="WIP108" s="376"/>
      <c r="WIQ108" s="376"/>
      <c r="WIR108" s="376"/>
      <c r="WIS108" s="376"/>
      <c r="WIT108" s="376"/>
      <c r="WIU108" s="376"/>
      <c r="WIV108" s="376"/>
      <c r="WIW108" s="376"/>
      <c r="WIX108" s="376"/>
      <c r="WIY108" s="376"/>
      <c r="WIZ108" s="376"/>
      <c r="WJA108" s="376"/>
      <c r="WJB108" s="376"/>
      <c r="WJC108" s="376"/>
      <c r="WJD108" s="376"/>
      <c r="WJE108" s="376"/>
      <c r="WJF108" s="376"/>
      <c r="WJG108" s="376"/>
      <c r="WJH108" s="376"/>
      <c r="WJI108" s="376"/>
      <c r="WJJ108" s="376"/>
      <c r="WJK108" s="376"/>
      <c r="WJL108" s="376"/>
      <c r="WJM108" s="376"/>
      <c r="WJN108" s="376"/>
      <c r="WJO108" s="376"/>
      <c r="WJP108" s="376"/>
      <c r="WJQ108" s="376"/>
      <c r="WJR108" s="376"/>
      <c r="WJS108" s="376"/>
      <c r="WJT108" s="376"/>
      <c r="WJU108" s="376"/>
      <c r="WJV108" s="376"/>
      <c r="WJW108" s="376"/>
      <c r="WJX108" s="376"/>
      <c r="WJY108" s="376"/>
      <c r="WJZ108" s="376"/>
      <c r="WKA108" s="376"/>
      <c r="WKB108" s="376"/>
      <c r="WKC108" s="376"/>
      <c r="WKD108" s="376"/>
      <c r="WKE108" s="376"/>
      <c r="WKF108" s="376"/>
      <c r="WKG108" s="376"/>
      <c r="WKH108" s="376"/>
      <c r="WKI108" s="376"/>
      <c r="WKJ108" s="376"/>
      <c r="WKK108" s="376"/>
      <c r="WKL108" s="376"/>
      <c r="WKM108" s="376"/>
      <c r="WKN108" s="376"/>
      <c r="WKO108" s="376"/>
      <c r="WKP108" s="376"/>
      <c r="WKQ108" s="376"/>
      <c r="WKR108" s="376"/>
      <c r="WKS108" s="376"/>
      <c r="WKT108" s="376"/>
      <c r="WKU108" s="376"/>
      <c r="WKV108" s="376"/>
      <c r="WKW108" s="376"/>
      <c r="WKX108" s="376"/>
      <c r="WKY108" s="376"/>
      <c r="WKZ108" s="376"/>
      <c r="WLA108" s="376"/>
      <c r="WLB108" s="376"/>
      <c r="WLC108" s="376"/>
      <c r="WLD108" s="376"/>
      <c r="WLE108" s="376"/>
      <c r="WLF108" s="376"/>
      <c r="WLG108" s="376"/>
      <c r="WLH108" s="376"/>
      <c r="WLI108" s="376"/>
      <c r="WLJ108" s="376"/>
      <c r="WLK108" s="376"/>
      <c r="WLL108" s="376"/>
      <c r="WLM108" s="376"/>
      <c r="WLN108" s="376"/>
      <c r="WLO108" s="376"/>
      <c r="WLP108" s="376"/>
      <c r="WLQ108" s="376"/>
      <c r="WLR108" s="376"/>
      <c r="WLS108" s="376"/>
      <c r="WLT108" s="376"/>
      <c r="WLU108" s="376"/>
      <c r="WLV108" s="376"/>
      <c r="WLW108" s="376"/>
      <c r="WLX108" s="376"/>
      <c r="WLY108" s="376"/>
      <c r="WLZ108" s="376"/>
      <c r="WMA108" s="376"/>
      <c r="WMB108" s="376"/>
      <c r="WMC108" s="376"/>
      <c r="WMD108" s="376"/>
      <c r="WME108" s="376"/>
      <c r="WMF108" s="376"/>
      <c r="WMG108" s="376"/>
      <c r="WMH108" s="376"/>
      <c r="WMI108" s="376"/>
      <c r="WMJ108" s="376"/>
      <c r="WMK108" s="376"/>
      <c r="WML108" s="376"/>
      <c r="WMM108" s="376"/>
      <c r="WMN108" s="376"/>
      <c r="WMO108" s="376"/>
      <c r="WMP108" s="376"/>
      <c r="WMQ108" s="376"/>
      <c r="WMR108" s="376"/>
      <c r="WMS108" s="376"/>
      <c r="WMT108" s="376"/>
      <c r="WMU108" s="376"/>
      <c r="WMV108" s="376"/>
      <c r="WMW108" s="376"/>
      <c r="WMX108" s="376"/>
      <c r="WMY108" s="376"/>
      <c r="WMZ108" s="376"/>
      <c r="WNA108" s="376"/>
      <c r="WNB108" s="376"/>
      <c r="WNC108" s="376"/>
      <c r="WND108" s="376"/>
      <c r="WNE108" s="376"/>
      <c r="WNF108" s="376"/>
      <c r="WNG108" s="376"/>
      <c r="WNH108" s="376"/>
      <c r="WNI108" s="376"/>
      <c r="WNJ108" s="376"/>
      <c r="WNK108" s="376"/>
      <c r="WNL108" s="376"/>
      <c r="WNM108" s="376"/>
      <c r="WNN108" s="376"/>
      <c r="WNO108" s="376"/>
      <c r="WNP108" s="376"/>
      <c r="WNQ108" s="376"/>
      <c r="WNR108" s="376"/>
      <c r="WNS108" s="376"/>
      <c r="WNT108" s="376"/>
      <c r="WNU108" s="376"/>
      <c r="WNV108" s="376"/>
      <c r="WNW108" s="376"/>
      <c r="WNX108" s="376"/>
      <c r="WNY108" s="376"/>
      <c r="WNZ108" s="376"/>
      <c r="WOA108" s="376"/>
      <c r="WOB108" s="376"/>
      <c r="WOC108" s="376"/>
      <c r="WOD108" s="376"/>
      <c r="WOE108" s="376"/>
      <c r="WOF108" s="376"/>
      <c r="WOG108" s="376"/>
      <c r="WOH108" s="376"/>
      <c r="WOI108" s="376"/>
      <c r="WOJ108" s="376"/>
      <c r="WOK108" s="376"/>
      <c r="WOL108" s="376"/>
      <c r="WOM108" s="376"/>
      <c r="WON108" s="376"/>
      <c r="WOO108" s="376"/>
      <c r="WOP108" s="376"/>
      <c r="WOQ108" s="376"/>
      <c r="WOR108" s="376"/>
      <c r="WOS108" s="376"/>
      <c r="WOT108" s="376"/>
      <c r="WOU108" s="376"/>
      <c r="WOV108" s="376"/>
      <c r="WOW108" s="376"/>
      <c r="WOX108" s="376"/>
      <c r="WOY108" s="376"/>
      <c r="WOZ108" s="376"/>
      <c r="WPA108" s="376"/>
      <c r="WPB108" s="376"/>
      <c r="WPC108" s="376"/>
      <c r="WPD108" s="376"/>
      <c r="WPE108" s="376"/>
      <c r="WPF108" s="376"/>
      <c r="WPG108" s="376"/>
      <c r="WPH108" s="376"/>
      <c r="WPI108" s="376"/>
      <c r="WPJ108" s="376"/>
      <c r="WPK108" s="376"/>
      <c r="WPL108" s="376"/>
      <c r="WPM108" s="376"/>
      <c r="WPN108" s="376"/>
      <c r="WPO108" s="376"/>
      <c r="WPP108" s="376"/>
      <c r="WPQ108" s="376"/>
      <c r="WPR108" s="376"/>
      <c r="WPS108" s="376"/>
      <c r="WPT108" s="376"/>
      <c r="WPU108" s="376"/>
      <c r="WPV108" s="376"/>
      <c r="WPW108" s="376"/>
      <c r="WPX108" s="376"/>
      <c r="WPY108" s="376"/>
      <c r="WPZ108" s="376"/>
      <c r="WQA108" s="376"/>
      <c r="WQB108" s="376"/>
      <c r="WQC108" s="376"/>
      <c r="WQD108" s="376"/>
      <c r="WQE108" s="376"/>
      <c r="WQF108" s="376"/>
      <c r="WQG108" s="376"/>
      <c r="WQH108" s="376"/>
      <c r="WQI108" s="376"/>
      <c r="WQJ108" s="376"/>
      <c r="WQK108" s="376"/>
      <c r="WQL108" s="376"/>
      <c r="WQM108" s="376"/>
      <c r="WQN108" s="376"/>
      <c r="WQO108" s="376"/>
      <c r="WQP108" s="376"/>
      <c r="WQQ108" s="376"/>
      <c r="WQR108" s="376"/>
      <c r="WQS108" s="376"/>
      <c r="WQT108" s="376"/>
      <c r="WQU108" s="376"/>
      <c r="WQV108" s="376"/>
      <c r="WQW108" s="376"/>
      <c r="WQX108" s="376"/>
      <c r="WQY108" s="376"/>
      <c r="WQZ108" s="376"/>
      <c r="WRA108" s="376"/>
      <c r="WRB108" s="376"/>
      <c r="WRC108" s="376"/>
      <c r="WRD108" s="376"/>
      <c r="WRE108" s="376"/>
      <c r="WRF108" s="376"/>
      <c r="WRG108" s="376"/>
      <c r="WRH108" s="376"/>
      <c r="WRI108" s="376"/>
      <c r="WRJ108" s="376"/>
      <c r="WRK108" s="376"/>
      <c r="WRL108" s="376"/>
      <c r="WRM108" s="376"/>
      <c r="WRN108" s="376"/>
      <c r="WRO108" s="376"/>
      <c r="WRP108" s="376"/>
      <c r="WRQ108" s="376"/>
      <c r="WRR108" s="376"/>
      <c r="WRS108" s="376"/>
      <c r="WRT108" s="376"/>
      <c r="WRU108" s="376"/>
      <c r="WRV108" s="376"/>
      <c r="WRW108" s="376"/>
      <c r="WRX108" s="376"/>
      <c r="WRY108" s="376"/>
      <c r="WRZ108" s="376"/>
      <c r="WSA108" s="376"/>
      <c r="WSB108" s="376"/>
      <c r="WSC108" s="376"/>
      <c r="WSD108" s="376"/>
      <c r="WSE108" s="376"/>
      <c r="WSF108" s="376"/>
      <c r="WSG108" s="376"/>
      <c r="WSH108" s="376"/>
      <c r="WSI108" s="376"/>
      <c r="WSJ108" s="376"/>
      <c r="WSK108" s="376"/>
      <c r="WSL108" s="376"/>
      <c r="WSM108" s="376"/>
      <c r="WSN108" s="376"/>
      <c r="WSO108" s="376"/>
      <c r="WSP108" s="376"/>
      <c r="WSQ108" s="376"/>
      <c r="WSR108" s="376"/>
      <c r="WSS108" s="376"/>
      <c r="WST108" s="376"/>
      <c r="WSU108" s="376"/>
      <c r="WSV108" s="376"/>
      <c r="WSW108" s="376"/>
      <c r="WSX108" s="376"/>
      <c r="WSY108" s="376"/>
      <c r="WSZ108" s="376"/>
      <c r="WTA108" s="376"/>
      <c r="WTB108" s="376"/>
      <c r="WTC108" s="376"/>
      <c r="WTD108" s="376"/>
      <c r="WTE108" s="376"/>
      <c r="WTF108" s="376"/>
      <c r="WTG108" s="376"/>
      <c r="WTH108" s="376"/>
      <c r="WTI108" s="376"/>
      <c r="WTJ108" s="376"/>
      <c r="WTK108" s="376"/>
      <c r="WTL108" s="376"/>
      <c r="WTM108" s="376"/>
      <c r="WTN108" s="376"/>
      <c r="WTO108" s="376"/>
      <c r="WTP108" s="376"/>
      <c r="WTQ108" s="376"/>
      <c r="WTR108" s="376"/>
      <c r="WTS108" s="376"/>
      <c r="WTT108" s="376"/>
      <c r="WTU108" s="376"/>
      <c r="WTV108" s="376"/>
      <c r="WTW108" s="376"/>
      <c r="WTX108" s="376"/>
      <c r="WTY108" s="376"/>
      <c r="WTZ108" s="376"/>
      <c r="WUA108" s="376"/>
      <c r="WUB108" s="376"/>
      <c r="WUC108" s="376"/>
      <c r="WUD108" s="376"/>
      <c r="WUE108" s="376"/>
      <c r="WUF108" s="376"/>
      <c r="WUG108" s="376"/>
      <c r="WUH108" s="376"/>
      <c r="WUI108" s="376"/>
      <c r="WUJ108" s="376"/>
      <c r="WUK108" s="376"/>
      <c r="WUL108" s="376"/>
      <c r="WUM108" s="376"/>
      <c r="WUN108" s="376"/>
      <c r="WUO108" s="376"/>
      <c r="WUP108" s="376"/>
      <c r="WUQ108" s="376"/>
      <c r="WUR108" s="376"/>
      <c r="WUS108" s="376"/>
      <c r="WUT108" s="376"/>
      <c r="WUU108" s="376"/>
      <c r="WUV108" s="376"/>
      <c r="WUW108" s="376"/>
      <c r="WUX108" s="376"/>
      <c r="WUY108" s="376"/>
      <c r="WUZ108" s="376"/>
      <c r="WVA108" s="376"/>
      <c r="WVB108" s="376"/>
      <c r="WVC108" s="376"/>
      <c r="WVD108" s="376"/>
      <c r="WVE108" s="376"/>
      <c r="WVF108" s="376"/>
      <c r="WVG108" s="376"/>
      <c r="WVH108" s="376"/>
      <c r="WVI108" s="376"/>
      <c r="WVJ108" s="376"/>
      <c r="WVK108" s="376"/>
      <c r="WVL108" s="376"/>
      <c r="WVM108" s="376"/>
      <c r="WVN108" s="376"/>
      <c r="WVO108" s="376"/>
      <c r="WVP108" s="376"/>
      <c r="WVQ108" s="376"/>
      <c r="WVR108" s="376"/>
      <c r="WVS108" s="376"/>
      <c r="WVT108" s="376"/>
      <c r="WVU108" s="376"/>
      <c r="WVV108" s="376"/>
      <c r="WVW108" s="376"/>
      <c r="WVX108" s="376"/>
      <c r="WVY108" s="376"/>
      <c r="WVZ108" s="376"/>
      <c r="WWA108" s="376"/>
      <c r="WWB108" s="376"/>
      <c r="WWC108" s="376"/>
      <c r="WWD108" s="376"/>
      <c r="WWE108" s="376"/>
      <c r="WWF108" s="376"/>
      <c r="WWG108" s="376"/>
      <c r="WWH108" s="376"/>
      <c r="WWI108" s="376"/>
      <c r="WWJ108" s="376"/>
      <c r="WWK108" s="376"/>
      <c r="WWL108" s="376"/>
      <c r="WWM108" s="376"/>
      <c r="WWN108" s="376"/>
      <c r="WWO108" s="376"/>
      <c r="WWP108" s="376"/>
      <c r="WWQ108" s="376"/>
      <c r="WWR108" s="376"/>
      <c r="WWS108" s="376"/>
      <c r="WWT108" s="376"/>
      <c r="WWU108" s="376"/>
      <c r="WWV108" s="376"/>
      <c r="WWW108" s="376"/>
      <c r="WWX108" s="376"/>
      <c r="WWY108" s="376"/>
      <c r="WWZ108" s="376"/>
      <c r="WXA108" s="376"/>
      <c r="WXB108" s="376"/>
      <c r="WXC108" s="376"/>
      <c r="WXD108" s="376"/>
      <c r="WXE108" s="376"/>
      <c r="WXF108" s="376"/>
      <c r="WXG108" s="376"/>
      <c r="WXH108" s="376"/>
      <c r="WXI108" s="376"/>
      <c r="WXJ108" s="376"/>
      <c r="WXK108" s="376"/>
      <c r="WXL108" s="376"/>
      <c r="WXM108" s="376"/>
      <c r="WXN108" s="376"/>
      <c r="WXO108" s="376"/>
      <c r="WXP108" s="376"/>
      <c r="WXQ108" s="376"/>
      <c r="WXR108" s="376"/>
      <c r="WXS108" s="376"/>
      <c r="WXT108" s="376"/>
      <c r="WXU108" s="376"/>
      <c r="WXV108" s="376"/>
      <c r="WXW108" s="376"/>
      <c r="WXX108" s="376"/>
      <c r="WXY108" s="376"/>
      <c r="WXZ108" s="376"/>
      <c r="WYA108" s="376"/>
      <c r="WYB108" s="376"/>
      <c r="WYC108" s="376"/>
      <c r="WYD108" s="376"/>
      <c r="WYE108" s="376"/>
      <c r="WYF108" s="376"/>
      <c r="WYG108" s="376"/>
      <c r="WYH108" s="376"/>
      <c r="WYI108" s="376"/>
      <c r="WYJ108" s="376"/>
      <c r="WYK108" s="376"/>
      <c r="WYL108" s="376"/>
      <c r="WYM108" s="376"/>
      <c r="WYN108" s="376"/>
      <c r="WYO108" s="376"/>
      <c r="WYP108" s="376"/>
      <c r="WYQ108" s="376"/>
      <c r="WYR108" s="376"/>
      <c r="WYS108" s="376"/>
      <c r="WYT108" s="376"/>
      <c r="WYU108" s="376"/>
      <c r="WYV108" s="376"/>
      <c r="WYW108" s="376"/>
      <c r="WYX108" s="376"/>
      <c r="WYY108" s="376"/>
      <c r="WYZ108" s="376"/>
      <c r="WZA108" s="376"/>
      <c r="WZB108" s="376"/>
      <c r="WZC108" s="376"/>
      <c r="WZD108" s="376"/>
      <c r="WZE108" s="376"/>
      <c r="WZF108" s="376"/>
      <c r="WZG108" s="376"/>
      <c r="WZH108" s="376"/>
      <c r="WZI108" s="376"/>
      <c r="WZJ108" s="376"/>
      <c r="WZK108" s="376"/>
      <c r="WZL108" s="376"/>
      <c r="WZM108" s="376"/>
      <c r="WZN108" s="376"/>
      <c r="WZO108" s="376"/>
      <c r="WZP108" s="376"/>
      <c r="WZQ108" s="376"/>
      <c r="WZR108" s="376"/>
      <c r="WZS108" s="376"/>
      <c r="WZT108" s="376"/>
      <c r="WZU108" s="376"/>
      <c r="WZV108" s="376"/>
      <c r="WZW108" s="376"/>
      <c r="WZX108" s="376"/>
      <c r="WZY108" s="376"/>
      <c r="WZZ108" s="376"/>
      <c r="XAA108" s="376"/>
      <c r="XAB108" s="376"/>
      <c r="XAC108" s="376"/>
      <c r="XAD108" s="376"/>
      <c r="XAE108" s="376"/>
      <c r="XAF108" s="376"/>
      <c r="XAG108" s="376"/>
      <c r="XAH108" s="376"/>
      <c r="XAI108" s="376"/>
      <c r="XAJ108" s="376"/>
      <c r="XAK108" s="376"/>
      <c r="XAL108" s="376"/>
      <c r="XAM108" s="376"/>
      <c r="XAN108" s="376"/>
      <c r="XAO108" s="376"/>
      <c r="XAP108" s="376"/>
      <c r="XAQ108" s="376"/>
      <c r="XAR108" s="376"/>
      <c r="XAS108" s="376"/>
      <c r="XAT108" s="376"/>
      <c r="XAU108" s="376"/>
      <c r="XAV108" s="376"/>
      <c r="XAW108" s="376"/>
      <c r="XAX108" s="376"/>
      <c r="XAY108" s="376"/>
      <c r="XAZ108" s="376"/>
      <c r="XBA108" s="376"/>
      <c r="XBB108" s="376"/>
      <c r="XBC108" s="376"/>
      <c r="XBD108" s="376"/>
      <c r="XBE108" s="376"/>
      <c r="XBF108" s="376"/>
      <c r="XBG108" s="376"/>
      <c r="XBH108" s="376"/>
      <c r="XBI108" s="376"/>
      <c r="XBJ108" s="376"/>
      <c r="XBK108" s="376"/>
      <c r="XBL108" s="376"/>
      <c r="XBM108" s="376"/>
      <c r="XBN108" s="376"/>
      <c r="XBO108" s="376"/>
      <c r="XBP108" s="376"/>
      <c r="XBQ108" s="376"/>
      <c r="XBR108" s="376"/>
      <c r="XBS108" s="376"/>
      <c r="XBT108" s="376"/>
      <c r="XBU108" s="376"/>
      <c r="XBV108" s="376"/>
      <c r="XBW108" s="376"/>
    </row>
    <row r="109" spans="1:16299" s="367" customFormat="1" hidden="1" x14ac:dyDescent="0.2">
      <c r="A109" s="399" t="s">
        <v>372</v>
      </c>
      <c r="B109" s="376"/>
      <c r="C109" s="290">
        <f>C108/(261*1.4)</f>
        <v>0</v>
      </c>
      <c r="D109" s="376"/>
      <c r="E109" s="376"/>
      <c r="F109" s="376"/>
      <c r="G109" s="376"/>
      <c r="H109" s="376"/>
      <c r="I109" s="376"/>
      <c r="J109" s="376"/>
      <c r="K109" s="376"/>
      <c r="L109" s="376"/>
      <c r="M109" s="376"/>
      <c r="N109" s="376"/>
      <c r="O109" s="376"/>
      <c r="P109" s="376"/>
      <c r="Q109" s="376"/>
      <c r="R109" s="376"/>
      <c r="S109" s="376"/>
      <c r="T109" s="376"/>
      <c r="U109" s="376"/>
      <c r="V109" s="376"/>
      <c r="W109" s="376"/>
      <c r="X109" s="376"/>
      <c r="Y109" s="376"/>
      <c r="Z109" s="376"/>
      <c r="AA109" s="376"/>
      <c r="AB109" s="376"/>
      <c r="AC109" s="376"/>
      <c r="AD109" s="376"/>
      <c r="AE109" s="376"/>
      <c r="AF109" s="376"/>
      <c r="AG109" s="376"/>
      <c r="AH109" s="376"/>
      <c r="AI109" s="376"/>
      <c r="AJ109" s="376"/>
      <c r="AK109" s="376"/>
      <c r="AL109" s="376"/>
      <c r="AM109" s="376"/>
      <c r="AN109" s="376"/>
      <c r="AO109" s="376"/>
      <c r="AP109" s="376"/>
      <c r="AQ109" s="376"/>
      <c r="AR109" s="376"/>
      <c r="AS109" s="376"/>
      <c r="AT109" s="376"/>
      <c r="AU109" s="376"/>
      <c r="AV109" s="376"/>
      <c r="AW109" s="376"/>
      <c r="AX109" s="376"/>
      <c r="AY109" s="376"/>
      <c r="AZ109" s="376"/>
      <c r="BA109" s="376"/>
      <c r="BB109" s="376"/>
      <c r="BC109" s="376"/>
      <c r="BD109" s="376"/>
      <c r="BE109" s="376"/>
      <c r="BF109" s="376"/>
      <c r="BG109" s="376"/>
      <c r="BH109" s="376"/>
      <c r="BI109" s="376"/>
      <c r="BJ109" s="376"/>
      <c r="BK109" s="376"/>
      <c r="BL109" s="376"/>
      <c r="BM109" s="376"/>
      <c r="BN109" s="376"/>
      <c r="BO109" s="376"/>
      <c r="BP109" s="376"/>
      <c r="BQ109" s="376"/>
      <c r="BR109" s="376"/>
      <c r="BS109" s="376"/>
      <c r="BT109" s="376"/>
      <c r="BU109" s="376"/>
      <c r="BV109" s="376"/>
      <c r="BW109" s="376"/>
      <c r="BX109" s="376"/>
      <c r="BY109" s="376"/>
      <c r="BZ109" s="376"/>
      <c r="CA109" s="376"/>
      <c r="CB109" s="376"/>
      <c r="CC109" s="376"/>
      <c r="CD109" s="376"/>
      <c r="CE109" s="376"/>
      <c r="CF109" s="376"/>
      <c r="CG109" s="376"/>
      <c r="CH109" s="376"/>
      <c r="CI109" s="376"/>
      <c r="CJ109" s="376"/>
      <c r="CK109" s="376"/>
      <c r="CL109" s="376"/>
      <c r="CM109" s="376"/>
      <c r="CN109" s="376"/>
      <c r="CO109" s="376"/>
      <c r="CP109" s="376"/>
      <c r="CQ109" s="376"/>
      <c r="CR109" s="376"/>
      <c r="CS109" s="376"/>
      <c r="CT109" s="376"/>
      <c r="CU109" s="376"/>
      <c r="CV109" s="376"/>
      <c r="CW109" s="376"/>
      <c r="CX109" s="376"/>
      <c r="CY109" s="376"/>
      <c r="CZ109" s="376"/>
      <c r="DA109" s="376"/>
      <c r="DB109" s="376"/>
      <c r="DC109" s="376"/>
      <c r="DD109" s="376"/>
      <c r="DE109" s="376"/>
      <c r="DF109" s="376"/>
      <c r="DG109" s="376"/>
      <c r="DH109" s="376"/>
      <c r="DI109" s="376"/>
      <c r="DJ109" s="376"/>
      <c r="DK109" s="376"/>
      <c r="DL109" s="376"/>
      <c r="DM109" s="376"/>
      <c r="DN109" s="376"/>
      <c r="DO109" s="376"/>
      <c r="DP109" s="376"/>
      <c r="DQ109" s="376"/>
      <c r="DR109" s="376"/>
      <c r="DS109" s="376"/>
      <c r="DT109" s="376"/>
      <c r="DU109" s="376"/>
      <c r="DV109" s="376"/>
      <c r="DW109" s="376"/>
      <c r="DX109" s="376"/>
      <c r="DY109" s="376"/>
      <c r="DZ109" s="376"/>
      <c r="EA109" s="376"/>
      <c r="EB109" s="376"/>
      <c r="EC109" s="376"/>
      <c r="ED109" s="376"/>
      <c r="EE109" s="376"/>
      <c r="EF109" s="376"/>
      <c r="EG109" s="376"/>
      <c r="EH109" s="376"/>
      <c r="EI109" s="376"/>
      <c r="EJ109" s="376"/>
      <c r="EK109" s="376"/>
      <c r="EL109" s="376"/>
      <c r="EM109" s="376"/>
      <c r="EN109" s="376"/>
      <c r="EO109" s="376"/>
      <c r="EP109" s="376"/>
      <c r="EQ109" s="376"/>
      <c r="ER109" s="376"/>
      <c r="ES109" s="376"/>
      <c r="ET109" s="376"/>
      <c r="EU109" s="376"/>
      <c r="EV109" s="376"/>
      <c r="EW109" s="376"/>
      <c r="EX109" s="376"/>
      <c r="EY109" s="376"/>
      <c r="EZ109" s="376"/>
      <c r="FA109" s="376"/>
      <c r="FB109" s="376"/>
      <c r="FC109" s="376"/>
      <c r="FD109" s="376"/>
      <c r="FE109" s="376"/>
      <c r="FF109" s="376"/>
      <c r="FG109" s="376"/>
      <c r="FH109" s="376"/>
      <c r="FI109" s="376"/>
      <c r="FJ109" s="376"/>
      <c r="FK109" s="376"/>
      <c r="FL109" s="376"/>
      <c r="FM109" s="376"/>
      <c r="FN109" s="376"/>
      <c r="FO109" s="376"/>
      <c r="FP109" s="376"/>
      <c r="FQ109" s="376"/>
      <c r="FR109" s="376"/>
      <c r="FS109" s="376"/>
      <c r="FT109" s="376"/>
      <c r="FU109" s="376"/>
      <c r="FV109" s="376"/>
      <c r="FW109" s="376"/>
      <c r="FX109" s="376"/>
      <c r="FY109" s="376"/>
      <c r="FZ109" s="376"/>
      <c r="GA109" s="376"/>
      <c r="GB109" s="376"/>
      <c r="GC109" s="376"/>
      <c r="GD109" s="376"/>
      <c r="GE109" s="376"/>
      <c r="GF109" s="376"/>
      <c r="GG109" s="376"/>
      <c r="GH109" s="376"/>
      <c r="GI109" s="376"/>
      <c r="GJ109" s="376"/>
      <c r="GK109" s="376"/>
      <c r="GL109" s="376"/>
      <c r="GM109" s="376"/>
      <c r="GN109" s="376"/>
      <c r="GO109" s="376"/>
      <c r="GP109" s="376"/>
      <c r="GQ109" s="376"/>
      <c r="GR109" s="376"/>
      <c r="GS109" s="376"/>
      <c r="GT109" s="376"/>
      <c r="GU109" s="376"/>
      <c r="GV109" s="376"/>
      <c r="GW109" s="376"/>
      <c r="GX109" s="376"/>
      <c r="GY109" s="376"/>
      <c r="GZ109" s="376"/>
      <c r="HA109" s="376"/>
      <c r="HB109" s="376"/>
      <c r="HC109" s="376"/>
      <c r="HD109" s="376"/>
      <c r="HE109" s="376"/>
      <c r="HF109" s="376"/>
      <c r="HG109" s="376"/>
      <c r="HH109" s="376"/>
      <c r="HI109" s="376"/>
      <c r="HJ109" s="376"/>
      <c r="HK109" s="376"/>
      <c r="HL109" s="376"/>
      <c r="HM109" s="376"/>
      <c r="HN109" s="376"/>
      <c r="HO109" s="376"/>
      <c r="HP109" s="376"/>
      <c r="HQ109" s="376"/>
      <c r="HR109" s="376"/>
      <c r="HS109" s="376"/>
      <c r="HT109" s="376"/>
      <c r="HU109" s="376"/>
      <c r="HV109" s="376"/>
      <c r="HW109" s="376"/>
      <c r="HX109" s="376"/>
      <c r="HY109" s="376"/>
      <c r="HZ109" s="376"/>
      <c r="IA109" s="376"/>
      <c r="IB109" s="376"/>
      <c r="IC109" s="376"/>
      <c r="ID109" s="376"/>
      <c r="IE109" s="376"/>
      <c r="IF109" s="376"/>
      <c r="IG109" s="376"/>
      <c r="IH109" s="376"/>
      <c r="II109" s="376"/>
      <c r="IJ109" s="376"/>
      <c r="IK109" s="376"/>
      <c r="IL109" s="376"/>
      <c r="IM109" s="376"/>
      <c r="IN109" s="376"/>
      <c r="IO109" s="376"/>
      <c r="IP109" s="376"/>
      <c r="IQ109" s="376"/>
      <c r="IR109" s="376"/>
      <c r="IS109" s="376"/>
      <c r="IT109" s="376"/>
      <c r="IU109" s="376"/>
      <c r="IV109" s="376"/>
      <c r="IW109" s="376"/>
      <c r="IX109" s="376"/>
      <c r="IY109" s="376"/>
      <c r="IZ109" s="376"/>
      <c r="JA109" s="376"/>
      <c r="JB109" s="376"/>
      <c r="JC109" s="376"/>
      <c r="JD109" s="376"/>
      <c r="JE109" s="376"/>
      <c r="JF109" s="376"/>
      <c r="JG109" s="376"/>
      <c r="JH109" s="376"/>
      <c r="JI109" s="376"/>
      <c r="JJ109" s="376"/>
      <c r="JK109" s="376"/>
      <c r="JL109" s="376"/>
      <c r="JM109" s="376"/>
      <c r="JN109" s="376"/>
      <c r="JO109" s="376"/>
      <c r="JP109" s="376"/>
      <c r="JQ109" s="376"/>
      <c r="JR109" s="376"/>
      <c r="JS109" s="376"/>
      <c r="JT109" s="376"/>
      <c r="JU109" s="376"/>
      <c r="JV109" s="376"/>
      <c r="JW109" s="376"/>
      <c r="JX109" s="376"/>
      <c r="JY109" s="376"/>
      <c r="JZ109" s="376"/>
      <c r="KA109" s="376"/>
      <c r="KB109" s="376"/>
      <c r="KC109" s="376"/>
      <c r="KD109" s="376"/>
      <c r="KE109" s="376"/>
      <c r="KF109" s="376"/>
      <c r="KG109" s="376"/>
      <c r="KH109" s="376"/>
      <c r="KI109" s="376"/>
      <c r="KJ109" s="376"/>
      <c r="KK109" s="376"/>
      <c r="KL109" s="376"/>
      <c r="KM109" s="376"/>
      <c r="KN109" s="376"/>
      <c r="KO109" s="376"/>
      <c r="KP109" s="376"/>
      <c r="KQ109" s="376"/>
      <c r="KR109" s="376"/>
      <c r="KS109" s="376"/>
      <c r="KT109" s="376"/>
      <c r="KU109" s="376"/>
      <c r="KV109" s="376"/>
      <c r="KW109" s="376"/>
      <c r="KX109" s="376"/>
      <c r="KY109" s="376"/>
      <c r="KZ109" s="376"/>
      <c r="LA109" s="376"/>
      <c r="LB109" s="376"/>
      <c r="LC109" s="376"/>
      <c r="LD109" s="376"/>
      <c r="LE109" s="376"/>
      <c r="LF109" s="376"/>
      <c r="LG109" s="376"/>
      <c r="LH109" s="376"/>
      <c r="LI109" s="376"/>
      <c r="LJ109" s="376"/>
      <c r="LK109" s="376"/>
      <c r="LL109" s="376"/>
      <c r="LM109" s="376"/>
      <c r="LN109" s="376"/>
      <c r="LO109" s="376"/>
      <c r="LP109" s="376"/>
      <c r="LQ109" s="376"/>
      <c r="LR109" s="376"/>
      <c r="LS109" s="376"/>
      <c r="LT109" s="376"/>
      <c r="LU109" s="376"/>
      <c r="LV109" s="376"/>
      <c r="LW109" s="376"/>
      <c r="LX109" s="376"/>
      <c r="LY109" s="376"/>
      <c r="LZ109" s="376"/>
      <c r="MA109" s="376"/>
      <c r="MB109" s="376"/>
      <c r="MC109" s="376"/>
      <c r="MD109" s="376"/>
      <c r="ME109" s="376"/>
      <c r="MF109" s="376"/>
      <c r="MG109" s="376"/>
      <c r="MH109" s="376"/>
      <c r="MI109" s="376"/>
      <c r="MJ109" s="376"/>
      <c r="MK109" s="376"/>
      <c r="ML109" s="376"/>
      <c r="MM109" s="376"/>
      <c r="MN109" s="376"/>
      <c r="MO109" s="376"/>
      <c r="MP109" s="376"/>
      <c r="MQ109" s="376"/>
      <c r="MR109" s="376"/>
      <c r="MS109" s="376"/>
      <c r="MT109" s="376"/>
      <c r="MU109" s="376"/>
      <c r="MV109" s="376"/>
      <c r="MW109" s="376"/>
      <c r="MX109" s="376"/>
      <c r="MY109" s="376"/>
      <c r="MZ109" s="376"/>
      <c r="NA109" s="376"/>
      <c r="NB109" s="376"/>
      <c r="NC109" s="376"/>
      <c r="ND109" s="376"/>
      <c r="NE109" s="376"/>
      <c r="NF109" s="376"/>
      <c r="NG109" s="376"/>
      <c r="NH109" s="376"/>
      <c r="NI109" s="376"/>
      <c r="NJ109" s="376"/>
      <c r="NK109" s="376"/>
      <c r="NL109" s="376"/>
      <c r="NM109" s="376"/>
      <c r="NN109" s="376"/>
      <c r="NO109" s="376"/>
      <c r="NP109" s="376"/>
      <c r="NQ109" s="376"/>
      <c r="NR109" s="376"/>
      <c r="NS109" s="376"/>
      <c r="NT109" s="376"/>
      <c r="NU109" s="376"/>
      <c r="NV109" s="376"/>
      <c r="NW109" s="376"/>
      <c r="NX109" s="376"/>
      <c r="NY109" s="376"/>
      <c r="NZ109" s="376"/>
      <c r="OA109" s="376"/>
      <c r="OB109" s="376"/>
      <c r="OC109" s="376"/>
      <c r="OD109" s="376"/>
      <c r="OE109" s="376"/>
      <c r="OF109" s="376"/>
      <c r="OG109" s="376"/>
      <c r="OH109" s="376"/>
      <c r="OI109" s="376"/>
      <c r="OJ109" s="376"/>
      <c r="OK109" s="376"/>
      <c r="OL109" s="376"/>
      <c r="OM109" s="376"/>
      <c r="ON109" s="376"/>
      <c r="OO109" s="376"/>
      <c r="OP109" s="376"/>
      <c r="OQ109" s="376"/>
      <c r="OR109" s="376"/>
      <c r="OS109" s="376"/>
      <c r="OT109" s="376"/>
      <c r="OU109" s="376"/>
      <c r="OV109" s="376"/>
      <c r="OW109" s="376"/>
      <c r="OX109" s="376"/>
      <c r="OY109" s="376"/>
      <c r="OZ109" s="376"/>
      <c r="PA109" s="376"/>
      <c r="PB109" s="376"/>
      <c r="PC109" s="376"/>
      <c r="PD109" s="376"/>
      <c r="PE109" s="376"/>
      <c r="PF109" s="376"/>
      <c r="PG109" s="376"/>
      <c r="PH109" s="376"/>
      <c r="PI109" s="376"/>
      <c r="PJ109" s="376"/>
      <c r="PK109" s="376"/>
      <c r="PL109" s="376"/>
      <c r="PM109" s="376"/>
      <c r="PN109" s="376"/>
      <c r="PO109" s="376"/>
      <c r="PP109" s="376"/>
      <c r="PQ109" s="376"/>
      <c r="PR109" s="376"/>
      <c r="PS109" s="376"/>
      <c r="PT109" s="376"/>
      <c r="PU109" s="376"/>
      <c r="PV109" s="376"/>
      <c r="PW109" s="376"/>
      <c r="PX109" s="376"/>
      <c r="PY109" s="376"/>
      <c r="PZ109" s="376"/>
      <c r="QA109" s="376"/>
      <c r="QB109" s="376"/>
      <c r="QC109" s="376"/>
      <c r="QD109" s="376"/>
      <c r="QE109" s="376"/>
      <c r="QF109" s="376"/>
      <c r="QG109" s="376"/>
      <c r="QH109" s="376"/>
      <c r="QI109" s="376"/>
      <c r="QJ109" s="376"/>
      <c r="QK109" s="376"/>
      <c r="QL109" s="376"/>
      <c r="QM109" s="376"/>
      <c r="QN109" s="376"/>
      <c r="QO109" s="376"/>
      <c r="QP109" s="376"/>
      <c r="QQ109" s="376"/>
      <c r="QR109" s="376"/>
      <c r="QS109" s="376"/>
      <c r="QT109" s="376"/>
      <c r="QU109" s="376"/>
      <c r="QV109" s="376"/>
      <c r="QW109" s="376"/>
      <c r="QX109" s="376"/>
      <c r="QY109" s="376"/>
      <c r="QZ109" s="376"/>
      <c r="RA109" s="376"/>
      <c r="RB109" s="376"/>
      <c r="RC109" s="376"/>
      <c r="RD109" s="376"/>
      <c r="RE109" s="376"/>
      <c r="RF109" s="376"/>
      <c r="RG109" s="376"/>
      <c r="RH109" s="376"/>
      <c r="RI109" s="376"/>
      <c r="RJ109" s="376"/>
      <c r="RK109" s="376"/>
      <c r="RL109" s="376"/>
      <c r="RM109" s="376"/>
      <c r="RN109" s="376"/>
      <c r="RO109" s="376"/>
      <c r="RP109" s="376"/>
      <c r="RQ109" s="376"/>
      <c r="RR109" s="376"/>
      <c r="RS109" s="376"/>
      <c r="RT109" s="376"/>
      <c r="RU109" s="376"/>
      <c r="RV109" s="376"/>
      <c r="RW109" s="376"/>
      <c r="RX109" s="376"/>
      <c r="RY109" s="376"/>
      <c r="RZ109" s="376"/>
      <c r="SA109" s="376"/>
      <c r="SB109" s="376"/>
      <c r="SC109" s="376"/>
      <c r="SD109" s="376"/>
      <c r="SE109" s="376"/>
      <c r="SF109" s="376"/>
      <c r="SG109" s="376"/>
      <c r="SH109" s="376"/>
      <c r="SI109" s="376"/>
      <c r="SJ109" s="376"/>
      <c r="SK109" s="376"/>
      <c r="SL109" s="376"/>
      <c r="SM109" s="376"/>
      <c r="SN109" s="376"/>
      <c r="SO109" s="376"/>
      <c r="SP109" s="376"/>
      <c r="SQ109" s="376"/>
      <c r="SR109" s="376"/>
      <c r="SS109" s="376"/>
      <c r="ST109" s="376"/>
      <c r="SU109" s="376"/>
      <c r="SV109" s="376"/>
      <c r="SW109" s="376"/>
      <c r="SX109" s="376"/>
      <c r="SY109" s="376"/>
      <c r="SZ109" s="376"/>
      <c r="TA109" s="376"/>
      <c r="TB109" s="376"/>
      <c r="TC109" s="376"/>
      <c r="TD109" s="376"/>
      <c r="TE109" s="376"/>
      <c r="TF109" s="376"/>
      <c r="TG109" s="376"/>
      <c r="TH109" s="376"/>
      <c r="TI109" s="376"/>
      <c r="TJ109" s="376"/>
      <c r="TK109" s="376"/>
      <c r="TL109" s="376"/>
      <c r="TM109" s="376"/>
      <c r="TN109" s="376"/>
      <c r="TO109" s="376"/>
      <c r="TP109" s="376"/>
      <c r="TQ109" s="376"/>
      <c r="TR109" s="376"/>
      <c r="TS109" s="376"/>
      <c r="TT109" s="376"/>
      <c r="TU109" s="376"/>
      <c r="TV109" s="376"/>
      <c r="TW109" s="376"/>
      <c r="TX109" s="376"/>
      <c r="TY109" s="376"/>
      <c r="TZ109" s="376"/>
      <c r="UA109" s="376"/>
      <c r="UB109" s="376"/>
      <c r="UC109" s="376"/>
      <c r="UD109" s="376"/>
      <c r="UE109" s="376"/>
      <c r="UF109" s="376"/>
      <c r="UG109" s="376"/>
      <c r="UH109" s="376"/>
      <c r="UI109" s="376"/>
      <c r="UJ109" s="376"/>
      <c r="UK109" s="376"/>
      <c r="UL109" s="376"/>
      <c r="UM109" s="376"/>
      <c r="UN109" s="376"/>
      <c r="UO109" s="376"/>
      <c r="UP109" s="376"/>
      <c r="UQ109" s="376"/>
      <c r="UR109" s="376"/>
      <c r="US109" s="376"/>
      <c r="UT109" s="376"/>
      <c r="UU109" s="376"/>
      <c r="UV109" s="376"/>
      <c r="UW109" s="376"/>
      <c r="UX109" s="376"/>
      <c r="UY109" s="376"/>
      <c r="UZ109" s="376"/>
      <c r="VA109" s="376"/>
      <c r="VB109" s="376"/>
      <c r="VC109" s="376"/>
      <c r="VD109" s="376"/>
      <c r="VE109" s="376"/>
      <c r="VF109" s="376"/>
      <c r="VG109" s="376"/>
      <c r="VH109" s="376"/>
      <c r="VI109" s="376"/>
      <c r="VJ109" s="376"/>
      <c r="VK109" s="376"/>
      <c r="VL109" s="376"/>
      <c r="VM109" s="376"/>
      <c r="VN109" s="376"/>
      <c r="VO109" s="376"/>
      <c r="VP109" s="376"/>
      <c r="VQ109" s="376"/>
      <c r="VR109" s="376"/>
      <c r="VS109" s="376"/>
      <c r="VT109" s="376"/>
      <c r="VU109" s="376"/>
      <c r="VV109" s="376"/>
      <c r="VW109" s="376"/>
      <c r="VX109" s="376"/>
      <c r="VY109" s="376"/>
      <c r="VZ109" s="376"/>
      <c r="WA109" s="376"/>
      <c r="WB109" s="376"/>
      <c r="WC109" s="376"/>
      <c r="WD109" s="376"/>
      <c r="WE109" s="376"/>
      <c r="WF109" s="376"/>
      <c r="WG109" s="376"/>
      <c r="WH109" s="376"/>
      <c r="WI109" s="376"/>
      <c r="WJ109" s="376"/>
      <c r="WK109" s="376"/>
      <c r="WL109" s="376"/>
      <c r="WM109" s="376"/>
      <c r="WN109" s="376"/>
      <c r="WO109" s="376"/>
      <c r="WP109" s="376"/>
      <c r="WQ109" s="376"/>
      <c r="WR109" s="376"/>
      <c r="WS109" s="376"/>
      <c r="WT109" s="376"/>
      <c r="WU109" s="376"/>
      <c r="WV109" s="376"/>
      <c r="WW109" s="376"/>
      <c r="WX109" s="376"/>
      <c r="WY109" s="376"/>
      <c r="WZ109" s="376"/>
      <c r="XA109" s="376"/>
      <c r="XB109" s="376"/>
      <c r="XC109" s="376"/>
      <c r="XD109" s="376"/>
      <c r="XE109" s="376"/>
      <c r="XF109" s="376"/>
      <c r="XG109" s="376"/>
      <c r="XH109" s="376"/>
      <c r="XI109" s="376"/>
      <c r="XJ109" s="376"/>
      <c r="XK109" s="376"/>
      <c r="XL109" s="376"/>
      <c r="XM109" s="376"/>
      <c r="XN109" s="376"/>
      <c r="XO109" s="376"/>
      <c r="XP109" s="376"/>
      <c r="XQ109" s="376"/>
      <c r="XR109" s="376"/>
      <c r="XS109" s="376"/>
      <c r="XT109" s="376"/>
      <c r="XU109" s="376"/>
      <c r="XV109" s="376"/>
      <c r="XW109" s="376"/>
      <c r="XX109" s="376"/>
      <c r="XY109" s="376"/>
      <c r="XZ109" s="376"/>
      <c r="YA109" s="376"/>
      <c r="YB109" s="376"/>
      <c r="YC109" s="376"/>
      <c r="YD109" s="376"/>
      <c r="YE109" s="376"/>
      <c r="YF109" s="376"/>
      <c r="YG109" s="376"/>
      <c r="YH109" s="376"/>
      <c r="YI109" s="376"/>
      <c r="YJ109" s="376"/>
      <c r="YK109" s="376"/>
      <c r="YL109" s="376"/>
      <c r="YM109" s="376"/>
      <c r="YN109" s="376"/>
      <c r="YO109" s="376"/>
      <c r="YP109" s="376"/>
      <c r="YQ109" s="376"/>
      <c r="YR109" s="376"/>
      <c r="YS109" s="376"/>
      <c r="YT109" s="376"/>
      <c r="YU109" s="376"/>
      <c r="YV109" s="376"/>
      <c r="YW109" s="376"/>
      <c r="YX109" s="376"/>
      <c r="YY109" s="376"/>
      <c r="YZ109" s="376"/>
      <c r="ZA109" s="376"/>
      <c r="ZB109" s="376"/>
      <c r="ZC109" s="376"/>
      <c r="ZD109" s="376"/>
      <c r="ZE109" s="376"/>
      <c r="ZF109" s="376"/>
      <c r="ZG109" s="376"/>
      <c r="ZH109" s="376"/>
      <c r="ZI109" s="376"/>
      <c r="ZJ109" s="376"/>
      <c r="ZK109" s="376"/>
      <c r="ZL109" s="376"/>
      <c r="ZM109" s="376"/>
      <c r="ZN109" s="376"/>
      <c r="ZO109" s="376"/>
      <c r="ZP109" s="376"/>
      <c r="ZQ109" s="376"/>
      <c r="ZR109" s="376"/>
      <c r="ZS109" s="376"/>
      <c r="ZT109" s="376"/>
      <c r="ZU109" s="376"/>
      <c r="ZV109" s="376"/>
      <c r="ZW109" s="376"/>
      <c r="ZX109" s="376"/>
      <c r="ZY109" s="376"/>
      <c r="ZZ109" s="376"/>
      <c r="AAA109" s="376"/>
      <c r="AAB109" s="376"/>
      <c r="AAC109" s="376"/>
      <c r="AAD109" s="376"/>
      <c r="AAE109" s="376"/>
      <c r="AAF109" s="376"/>
      <c r="AAG109" s="376"/>
      <c r="AAH109" s="376"/>
      <c r="AAI109" s="376"/>
      <c r="AAJ109" s="376"/>
      <c r="AAK109" s="376"/>
      <c r="AAL109" s="376"/>
      <c r="AAM109" s="376"/>
      <c r="AAN109" s="376"/>
      <c r="AAO109" s="376"/>
      <c r="AAP109" s="376"/>
      <c r="AAQ109" s="376"/>
      <c r="AAR109" s="376"/>
      <c r="AAS109" s="376"/>
      <c r="AAT109" s="376"/>
      <c r="AAU109" s="376"/>
      <c r="AAV109" s="376"/>
      <c r="AAW109" s="376"/>
      <c r="AAX109" s="376"/>
      <c r="AAY109" s="376"/>
      <c r="AAZ109" s="376"/>
      <c r="ABA109" s="376"/>
      <c r="ABB109" s="376"/>
      <c r="ABC109" s="376"/>
      <c r="ABD109" s="376"/>
      <c r="ABE109" s="376"/>
      <c r="ABF109" s="376"/>
      <c r="ABG109" s="376"/>
      <c r="ABH109" s="376"/>
      <c r="ABI109" s="376"/>
      <c r="ABJ109" s="376"/>
      <c r="ABK109" s="376"/>
      <c r="ABL109" s="376"/>
      <c r="ABM109" s="376"/>
      <c r="ABN109" s="376"/>
      <c r="ABO109" s="376"/>
      <c r="ABP109" s="376"/>
      <c r="ABQ109" s="376"/>
      <c r="ABR109" s="376"/>
      <c r="ABS109" s="376"/>
      <c r="ABT109" s="376"/>
      <c r="ABU109" s="376"/>
      <c r="ABV109" s="376"/>
      <c r="ABW109" s="376"/>
      <c r="ABX109" s="376"/>
      <c r="ABY109" s="376"/>
      <c r="ABZ109" s="376"/>
      <c r="ACA109" s="376"/>
      <c r="ACB109" s="376"/>
      <c r="ACC109" s="376"/>
      <c r="ACD109" s="376"/>
      <c r="ACE109" s="376"/>
      <c r="ACF109" s="376"/>
      <c r="ACG109" s="376"/>
      <c r="ACH109" s="376"/>
      <c r="ACI109" s="376"/>
      <c r="ACJ109" s="376"/>
      <c r="ACK109" s="376"/>
      <c r="ACL109" s="376"/>
      <c r="ACM109" s="376"/>
      <c r="ACN109" s="376"/>
      <c r="ACO109" s="376"/>
      <c r="ACP109" s="376"/>
      <c r="ACQ109" s="376"/>
      <c r="ACR109" s="376"/>
      <c r="ACS109" s="376"/>
      <c r="ACT109" s="376"/>
      <c r="ACU109" s="376"/>
      <c r="ACV109" s="376"/>
      <c r="ACW109" s="376"/>
      <c r="ACX109" s="376"/>
      <c r="ACY109" s="376"/>
      <c r="ACZ109" s="376"/>
      <c r="ADA109" s="376"/>
      <c r="ADB109" s="376"/>
      <c r="ADC109" s="376"/>
      <c r="ADD109" s="376"/>
      <c r="ADE109" s="376"/>
      <c r="ADF109" s="376"/>
      <c r="ADG109" s="376"/>
      <c r="ADH109" s="376"/>
      <c r="ADI109" s="376"/>
      <c r="ADJ109" s="376"/>
      <c r="ADK109" s="376"/>
      <c r="ADL109" s="376"/>
      <c r="ADM109" s="376"/>
      <c r="ADN109" s="376"/>
      <c r="ADO109" s="376"/>
      <c r="ADP109" s="376"/>
      <c r="ADQ109" s="376"/>
      <c r="ADR109" s="376"/>
      <c r="ADS109" s="376"/>
      <c r="ADT109" s="376"/>
      <c r="ADU109" s="376"/>
      <c r="ADV109" s="376"/>
      <c r="ADW109" s="376"/>
      <c r="ADX109" s="376"/>
      <c r="ADY109" s="376"/>
      <c r="ADZ109" s="376"/>
      <c r="AEA109" s="376"/>
      <c r="AEB109" s="376"/>
      <c r="AEC109" s="376"/>
      <c r="AED109" s="376"/>
      <c r="AEE109" s="376"/>
      <c r="AEF109" s="376"/>
      <c r="AEG109" s="376"/>
      <c r="AEH109" s="376"/>
      <c r="AEI109" s="376"/>
      <c r="AEJ109" s="376"/>
      <c r="AEK109" s="376"/>
      <c r="AEL109" s="376"/>
      <c r="AEM109" s="376"/>
      <c r="AEN109" s="376"/>
      <c r="AEO109" s="376"/>
      <c r="AEP109" s="376"/>
      <c r="AEQ109" s="376"/>
      <c r="AER109" s="376"/>
      <c r="AES109" s="376"/>
      <c r="AET109" s="376"/>
      <c r="AEU109" s="376"/>
      <c r="AEV109" s="376"/>
      <c r="AEW109" s="376"/>
      <c r="AEX109" s="376"/>
      <c r="AEY109" s="376"/>
      <c r="AEZ109" s="376"/>
      <c r="AFA109" s="376"/>
      <c r="AFB109" s="376"/>
      <c r="AFC109" s="376"/>
      <c r="AFD109" s="376"/>
      <c r="AFE109" s="376"/>
      <c r="AFF109" s="376"/>
      <c r="AFG109" s="376"/>
      <c r="AFH109" s="376"/>
      <c r="AFI109" s="376"/>
      <c r="AFJ109" s="376"/>
      <c r="AFK109" s="376"/>
      <c r="AFL109" s="376"/>
      <c r="AFM109" s="376"/>
      <c r="AFN109" s="376"/>
      <c r="AFO109" s="376"/>
      <c r="AFP109" s="376"/>
      <c r="AFQ109" s="376"/>
      <c r="AFR109" s="376"/>
      <c r="AFS109" s="376"/>
      <c r="AFT109" s="376"/>
      <c r="AFU109" s="376"/>
      <c r="AFV109" s="376"/>
      <c r="AFW109" s="376"/>
      <c r="AFX109" s="376"/>
      <c r="AFY109" s="376"/>
      <c r="AFZ109" s="376"/>
      <c r="AGA109" s="376"/>
      <c r="AGB109" s="376"/>
      <c r="AGC109" s="376"/>
      <c r="AGD109" s="376"/>
      <c r="AGE109" s="376"/>
      <c r="AGF109" s="376"/>
      <c r="AGG109" s="376"/>
      <c r="AGH109" s="376"/>
      <c r="AGI109" s="376"/>
      <c r="AGJ109" s="376"/>
      <c r="AGK109" s="376"/>
      <c r="AGL109" s="376"/>
      <c r="AGM109" s="376"/>
      <c r="AGN109" s="376"/>
      <c r="AGO109" s="376"/>
      <c r="AGP109" s="376"/>
      <c r="AGQ109" s="376"/>
      <c r="AGR109" s="376"/>
      <c r="AGS109" s="376"/>
      <c r="AGT109" s="376"/>
      <c r="AGU109" s="376"/>
      <c r="AGV109" s="376"/>
      <c r="AGW109" s="376"/>
      <c r="AGX109" s="376"/>
      <c r="AGY109" s="376"/>
      <c r="AGZ109" s="376"/>
      <c r="AHA109" s="376"/>
      <c r="AHB109" s="376"/>
      <c r="AHC109" s="376"/>
      <c r="AHD109" s="376"/>
      <c r="AHE109" s="376"/>
      <c r="AHF109" s="376"/>
      <c r="AHG109" s="376"/>
      <c r="AHH109" s="376"/>
      <c r="AHI109" s="376"/>
      <c r="AHJ109" s="376"/>
      <c r="AHK109" s="376"/>
      <c r="AHL109" s="376"/>
      <c r="AHM109" s="376"/>
      <c r="AHN109" s="376"/>
      <c r="AHO109" s="376"/>
      <c r="AHP109" s="376"/>
      <c r="AHQ109" s="376"/>
      <c r="AHR109" s="376"/>
      <c r="AHS109" s="376"/>
      <c r="AHT109" s="376"/>
      <c r="AHU109" s="376"/>
      <c r="AHV109" s="376"/>
      <c r="AHW109" s="376"/>
      <c r="AHX109" s="376"/>
      <c r="AHY109" s="376"/>
      <c r="AHZ109" s="376"/>
      <c r="AIA109" s="376"/>
      <c r="AIB109" s="376"/>
      <c r="AIC109" s="376"/>
      <c r="AID109" s="376"/>
      <c r="AIE109" s="376"/>
      <c r="AIF109" s="376"/>
      <c r="AIG109" s="376"/>
      <c r="AIH109" s="376"/>
      <c r="AII109" s="376"/>
      <c r="AIJ109" s="376"/>
      <c r="AIK109" s="376"/>
      <c r="AIL109" s="376"/>
      <c r="AIM109" s="376"/>
      <c r="AIN109" s="376"/>
      <c r="AIO109" s="376"/>
      <c r="AIP109" s="376"/>
      <c r="AIQ109" s="376"/>
      <c r="AIR109" s="376"/>
      <c r="AIS109" s="376"/>
      <c r="AIT109" s="376"/>
      <c r="AIU109" s="376"/>
      <c r="AIV109" s="376"/>
      <c r="AIW109" s="376"/>
      <c r="AIX109" s="376"/>
      <c r="AIY109" s="376"/>
      <c r="AIZ109" s="376"/>
      <c r="AJA109" s="376"/>
      <c r="AJB109" s="376"/>
      <c r="AJC109" s="376"/>
      <c r="AJD109" s="376"/>
      <c r="AJE109" s="376"/>
      <c r="AJF109" s="376"/>
      <c r="AJG109" s="376"/>
      <c r="AJH109" s="376"/>
      <c r="AJI109" s="376"/>
      <c r="AJJ109" s="376"/>
      <c r="AJK109" s="376"/>
      <c r="AJL109" s="376"/>
      <c r="AJM109" s="376"/>
      <c r="AJN109" s="376"/>
      <c r="AJO109" s="376"/>
      <c r="AJP109" s="376"/>
      <c r="AJQ109" s="376"/>
      <c r="AJR109" s="376"/>
      <c r="AJS109" s="376"/>
      <c r="AJT109" s="376"/>
      <c r="AJU109" s="376"/>
      <c r="AJV109" s="376"/>
      <c r="AJW109" s="376"/>
      <c r="AJX109" s="376"/>
      <c r="AJY109" s="376"/>
      <c r="AJZ109" s="376"/>
      <c r="AKA109" s="376"/>
      <c r="AKB109" s="376"/>
      <c r="AKC109" s="376"/>
      <c r="AKD109" s="376"/>
      <c r="AKE109" s="376"/>
      <c r="AKF109" s="376"/>
      <c r="AKG109" s="376"/>
      <c r="AKH109" s="376"/>
      <c r="AKI109" s="376"/>
      <c r="AKJ109" s="376"/>
      <c r="AKK109" s="376"/>
      <c r="AKL109" s="376"/>
      <c r="AKM109" s="376"/>
      <c r="AKN109" s="376"/>
      <c r="AKO109" s="376"/>
      <c r="AKP109" s="376"/>
      <c r="AKQ109" s="376"/>
      <c r="AKR109" s="376"/>
      <c r="AKS109" s="376"/>
      <c r="AKT109" s="376"/>
      <c r="AKU109" s="376"/>
      <c r="AKV109" s="376"/>
      <c r="AKW109" s="376"/>
      <c r="AKX109" s="376"/>
      <c r="AKY109" s="376"/>
      <c r="AKZ109" s="376"/>
      <c r="ALA109" s="376"/>
      <c r="ALB109" s="376"/>
      <c r="ALC109" s="376"/>
      <c r="ALD109" s="376"/>
      <c r="ALE109" s="376"/>
      <c r="ALF109" s="376"/>
      <c r="ALG109" s="376"/>
      <c r="ALH109" s="376"/>
      <c r="ALI109" s="376"/>
      <c r="ALJ109" s="376"/>
      <c r="ALK109" s="376"/>
      <c r="ALL109" s="376"/>
      <c r="ALM109" s="376"/>
      <c r="ALN109" s="376"/>
      <c r="ALO109" s="376"/>
      <c r="ALP109" s="376"/>
      <c r="ALQ109" s="376"/>
      <c r="ALR109" s="376"/>
      <c r="ALS109" s="376"/>
      <c r="ALT109" s="376"/>
      <c r="ALU109" s="376"/>
      <c r="ALV109" s="376"/>
      <c r="ALW109" s="376"/>
      <c r="ALX109" s="376"/>
      <c r="ALY109" s="376"/>
      <c r="ALZ109" s="376"/>
      <c r="AMA109" s="376"/>
      <c r="AMB109" s="376"/>
      <c r="AMC109" s="376"/>
      <c r="AMD109" s="376"/>
      <c r="AME109" s="376"/>
      <c r="AMF109" s="376"/>
      <c r="AMG109" s="376"/>
      <c r="AMH109" s="376"/>
      <c r="AMI109" s="376"/>
      <c r="AMJ109" s="376"/>
      <c r="AMK109" s="376"/>
      <c r="AML109" s="376"/>
      <c r="AMM109" s="376"/>
      <c r="AMN109" s="376"/>
      <c r="AMO109" s="376"/>
      <c r="AMP109" s="376"/>
      <c r="AMQ109" s="376"/>
      <c r="AMR109" s="376"/>
      <c r="AMS109" s="376"/>
      <c r="AMT109" s="376"/>
      <c r="AMU109" s="376"/>
      <c r="AMV109" s="376"/>
      <c r="AMW109" s="376"/>
      <c r="AMX109" s="376"/>
      <c r="AMY109" s="376"/>
      <c r="AMZ109" s="376"/>
      <c r="ANA109" s="376"/>
      <c r="ANB109" s="376"/>
      <c r="ANC109" s="376"/>
      <c r="AND109" s="376"/>
      <c r="ANE109" s="376"/>
      <c r="ANF109" s="376"/>
      <c r="ANG109" s="376"/>
      <c r="ANH109" s="376"/>
      <c r="ANI109" s="376"/>
      <c r="ANJ109" s="376"/>
      <c r="ANK109" s="376"/>
      <c r="ANL109" s="376"/>
      <c r="ANM109" s="376"/>
      <c r="ANN109" s="376"/>
      <c r="ANO109" s="376"/>
      <c r="ANP109" s="376"/>
      <c r="ANQ109" s="376"/>
      <c r="ANR109" s="376"/>
      <c r="ANS109" s="376"/>
      <c r="ANT109" s="376"/>
      <c r="ANU109" s="376"/>
      <c r="ANV109" s="376"/>
      <c r="ANW109" s="376"/>
      <c r="ANX109" s="376"/>
      <c r="ANY109" s="376"/>
      <c r="ANZ109" s="376"/>
      <c r="AOA109" s="376"/>
      <c r="AOB109" s="376"/>
      <c r="AOC109" s="376"/>
      <c r="AOD109" s="376"/>
      <c r="AOE109" s="376"/>
      <c r="AOF109" s="376"/>
      <c r="AOG109" s="376"/>
      <c r="AOH109" s="376"/>
      <c r="AOI109" s="376"/>
      <c r="AOJ109" s="376"/>
      <c r="AOK109" s="376"/>
      <c r="AOL109" s="376"/>
      <c r="AOM109" s="376"/>
      <c r="AON109" s="376"/>
      <c r="AOO109" s="376"/>
      <c r="AOP109" s="376"/>
      <c r="AOQ109" s="376"/>
      <c r="AOR109" s="376"/>
      <c r="AOS109" s="376"/>
      <c r="AOT109" s="376"/>
      <c r="AOU109" s="376"/>
      <c r="AOV109" s="376"/>
      <c r="AOW109" s="376"/>
      <c r="AOX109" s="376"/>
      <c r="AOY109" s="376"/>
      <c r="AOZ109" s="376"/>
      <c r="APA109" s="376"/>
      <c r="APB109" s="376"/>
      <c r="APC109" s="376"/>
      <c r="APD109" s="376"/>
      <c r="APE109" s="376"/>
      <c r="APF109" s="376"/>
      <c r="APG109" s="376"/>
      <c r="APH109" s="376"/>
      <c r="API109" s="376"/>
      <c r="APJ109" s="376"/>
      <c r="APK109" s="376"/>
      <c r="APL109" s="376"/>
      <c r="APM109" s="376"/>
      <c r="APN109" s="376"/>
      <c r="APO109" s="376"/>
      <c r="APP109" s="376"/>
      <c r="APQ109" s="376"/>
      <c r="APR109" s="376"/>
      <c r="APS109" s="376"/>
      <c r="APT109" s="376"/>
      <c r="APU109" s="376"/>
      <c r="APV109" s="376"/>
      <c r="APW109" s="376"/>
      <c r="APX109" s="376"/>
      <c r="APY109" s="376"/>
      <c r="APZ109" s="376"/>
      <c r="AQA109" s="376"/>
      <c r="AQB109" s="376"/>
      <c r="AQC109" s="376"/>
      <c r="AQD109" s="376"/>
      <c r="AQE109" s="376"/>
      <c r="AQF109" s="376"/>
      <c r="AQG109" s="376"/>
      <c r="AQH109" s="376"/>
      <c r="AQI109" s="376"/>
      <c r="AQJ109" s="376"/>
      <c r="AQK109" s="376"/>
      <c r="AQL109" s="376"/>
      <c r="AQM109" s="376"/>
      <c r="AQN109" s="376"/>
      <c r="AQO109" s="376"/>
      <c r="AQP109" s="376"/>
      <c r="AQQ109" s="376"/>
      <c r="AQR109" s="376"/>
      <c r="AQS109" s="376"/>
      <c r="AQT109" s="376"/>
      <c r="AQU109" s="376"/>
      <c r="AQV109" s="376"/>
      <c r="AQW109" s="376"/>
      <c r="AQX109" s="376"/>
      <c r="AQY109" s="376"/>
      <c r="AQZ109" s="376"/>
      <c r="ARA109" s="376"/>
      <c r="ARB109" s="376"/>
      <c r="ARC109" s="376"/>
      <c r="ARD109" s="376"/>
      <c r="ARE109" s="376"/>
      <c r="ARF109" s="376"/>
      <c r="ARG109" s="376"/>
      <c r="ARH109" s="376"/>
      <c r="ARI109" s="376"/>
      <c r="ARJ109" s="376"/>
      <c r="ARK109" s="376"/>
      <c r="ARL109" s="376"/>
      <c r="ARM109" s="376"/>
      <c r="ARN109" s="376"/>
      <c r="ARO109" s="376"/>
      <c r="ARP109" s="376"/>
      <c r="ARQ109" s="376"/>
      <c r="ARR109" s="376"/>
      <c r="ARS109" s="376"/>
      <c r="ART109" s="376"/>
      <c r="ARU109" s="376"/>
      <c r="ARV109" s="376"/>
      <c r="ARW109" s="376"/>
      <c r="ARX109" s="376"/>
      <c r="ARY109" s="376"/>
      <c r="ARZ109" s="376"/>
      <c r="ASA109" s="376"/>
      <c r="ASB109" s="376"/>
      <c r="ASC109" s="376"/>
      <c r="ASD109" s="376"/>
      <c r="ASE109" s="376"/>
      <c r="ASF109" s="376"/>
      <c r="ASG109" s="376"/>
      <c r="ASH109" s="376"/>
      <c r="ASI109" s="376"/>
      <c r="ASJ109" s="376"/>
      <c r="ASK109" s="376"/>
      <c r="ASL109" s="376"/>
      <c r="ASM109" s="376"/>
      <c r="ASN109" s="376"/>
      <c r="ASO109" s="376"/>
      <c r="ASP109" s="376"/>
      <c r="ASQ109" s="376"/>
      <c r="ASR109" s="376"/>
      <c r="ASS109" s="376"/>
      <c r="AST109" s="376"/>
      <c r="ASU109" s="376"/>
      <c r="ASV109" s="376"/>
      <c r="ASW109" s="376"/>
      <c r="ASX109" s="376"/>
      <c r="ASY109" s="376"/>
      <c r="ASZ109" s="376"/>
      <c r="ATA109" s="376"/>
      <c r="ATB109" s="376"/>
      <c r="ATC109" s="376"/>
      <c r="ATD109" s="376"/>
      <c r="ATE109" s="376"/>
      <c r="ATF109" s="376"/>
      <c r="ATG109" s="376"/>
      <c r="ATH109" s="376"/>
      <c r="ATI109" s="376"/>
      <c r="ATJ109" s="376"/>
      <c r="ATK109" s="376"/>
      <c r="ATL109" s="376"/>
      <c r="ATM109" s="376"/>
      <c r="ATN109" s="376"/>
      <c r="ATO109" s="376"/>
      <c r="ATP109" s="376"/>
      <c r="ATQ109" s="376"/>
      <c r="ATR109" s="376"/>
      <c r="ATS109" s="376"/>
      <c r="ATT109" s="376"/>
      <c r="ATU109" s="376"/>
      <c r="ATV109" s="376"/>
      <c r="ATW109" s="376"/>
      <c r="ATX109" s="376"/>
      <c r="ATY109" s="376"/>
      <c r="ATZ109" s="376"/>
      <c r="AUA109" s="376"/>
      <c r="AUB109" s="376"/>
      <c r="AUC109" s="376"/>
      <c r="AUD109" s="376"/>
      <c r="AUE109" s="376"/>
      <c r="AUF109" s="376"/>
      <c r="AUG109" s="376"/>
      <c r="AUH109" s="376"/>
      <c r="AUI109" s="376"/>
      <c r="AUJ109" s="376"/>
      <c r="AUK109" s="376"/>
      <c r="AUL109" s="376"/>
      <c r="AUM109" s="376"/>
      <c r="AUN109" s="376"/>
      <c r="AUO109" s="376"/>
      <c r="AUP109" s="376"/>
      <c r="AUQ109" s="376"/>
      <c r="AUR109" s="376"/>
      <c r="AUS109" s="376"/>
      <c r="AUT109" s="376"/>
      <c r="AUU109" s="376"/>
      <c r="AUV109" s="376"/>
      <c r="AUW109" s="376"/>
      <c r="AUX109" s="376"/>
      <c r="AUY109" s="376"/>
      <c r="AUZ109" s="376"/>
      <c r="AVA109" s="376"/>
      <c r="AVB109" s="376"/>
      <c r="AVC109" s="376"/>
      <c r="AVD109" s="376"/>
      <c r="AVE109" s="376"/>
      <c r="AVF109" s="376"/>
      <c r="AVG109" s="376"/>
      <c r="AVH109" s="376"/>
      <c r="AVI109" s="376"/>
      <c r="AVJ109" s="376"/>
      <c r="AVK109" s="376"/>
      <c r="AVL109" s="376"/>
      <c r="AVM109" s="376"/>
      <c r="AVN109" s="376"/>
      <c r="AVO109" s="376"/>
      <c r="AVP109" s="376"/>
      <c r="AVQ109" s="376"/>
      <c r="AVR109" s="376"/>
      <c r="AVS109" s="376"/>
      <c r="AVT109" s="376"/>
      <c r="AVU109" s="376"/>
      <c r="AVV109" s="376"/>
      <c r="AVW109" s="376"/>
      <c r="AVX109" s="376"/>
      <c r="AVY109" s="376"/>
      <c r="AVZ109" s="376"/>
      <c r="AWA109" s="376"/>
      <c r="AWB109" s="376"/>
      <c r="AWC109" s="376"/>
      <c r="AWD109" s="376"/>
      <c r="AWE109" s="376"/>
      <c r="AWF109" s="376"/>
      <c r="AWG109" s="376"/>
      <c r="AWH109" s="376"/>
      <c r="AWI109" s="376"/>
      <c r="AWJ109" s="376"/>
      <c r="AWK109" s="376"/>
      <c r="AWL109" s="376"/>
      <c r="AWM109" s="376"/>
      <c r="AWN109" s="376"/>
      <c r="AWO109" s="376"/>
      <c r="AWP109" s="376"/>
      <c r="AWQ109" s="376"/>
      <c r="AWR109" s="376"/>
      <c r="AWS109" s="376"/>
      <c r="AWT109" s="376"/>
      <c r="AWU109" s="376"/>
      <c r="AWV109" s="376"/>
      <c r="AWW109" s="376"/>
      <c r="AWX109" s="376"/>
      <c r="AWY109" s="376"/>
      <c r="AWZ109" s="376"/>
      <c r="AXA109" s="376"/>
      <c r="AXB109" s="376"/>
      <c r="AXC109" s="376"/>
      <c r="AXD109" s="376"/>
      <c r="AXE109" s="376"/>
      <c r="AXF109" s="376"/>
      <c r="AXG109" s="376"/>
      <c r="AXH109" s="376"/>
      <c r="AXI109" s="376"/>
      <c r="AXJ109" s="376"/>
      <c r="AXK109" s="376"/>
      <c r="AXL109" s="376"/>
      <c r="AXM109" s="376"/>
      <c r="AXN109" s="376"/>
      <c r="AXO109" s="376"/>
      <c r="AXP109" s="376"/>
      <c r="AXQ109" s="376"/>
      <c r="AXR109" s="376"/>
      <c r="AXS109" s="376"/>
      <c r="AXT109" s="376"/>
      <c r="AXU109" s="376"/>
      <c r="AXV109" s="376"/>
      <c r="AXW109" s="376"/>
      <c r="AXX109" s="376"/>
      <c r="AXY109" s="376"/>
      <c r="AXZ109" s="376"/>
      <c r="AYA109" s="376"/>
      <c r="AYB109" s="376"/>
      <c r="AYC109" s="376"/>
      <c r="AYD109" s="376"/>
      <c r="AYE109" s="376"/>
      <c r="AYF109" s="376"/>
      <c r="AYG109" s="376"/>
      <c r="AYH109" s="376"/>
      <c r="AYI109" s="376"/>
      <c r="AYJ109" s="376"/>
      <c r="AYK109" s="376"/>
      <c r="AYL109" s="376"/>
      <c r="AYM109" s="376"/>
      <c r="AYN109" s="376"/>
      <c r="AYO109" s="376"/>
      <c r="AYP109" s="376"/>
      <c r="AYQ109" s="376"/>
      <c r="AYR109" s="376"/>
      <c r="AYS109" s="376"/>
      <c r="AYT109" s="376"/>
      <c r="AYU109" s="376"/>
      <c r="AYV109" s="376"/>
      <c r="AYW109" s="376"/>
      <c r="AYX109" s="376"/>
      <c r="AYY109" s="376"/>
      <c r="AYZ109" s="376"/>
      <c r="AZA109" s="376"/>
      <c r="AZB109" s="376"/>
      <c r="AZC109" s="376"/>
      <c r="AZD109" s="376"/>
      <c r="AZE109" s="376"/>
      <c r="AZF109" s="376"/>
      <c r="AZG109" s="376"/>
      <c r="AZH109" s="376"/>
      <c r="AZI109" s="376"/>
      <c r="AZJ109" s="376"/>
      <c r="AZK109" s="376"/>
      <c r="AZL109" s="376"/>
      <c r="AZM109" s="376"/>
      <c r="AZN109" s="376"/>
      <c r="AZO109" s="376"/>
      <c r="AZP109" s="376"/>
      <c r="AZQ109" s="376"/>
      <c r="AZR109" s="376"/>
      <c r="AZS109" s="376"/>
      <c r="AZT109" s="376"/>
      <c r="AZU109" s="376"/>
      <c r="AZV109" s="376"/>
      <c r="AZW109" s="376"/>
      <c r="AZX109" s="376"/>
      <c r="AZY109" s="376"/>
      <c r="AZZ109" s="376"/>
      <c r="BAA109" s="376"/>
      <c r="BAB109" s="376"/>
      <c r="BAC109" s="376"/>
      <c r="BAD109" s="376"/>
      <c r="BAE109" s="376"/>
      <c r="BAF109" s="376"/>
      <c r="BAG109" s="376"/>
      <c r="BAH109" s="376"/>
      <c r="BAI109" s="376"/>
      <c r="BAJ109" s="376"/>
      <c r="BAK109" s="376"/>
      <c r="BAL109" s="376"/>
      <c r="BAM109" s="376"/>
      <c r="BAN109" s="376"/>
      <c r="BAO109" s="376"/>
      <c r="BAP109" s="376"/>
      <c r="BAQ109" s="376"/>
      <c r="BAR109" s="376"/>
      <c r="BAS109" s="376"/>
      <c r="BAT109" s="376"/>
      <c r="BAU109" s="376"/>
      <c r="BAV109" s="376"/>
      <c r="BAW109" s="376"/>
      <c r="BAX109" s="376"/>
      <c r="BAY109" s="376"/>
      <c r="BAZ109" s="376"/>
      <c r="BBA109" s="376"/>
      <c r="BBB109" s="376"/>
      <c r="BBC109" s="376"/>
      <c r="BBD109" s="376"/>
      <c r="BBE109" s="376"/>
      <c r="BBF109" s="376"/>
      <c r="BBG109" s="376"/>
      <c r="BBH109" s="376"/>
      <c r="BBI109" s="376"/>
      <c r="BBJ109" s="376"/>
      <c r="BBK109" s="376"/>
      <c r="BBL109" s="376"/>
      <c r="BBM109" s="376"/>
      <c r="BBN109" s="376"/>
      <c r="BBO109" s="376"/>
      <c r="BBP109" s="376"/>
      <c r="BBQ109" s="376"/>
      <c r="BBR109" s="376"/>
      <c r="BBS109" s="376"/>
      <c r="BBT109" s="376"/>
      <c r="BBU109" s="376"/>
      <c r="BBV109" s="376"/>
      <c r="BBW109" s="376"/>
      <c r="BBX109" s="376"/>
      <c r="BBY109" s="376"/>
      <c r="BBZ109" s="376"/>
      <c r="BCA109" s="376"/>
      <c r="BCB109" s="376"/>
      <c r="BCC109" s="376"/>
      <c r="BCD109" s="376"/>
      <c r="BCE109" s="376"/>
      <c r="BCF109" s="376"/>
      <c r="BCG109" s="376"/>
      <c r="BCH109" s="376"/>
      <c r="BCI109" s="376"/>
      <c r="BCJ109" s="376"/>
      <c r="BCK109" s="376"/>
      <c r="BCL109" s="376"/>
      <c r="BCM109" s="376"/>
      <c r="BCN109" s="376"/>
      <c r="BCO109" s="376"/>
      <c r="BCP109" s="376"/>
      <c r="BCQ109" s="376"/>
      <c r="BCR109" s="376"/>
      <c r="BCS109" s="376"/>
      <c r="BCT109" s="376"/>
      <c r="BCU109" s="376"/>
      <c r="BCV109" s="376"/>
      <c r="BCW109" s="376"/>
      <c r="BCX109" s="376"/>
      <c r="BCY109" s="376"/>
      <c r="BCZ109" s="376"/>
      <c r="BDA109" s="376"/>
      <c r="BDB109" s="376"/>
      <c r="BDC109" s="376"/>
      <c r="BDD109" s="376"/>
      <c r="BDE109" s="376"/>
      <c r="BDF109" s="376"/>
      <c r="BDG109" s="376"/>
      <c r="BDH109" s="376"/>
      <c r="BDI109" s="376"/>
      <c r="BDJ109" s="376"/>
      <c r="BDK109" s="376"/>
      <c r="BDL109" s="376"/>
      <c r="BDM109" s="376"/>
      <c r="BDN109" s="376"/>
      <c r="BDO109" s="376"/>
      <c r="BDP109" s="376"/>
      <c r="BDQ109" s="376"/>
      <c r="BDR109" s="376"/>
      <c r="BDS109" s="376"/>
      <c r="BDT109" s="376"/>
      <c r="BDU109" s="376"/>
      <c r="BDV109" s="376"/>
      <c r="BDW109" s="376"/>
      <c r="BDX109" s="376"/>
      <c r="BDY109" s="376"/>
      <c r="BDZ109" s="376"/>
      <c r="BEA109" s="376"/>
      <c r="BEB109" s="376"/>
      <c r="BEC109" s="376"/>
      <c r="BED109" s="376"/>
      <c r="BEE109" s="376"/>
      <c r="BEF109" s="376"/>
      <c r="BEG109" s="376"/>
      <c r="BEH109" s="376"/>
      <c r="BEI109" s="376"/>
      <c r="BEJ109" s="376"/>
      <c r="BEK109" s="376"/>
      <c r="BEL109" s="376"/>
      <c r="BEM109" s="376"/>
      <c r="BEN109" s="376"/>
      <c r="BEO109" s="376"/>
      <c r="BEP109" s="376"/>
      <c r="BEQ109" s="376"/>
      <c r="BER109" s="376"/>
      <c r="BES109" s="376"/>
      <c r="BET109" s="376"/>
      <c r="BEU109" s="376"/>
      <c r="BEV109" s="376"/>
      <c r="BEW109" s="376"/>
      <c r="BEX109" s="376"/>
      <c r="BEY109" s="376"/>
      <c r="BEZ109" s="376"/>
      <c r="BFA109" s="376"/>
      <c r="BFB109" s="376"/>
      <c r="BFC109" s="376"/>
      <c r="BFD109" s="376"/>
      <c r="BFE109" s="376"/>
      <c r="BFF109" s="376"/>
      <c r="BFG109" s="376"/>
      <c r="BFH109" s="376"/>
      <c r="BFI109" s="376"/>
      <c r="BFJ109" s="376"/>
      <c r="BFK109" s="376"/>
      <c r="BFL109" s="376"/>
      <c r="BFM109" s="376"/>
      <c r="BFN109" s="376"/>
      <c r="BFO109" s="376"/>
      <c r="BFP109" s="376"/>
      <c r="BFQ109" s="376"/>
      <c r="BFR109" s="376"/>
      <c r="BFS109" s="376"/>
      <c r="BFT109" s="376"/>
      <c r="BFU109" s="376"/>
      <c r="BFV109" s="376"/>
      <c r="BFW109" s="376"/>
      <c r="BFX109" s="376"/>
      <c r="BFY109" s="376"/>
      <c r="BFZ109" s="376"/>
      <c r="BGA109" s="376"/>
      <c r="BGB109" s="376"/>
      <c r="BGC109" s="376"/>
      <c r="BGD109" s="376"/>
      <c r="BGE109" s="376"/>
      <c r="BGF109" s="376"/>
      <c r="BGG109" s="376"/>
      <c r="BGH109" s="376"/>
      <c r="BGI109" s="376"/>
      <c r="BGJ109" s="376"/>
      <c r="BGK109" s="376"/>
      <c r="BGL109" s="376"/>
      <c r="BGM109" s="376"/>
      <c r="BGN109" s="376"/>
      <c r="BGO109" s="376"/>
      <c r="BGP109" s="376"/>
      <c r="BGQ109" s="376"/>
      <c r="BGR109" s="376"/>
      <c r="BGS109" s="376"/>
      <c r="BGT109" s="376"/>
      <c r="BGU109" s="376"/>
      <c r="BGV109" s="376"/>
      <c r="BGW109" s="376"/>
      <c r="BGX109" s="376"/>
      <c r="BGY109" s="376"/>
      <c r="BGZ109" s="376"/>
      <c r="BHA109" s="376"/>
      <c r="BHB109" s="376"/>
      <c r="BHC109" s="376"/>
      <c r="BHD109" s="376"/>
      <c r="BHE109" s="376"/>
      <c r="BHF109" s="376"/>
      <c r="BHG109" s="376"/>
      <c r="BHH109" s="376"/>
      <c r="BHI109" s="376"/>
      <c r="BHJ109" s="376"/>
      <c r="BHK109" s="376"/>
      <c r="BHL109" s="376"/>
      <c r="BHM109" s="376"/>
      <c r="BHN109" s="376"/>
      <c r="BHO109" s="376"/>
      <c r="BHP109" s="376"/>
      <c r="BHQ109" s="376"/>
      <c r="BHR109" s="376"/>
      <c r="BHS109" s="376"/>
      <c r="BHT109" s="376"/>
      <c r="BHU109" s="376"/>
      <c r="BHV109" s="376"/>
      <c r="BHW109" s="376"/>
      <c r="BHX109" s="376"/>
      <c r="BHY109" s="376"/>
      <c r="BHZ109" s="376"/>
      <c r="BIA109" s="376"/>
      <c r="BIB109" s="376"/>
      <c r="BIC109" s="376"/>
      <c r="BID109" s="376"/>
      <c r="BIE109" s="376"/>
      <c r="BIF109" s="376"/>
      <c r="BIG109" s="376"/>
      <c r="BIH109" s="376"/>
      <c r="BII109" s="376"/>
      <c r="BIJ109" s="376"/>
      <c r="BIK109" s="376"/>
      <c r="BIL109" s="376"/>
      <c r="BIM109" s="376"/>
      <c r="BIN109" s="376"/>
      <c r="BIO109" s="376"/>
      <c r="BIP109" s="376"/>
      <c r="BIQ109" s="376"/>
      <c r="BIR109" s="376"/>
      <c r="BIS109" s="376"/>
      <c r="BIT109" s="376"/>
      <c r="BIU109" s="376"/>
      <c r="BIV109" s="376"/>
      <c r="BIW109" s="376"/>
      <c r="BIX109" s="376"/>
      <c r="BIY109" s="376"/>
      <c r="BIZ109" s="376"/>
      <c r="BJA109" s="376"/>
      <c r="BJB109" s="376"/>
      <c r="BJC109" s="376"/>
      <c r="BJD109" s="376"/>
      <c r="BJE109" s="376"/>
      <c r="BJF109" s="376"/>
      <c r="BJG109" s="376"/>
      <c r="BJH109" s="376"/>
      <c r="BJI109" s="376"/>
      <c r="BJJ109" s="376"/>
      <c r="BJK109" s="376"/>
      <c r="BJL109" s="376"/>
      <c r="BJM109" s="376"/>
      <c r="BJN109" s="376"/>
      <c r="BJO109" s="376"/>
      <c r="BJP109" s="376"/>
      <c r="BJQ109" s="376"/>
      <c r="BJR109" s="376"/>
      <c r="BJS109" s="376"/>
      <c r="BJT109" s="376"/>
      <c r="BJU109" s="376"/>
      <c r="BJV109" s="376"/>
      <c r="BJW109" s="376"/>
      <c r="BJX109" s="376"/>
      <c r="BJY109" s="376"/>
      <c r="BJZ109" s="376"/>
      <c r="BKA109" s="376"/>
      <c r="BKB109" s="376"/>
      <c r="BKC109" s="376"/>
      <c r="BKD109" s="376"/>
      <c r="BKE109" s="376"/>
      <c r="BKF109" s="376"/>
      <c r="BKG109" s="376"/>
      <c r="BKH109" s="376"/>
      <c r="BKI109" s="376"/>
      <c r="BKJ109" s="376"/>
      <c r="BKK109" s="376"/>
      <c r="BKL109" s="376"/>
      <c r="BKM109" s="376"/>
      <c r="BKN109" s="376"/>
      <c r="BKO109" s="376"/>
      <c r="BKP109" s="376"/>
      <c r="BKQ109" s="376"/>
      <c r="BKR109" s="376"/>
      <c r="BKS109" s="376"/>
      <c r="BKT109" s="376"/>
      <c r="BKU109" s="376"/>
      <c r="BKV109" s="376"/>
      <c r="BKW109" s="376"/>
      <c r="BKX109" s="376"/>
      <c r="BKY109" s="376"/>
      <c r="BKZ109" s="376"/>
      <c r="BLA109" s="376"/>
      <c r="BLB109" s="376"/>
      <c r="BLC109" s="376"/>
      <c r="BLD109" s="376"/>
      <c r="BLE109" s="376"/>
      <c r="BLF109" s="376"/>
      <c r="BLG109" s="376"/>
      <c r="BLH109" s="376"/>
      <c r="BLI109" s="376"/>
      <c r="BLJ109" s="376"/>
      <c r="BLK109" s="376"/>
      <c r="BLL109" s="376"/>
      <c r="BLM109" s="376"/>
      <c r="BLN109" s="376"/>
      <c r="BLO109" s="376"/>
      <c r="BLP109" s="376"/>
      <c r="BLQ109" s="376"/>
      <c r="BLR109" s="376"/>
      <c r="BLS109" s="376"/>
      <c r="BLT109" s="376"/>
      <c r="BLU109" s="376"/>
      <c r="BLV109" s="376"/>
      <c r="BLW109" s="376"/>
      <c r="BLX109" s="376"/>
      <c r="BLY109" s="376"/>
      <c r="BLZ109" s="376"/>
      <c r="BMA109" s="376"/>
      <c r="BMB109" s="376"/>
      <c r="BMC109" s="376"/>
      <c r="BMD109" s="376"/>
      <c r="BME109" s="376"/>
      <c r="BMF109" s="376"/>
      <c r="BMG109" s="376"/>
      <c r="BMH109" s="376"/>
      <c r="BMI109" s="376"/>
      <c r="BMJ109" s="376"/>
      <c r="BMK109" s="376"/>
      <c r="BML109" s="376"/>
      <c r="BMM109" s="376"/>
      <c r="BMN109" s="376"/>
      <c r="BMO109" s="376"/>
      <c r="BMP109" s="376"/>
      <c r="BMQ109" s="376"/>
      <c r="BMR109" s="376"/>
      <c r="BMS109" s="376"/>
      <c r="BMT109" s="376"/>
      <c r="BMU109" s="376"/>
      <c r="BMV109" s="376"/>
      <c r="BMW109" s="376"/>
      <c r="BMX109" s="376"/>
      <c r="BMY109" s="376"/>
      <c r="BMZ109" s="376"/>
      <c r="BNA109" s="376"/>
      <c r="BNB109" s="376"/>
      <c r="BNC109" s="376"/>
      <c r="BND109" s="376"/>
      <c r="BNE109" s="376"/>
      <c r="BNF109" s="376"/>
      <c r="BNG109" s="376"/>
      <c r="BNH109" s="376"/>
      <c r="BNI109" s="376"/>
      <c r="BNJ109" s="376"/>
      <c r="BNK109" s="376"/>
      <c r="BNL109" s="376"/>
      <c r="BNM109" s="376"/>
      <c r="BNN109" s="376"/>
      <c r="BNO109" s="376"/>
      <c r="BNP109" s="376"/>
      <c r="BNQ109" s="376"/>
      <c r="BNR109" s="376"/>
      <c r="BNS109" s="376"/>
      <c r="BNT109" s="376"/>
      <c r="BNU109" s="376"/>
      <c r="BNV109" s="376"/>
      <c r="BNW109" s="376"/>
      <c r="BNX109" s="376"/>
      <c r="BNY109" s="376"/>
      <c r="BNZ109" s="376"/>
      <c r="BOA109" s="376"/>
      <c r="BOB109" s="376"/>
      <c r="BOC109" s="376"/>
      <c r="BOD109" s="376"/>
      <c r="BOE109" s="376"/>
      <c r="BOF109" s="376"/>
      <c r="BOG109" s="376"/>
      <c r="BOH109" s="376"/>
      <c r="BOI109" s="376"/>
      <c r="BOJ109" s="376"/>
      <c r="BOK109" s="376"/>
      <c r="BOL109" s="376"/>
      <c r="BOM109" s="376"/>
      <c r="BON109" s="376"/>
      <c r="BOO109" s="376"/>
      <c r="BOP109" s="376"/>
      <c r="BOQ109" s="376"/>
      <c r="BOR109" s="376"/>
      <c r="BOS109" s="376"/>
      <c r="BOT109" s="376"/>
      <c r="BOU109" s="376"/>
      <c r="BOV109" s="376"/>
      <c r="BOW109" s="376"/>
      <c r="BOX109" s="376"/>
      <c r="BOY109" s="376"/>
      <c r="BOZ109" s="376"/>
      <c r="BPA109" s="376"/>
      <c r="BPB109" s="376"/>
      <c r="BPC109" s="376"/>
      <c r="BPD109" s="376"/>
      <c r="BPE109" s="376"/>
      <c r="BPF109" s="376"/>
      <c r="BPG109" s="376"/>
      <c r="BPH109" s="376"/>
      <c r="BPI109" s="376"/>
      <c r="BPJ109" s="376"/>
      <c r="BPK109" s="376"/>
      <c r="BPL109" s="376"/>
      <c r="BPM109" s="376"/>
      <c r="BPN109" s="376"/>
      <c r="BPO109" s="376"/>
      <c r="BPP109" s="376"/>
      <c r="BPQ109" s="376"/>
      <c r="BPR109" s="376"/>
      <c r="BPS109" s="376"/>
      <c r="BPT109" s="376"/>
      <c r="BPU109" s="376"/>
      <c r="BPV109" s="376"/>
      <c r="BPW109" s="376"/>
      <c r="BPX109" s="376"/>
      <c r="BPY109" s="376"/>
      <c r="BPZ109" s="376"/>
      <c r="BQA109" s="376"/>
      <c r="BQB109" s="376"/>
      <c r="BQC109" s="376"/>
      <c r="BQD109" s="376"/>
      <c r="BQE109" s="376"/>
      <c r="BQF109" s="376"/>
      <c r="BQG109" s="376"/>
      <c r="BQH109" s="376"/>
      <c r="BQI109" s="376"/>
      <c r="BQJ109" s="376"/>
      <c r="BQK109" s="376"/>
      <c r="BQL109" s="376"/>
      <c r="BQM109" s="376"/>
      <c r="BQN109" s="376"/>
      <c r="BQO109" s="376"/>
      <c r="BQP109" s="376"/>
      <c r="BQQ109" s="376"/>
      <c r="BQR109" s="376"/>
      <c r="BQS109" s="376"/>
      <c r="BQT109" s="376"/>
      <c r="BQU109" s="376"/>
      <c r="BQV109" s="376"/>
      <c r="BQW109" s="376"/>
      <c r="BQX109" s="376"/>
      <c r="BQY109" s="376"/>
      <c r="BQZ109" s="376"/>
      <c r="BRA109" s="376"/>
      <c r="BRB109" s="376"/>
      <c r="BRC109" s="376"/>
      <c r="BRD109" s="376"/>
      <c r="BRE109" s="376"/>
      <c r="BRF109" s="376"/>
      <c r="BRG109" s="376"/>
      <c r="BRH109" s="376"/>
      <c r="BRI109" s="376"/>
      <c r="BRJ109" s="376"/>
      <c r="BRK109" s="376"/>
      <c r="BRL109" s="376"/>
      <c r="BRM109" s="376"/>
      <c r="BRN109" s="376"/>
      <c r="BRO109" s="376"/>
      <c r="BRP109" s="376"/>
      <c r="BRQ109" s="376"/>
      <c r="BRR109" s="376"/>
      <c r="BRS109" s="376"/>
      <c r="BRT109" s="376"/>
      <c r="BRU109" s="376"/>
      <c r="BRV109" s="376"/>
      <c r="BRW109" s="376"/>
      <c r="BRX109" s="376"/>
      <c r="BRY109" s="376"/>
      <c r="BRZ109" s="376"/>
      <c r="BSA109" s="376"/>
      <c r="BSB109" s="376"/>
      <c r="BSC109" s="376"/>
      <c r="BSD109" s="376"/>
      <c r="BSE109" s="376"/>
      <c r="BSF109" s="376"/>
      <c r="BSG109" s="376"/>
      <c r="BSH109" s="376"/>
      <c r="BSI109" s="376"/>
      <c r="BSJ109" s="376"/>
      <c r="BSK109" s="376"/>
      <c r="BSL109" s="376"/>
      <c r="BSM109" s="376"/>
      <c r="BSN109" s="376"/>
      <c r="BSO109" s="376"/>
      <c r="BSP109" s="376"/>
      <c r="BSQ109" s="376"/>
      <c r="BSR109" s="376"/>
      <c r="BSS109" s="376"/>
      <c r="BST109" s="376"/>
      <c r="BSU109" s="376"/>
      <c r="BSV109" s="376"/>
      <c r="BSW109" s="376"/>
      <c r="BSX109" s="376"/>
      <c r="BSY109" s="376"/>
      <c r="BSZ109" s="376"/>
      <c r="BTA109" s="376"/>
      <c r="BTB109" s="376"/>
      <c r="BTC109" s="376"/>
      <c r="BTD109" s="376"/>
      <c r="BTE109" s="376"/>
      <c r="BTF109" s="376"/>
      <c r="BTG109" s="376"/>
      <c r="BTH109" s="376"/>
      <c r="BTI109" s="376"/>
      <c r="BTJ109" s="376"/>
      <c r="BTK109" s="376"/>
      <c r="BTL109" s="376"/>
      <c r="BTM109" s="376"/>
      <c r="BTN109" s="376"/>
      <c r="BTO109" s="376"/>
      <c r="BTP109" s="376"/>
      <c r="BTQ109" s="376"/>
      <c r="BTR109" s="376"/>
      <c r="BTS109" s="376"/>
      <c r="BTT109" s="376"/>
      <c r="BTU109" s="376"/>
      <c r="BTV109" s="376"/>
      <c r="BTW109" s="376"/>
      <c r="BTX109" s="376"/>
      <c r="BTY109" s="376"/>
      <c r="BTZ109" s="376"/>
      <c r="BUA109" s="376"/>
      <c r="BUB109" s="376"/>
      <c r="BUC109" s="376"/>
      <c r="BUD109" s="376"/>
      <c r="BUE109" s="376"/>
      <c r="BUF109" s="376"/>
      <c r="BUG109" s="376"/>
      <c r="BUH109" s="376"/>
      <c r="BUI109" s="376"/>
      <c r="BUJ109" s="376"/>
      <c r="BUK109" s="376"/>
      <c r="BUL109" s="376"/>
      <c r="BUM109" s="376"/>
      <c r="BUN109" s="376"/>
      <c r="BUO109" s="376"/>
      <c r="BUP109" s="376"/>
      <c r="BUQ109" s="376"/>
      <c r="BUR109" s="376"/>
      <c r="BUS109" s="376"/>
      <c r="BUT109" s="376"/>
      <c r="BUU109" s="376"/>
      <c r="BUV109" s="376"/>
      <c r="BUW109" s="376"/>
      <c r="BUX109" s="376"/>
      <c r="BUY109" s="376"/>
      <c r="BUZ109" s="376"/>
      <c r="BVA109" s="376"/>
      <c r="BVB109" s="376"/>
      <c r="BVC109" s="376"/>
      <c r="BVD109" s="376"/>
      <c r="BVE109" s="376"/>
      <c r="BVF109" s="376"/>
      <c r="BVG109" s="376"/>
      <c r="BVH109" s="376"/>
      <c r="BVI109" s="376"/>
      <c r="BVJ109" s="376"/>
      <c r="BVK109" s="376"/>
      <c r="BVL109" s="376"/>
      <c r="BVM109" s="376"/>
      <c r="BVN109" s="376"/>
      <c r="BVO109" s="376"/>
      <c r="BVP109" s="376"/>
      <c r="BVQ109" s="376"/>
      <c r="BVR109" s="376"/>
      <c r="BVS109" s="376"/>
      <c r="BVT109" s="376"/>
      <c r="BVU109" s="376"/>
      <c r="BVV109" s="376"/>
      <c r="BVW109" s="376"/>
      <c r="BVX109" s="376"/>
      <c r="BVY109" s="376"/>
      <c r="BVZ109" s="376"/>
      <c r="BWA109" s="376"/>
      <c r="BWB109" s="376"/>
      <c r="BWC109" s="376"/>
      <c r="BWD109" s="376"/>
      <c r="BWE109" s="376"/>
      <c r="BWF109" s="376"/>
      <c r="BWG109" s="376"/>
      <c r="BWH109" s="376"/>
      <c r="BWI109" s="376"/>
      <c r="BWJ109" s="376"/>
      <c r="BWK109" s="376"/>
      <c r="BWL109" s="376"/>
      <c r="BWM109" s="376"/>
      <c r="BWN109" s="376"/>
      <c r="BWO109" s="376"/>
      <c r="BWP109" s="376"/>
      <c r="BWQ109" s="376"/>
      <c r="BWR109" s="376"/>
      <c r="BWS109" s="376"/>
      <c r="BWT109" s="376"/>
      <c r="BWU109" s="376"/>
      <c r="BWV109" s="376"/>
      <c r="BWW109" s="376"/>
      <c r="BWX109" s="376"/>
      <c r="BWY109" s="376"/>
      <c r="BWZ109" s="376"/>
      <c r="BXA109" s="376"/>
      <c r="BXB109" s="376"/>
      <c r="BXC109" s="376"/>
      <c r="BXD109" s="376"/>
      <c r="BXE109" s="376"/>
      <c r="BXF109" s="376"/>
      <c r="BXG109" s="376"/>
      <c r="BXH109" s="376"/>
      <c r="BXI109" s="376"/>
      <c r="BXJ109" s="376"/>
      <c r="BXK109" s="376"/>
      <c r="BXL109" s="376"/>
      <c r="BXM109" s="376"/>
      <c r="BXN109" s="376"/>
      <c r="BXO109" s="376"/>
      <c r="BXP109" s="376"/>
      <c r="BXQ109" s="376"/>
      <c r="BXR109" s="376"/>
      <c r="BXS109" s="376"/>
      <c r="BXT109" s="376"/>
      <c r="BXU109" s="376"/>
      <c r="BXV109" s="376"/>
      <c r="BXW109" s="376"/>
      <c r="BXX109" s="376"/>
      <c r="BXY109" s="376"/>
      <c r="BXZ109" s="376"/>
      <c r="BYA109" s="376"/>
      <c r="BYB109" s="376"/>
      <c r="BYC109" s="376"/>
      <c r="BYD109" s="376"/>
      <c r="BYE109" s="376"/>
      <c r="BYF109" s="376"/>
      <c r="BYG109" s="376"/>
      <c r="BYH109" s="376"/>
      <c r="BYI109" s="376"/>
      <c r="BYJ109" s="376"/>
      <c r="BYK109" s="376"/>
      <c r="BYL109" s="376"/>
      <c r="BYM109" s="376"/>
      <c r="BYN109" s="376"/>
      <c r="BYO109" s="376"/>
      <c r="BYP109" s="376"/>
      <c r="BYQ109" s="376"/>
      <c r="BYR109" s="376"/>
      <c r="BYS109" s="376"/>
      <c r="BYT109" s="376"/>
      <c r="BYU109" s="376"/>
      <c r="BYV109" s="376"/>
      <c r="BYW109" s="376"/>
      <c r="BYX109" s="376"/>
      <c r="BYY109" s="376"/>
      <c r="BYZ109" s="376"/>
      <c r="BZA109" s="376"/>
      <c r="BZB109" s="376"/>
      <c r="BZC109" s="376"/>
      <c r="BZD109" s="376"/>
      <c r="BZE109" s="376"/>
      <c r="BZF109" s="376"/>
      <c r="BZG109" s="376"/>
      <c r="BZH109" s="376"/>
      <c r="BZI109" s="376"/>
      <c r="BZJ109" s="376"/>
      <c r="BZK109" s="376"/>
      <c r="BZL109" s="376"/>
      <c r="BZM109" s="376"/>
      <c r="BZN109" s="376"/>
      <c r="BZO109" s="376"/>
      <c r="BZP109" s="376"/>
      <c r="BZQ109" s="376"/>
      <c r="BZR109" s="376"/>
      <c r="BZS109" s="376"/>
      <c r="BZT109" s="376"/>
      <c r="BZU109" s="376"/>
      <c r="BZV109" s="376"/>
      <c r="BZW109" s="376"/>
      <c r="BZX109" s="376"/>
      <c r="BZY109" s="376"/>
      <c r="BZZ109" s="376"/>
      <c r="CAA109" s="376"/>
      <c r="CAB109" s="376"/>
      <c r="CAC109" s="376"/>
      <c r="CAD109" s="376"/>
      <c r="CAE109" s="376"/>
      <c r="CAF109" s="376"/>
      <c r="CAG109" s="376"/>
      <c r="CAH109" s="376"/>
      <c r="CAI109" s="376"/>
      <c r="CAJ109" s="376"/>
      <c r="CAK109" s="376"/>
      <c r="CAL109" s="376"/>
      <c r="CAM109" s="376"/>
      <c r="CAN109" s="376"/>
      <c r="CAO109" s="376"/>
      <c r="CAP109" s="376"/>
      <c r="CAQ109" s="376"/>
      <c r="CAR109" s="376"/>
      <c r="CAS109" s="376"/>
      <c r="CAT109" s="376"/>
      <c r="CAU109" s="376"/>
      <c r="CAV109" s="376"/>
      <c r="CAW109" s="376"/>
      <c r="CAX109" s="376"/>
      <c r="CAY109" s="376"/>
      <c r="CAZ109" s="376"/>
      <c r="CBA109" s="376"/>
      <c r="CBB109" s="376"/>
      <c r="CBC109" s="376"/>
      <c r="CBD109" s="376"/>
      <c r="CBE109" s="376"/>
      <c r="CBF109" s="376"/>
      <c r="CBG109" s="376"/>
      <c r="CBH109" s="376"/>
      <c r="CBI109" s="376"/>
      <c r="CBJ109" s="376"/>
      <c r="CBK109" s="376"/>
      <c r="CBL109" s="376"/>
      <c r="CBM109" s="376"/>
      <c r="CBN109" s="376"/>
      <c r="CBO109" s="376"/>
      <c r="CBP109" s="376"/>
      <c r="CBQ109" s="376"/>
      <c r="CBR109" s="376"/>
      <c r="CBS109" s="376"/>
      <c r="CBT109" s="376"/>
      <c r="CBU109" s="376"/>
      <c r="CBV109" s="376"/>
      <c r="CBW109" s="376"/>
      <c r="CBX109" s="376"/>
      <c r="CBY109" s="376"/>
      <c r="CBZ109" s="376"/>
      <c r="CCA109" s="376"/>
      <c r="CCB109" s="376"/>
      <c r="CCC109" s="376"/>
      <c r="CCD109" s="376"/>
      <c r="CCE109" s="376"/>
      <c r="CCF109" s="376"/>
      <c r="CCG109" s="376"/>
      <c r="CCH109" s="376"/>
      <c r="CCI109" s="376"/>
      <c r="CCJ109" s="376"/>
      <c r="CCK109" s="376"/>
      <c r="CCL109" s="376"/>
      <c r="CCM109" s="376"/>
      <c r="CCN109" s="376"/>
      <c r="CCO109" s="376"/>
      <c r="CCP109" s="376"/>
      <c r="CCQ109" s="376"/>
      <c r="CCR109" s="376"/>
      <c r="CCS109" s="376"/>
      <c r="CCT109" s="376"/>
      <c r="CCU109" s="376"/>
      <c r="CCV109" s="376"/>
      <c r="CCW109" s="376"/>
      <c r="CCX109" s="376"/>
      <c r="CCY109" s="376"/>
      <c r="CCZ109" s="376"/>
      <c r="CDA109" s="376"/>
      <c r="CDB109" s="376"/>
      <c r="CDC109" s="376"/>
      <c r="CDD109" s="376"/>
      <c r="CDE109" s="376"/>
      <c r="CDF109" s="376"/>
      <c r="CDG109" s="376"/>
      <c r="CDH109" s="376"/>
      <c r="CDI109" s="376"/>
      <c r="CDJ109" s="376"/>
      <c r="CDK109" s="376"/>
      <c r="CDL109" s="376"/>
      <c r="CDM109" s="376"/>
      <c r="CDN109" s="376"/>
      <c r="CDO109" s="376"/>
      <c r="CDP109" s="376"/>
      <c r="CDQ109" s="376"/>
      <c r="CDR109" s="376"/>
      <c r="CDS109" s="376"/>
      <c r="CDT109" s="376"/>
      <c r="CDU109" s="376"/>
      <c r="CDV109" s="376"/>
      <c r="CDW109" s="376"/>
      <c r="CDX109" s="376"/>
      <c r="CDY109" s="376"/>
      <c r="CDZ109" s="376"/>
      <c r="CEA109" s="376"/>
      <c r="CEB109" s="376"/>
      <c r="CEC109" s="376"/>
      <c r="CED109" s="376"/>
      <c r="CEE109" s="376"/>
      <c r="CEF109" s="376"/>
      <c r="CEG109" s="376"/>
      <c r="CEH109" s="376"/>
      <c r="CEI109" s="376"/>
      <c r="CEJ109" s="376"/>
      <c r="CEK109" s="376"/>
      <c r="CEL109" s="376"/>
      <c r="CEM109" s="376"/>
      <c r="CEN109" s="376"/>
      <c r="CEO109" s="376"/>
      <c r="CEP109" s="376"/>
      <c r="CEQ109" s="376"/>
      <c r="CER109" s="376"/>
      <c r="CES109" s="376"/>
      <c r="CET109" s="376"/>
      <c r="CEU109" s="376"/>
      <c r="CEV109" s="376"/>
      <c r="CEW109" s="376"/>
      <c r="CEX109" s="376"/>
      <c r="CEY109" s="376"/>
      <c r="CEZ109" s="376"/>
      <c r="CFA109" s="376"/>
      <c r="CFB109" s="376"/>
      <c r="CFC109" s="376"/>
      <c r="CFD109" s="376"/>
      <c r="CFE109" s="376"/>
      <c r="CFF109" s="376"/>
      <c r="CFG109" s="376"/>
      <c r="CFH109" s="376"/>
      <c r="CFI109" s="376"/>
      <c r="CFJ109" s="376"/>
      <c r="CFK109" s="376"/>
      <c r="CFL109" s="376"/>
      <c r="CFM109" s="376"/>
      <c r="CFN109" s="376"/>
      <c r="CFO109" s="376"/>
      <c r="CFP109" s="376"/>
      <c r="CFQ109" s="376"/>
      <c r="CFR109" s="376"/>
      <c r="CFS109" s="376"/>
      <c r="CFT109" s="376"/>
      <c r="CFU109" s="376"/>
      <c r="CFV109" s="376"/>
      <c r="CFW109" s="376"/>
      <c r="CFX109" s="376"/>
      <c r="CFY109" s="376"/>
      <c r="CFZ109" s="376"/>
      <c r="CGA109" s="376"/>
      <c r="CGB109" s="376"/>
      <c r="CGC109" s="376"/>
      <c r="CGD109" s="376"/>
      <c r="CGE109" s="376"/>
      <c r="CGF109" s="376"/>
      <c r="CGG109" s="376"/>
      <c r="CGH109" s="376"/>
      <c r="CGI109" s="376"/>
      <c r="CGJ109" s="376"/>
      <c r="CGK109" s="376"/>
      <c r="CGL109" s="376"/>
      <c r="CGM109" s="376"/>
      <c r="CGN109" s="376"/>
      <c r="CGO109" s="376"/>
      <c r="CGP109" s="376"/>
      <c r="CGQ109" s="376"/>
      <c r="CGR109" s="376"/>
      <c r="CGS109" s="376"/>
      <c r="CGT109" s="376"/>
      <c r="CGU109" s="376"/>
      <c r="CGV109" s="376"/>
      <c r="CGW109" s="376"/>
      <c r="CGX109" s="376"/>
      <c r="CGY109" s="376"/>
      <c r="CGZ109" s="376"/>
      <c r="CHA109" s="376"/>
      <c r="CHB109" s="376"/>
      <c r="CHC109" s="376"/>
      <c r="CHD109" s="376"/>
      <c r="CHE109" s="376"/>
      <c r="CHF109" s="376"/>
      <c r="CHG109" s="376"/>
      <c r="CHH109" s="376"/>
      <c r="CHI109" s="376"/>
      <c r="CHJ109" s="376"/>
      <c r="CHK109" s="376"/>
      <c r="CHL109" s="376"/>
      <c r="CHM109" s="376"/>
      <c r="CHN109" s="376"/>
      <c r="CHO109" s="376"/>
      <c r="CHP109" s="376"/>
      <c r="CHQ109" s="376"/>
      <c r="CHR109" s="376"/>
      <c r="CHS109" s="376"/>
      <c r="CHT109" s="376"/>
      <c r="CHU109" s="376"/>
      <c r="CHV109" s="376"/>
      <c r="CHW109" s="376"/>
      <c r="CHX109" s="376"/>
      <c r="CHY109" s="376"/>
      <c r="CHZ109" s="376"/>
      <c r="CIA109" s="376"/>
      <c r="CIB109" s="376"/>
      <c r="CIC109" s="376"/>
      <c r="CID109" s="376"/>
      <c r="CIE109" s="376"/>
      <c r="CIF109" s="376"/>
      <c r="CIG109" s="376"/>
      <c r="CIH109" s="376"/>
      <c r="CII109" s="376"/>
      <c r="CIJ109" s="376"/>
      <c r="CIK109" s="376"/>
      <c r="CIL109" s="376"/>
      <c r="CIM109" s="376"/>
      <c r="CIN109" s="376"/>
      <c r="CIO109" s="376"/>
      <c r="CIP109" s="376"/>
      <c r="CIQ109" s="376"/>
      <c r="CIR109" s="376"/>
      <c r="CIS109" s="376"/>
      <c r="CIT109" s="376"/>
      <c r="CIU109" s="376"/>
      <c r="CIV109" s="376"/>
      <c r="CIW109" s="376"/>
      <c r="CIX109" s="376"/>
      <c r="CIY109" s="376"/>
      <c r="CIZ109" s="376"/>
      <c r="CJA109" s="376"/>
      <c r="CJB109" s="376"/>
      <c r="CJC109" s="376"/>
      <c r="CJD109" s="376"/>
      <c r="CJE109" s="376"/>
      <c r="CJF109" s="376"/>
      <c r="CJG109" s="376"/>
      <c r="CJH109" s="376"/>
      <c r="CJI109" s="376"/>
      <c r="CJJ109" s="376"/>
      <c r="CJK109" s="376"/>
      <c r="CJL109" s="376"/>
      <c r="CJM109" s="376"/>
      <c r="CJN109" s="376"/>
      <c r="CJO109" s="376"/>
      <c r="CJP109" s="376"/>
      <c r="CJQ109" s="376"/>
      <c r="CJR109" s="376"/>
      <c r="CJS109" s="376"/>
      <c r="CJT109" s="376"/>
      <c r="CJU109" s="376"/>
      <c r="CJV109" s="376"/>
      <c r="CJW109" s="376"/>
      <c r="CJX109" s="376"/>
      <c r="CJY109" s="376"/>
      <c r="CJZ109" s="376"/>
      <c r="CKA109" s="376"/>
      <c r="CKB109" s="376"/>
      <c r="CKC109" s="376"/>
      <c r="CKD109" s="376"/>
      <c r="CKE109" s="376"/>
      <c r="CKF109" s="376"/>
      <c r="CKG109" s="376"/>
      <c r="CKH109" s="376"/>
      <c r="CKI109" s="376"/>
      <c r="CKJ109" s="376"/>
      <c r="CKK109" s="376"/>
      <c r="CKL109" s="376"/>
      <c r="CKM109" s="376"/>
      <c r="CKN109" s="376"/>
      <c r="CKO109" s="376"/>
      <c r="CKP109" s="376"/>
      <c r="CKQ109" s="376"/>
      <c r="CKR109" s="376"/>
      <c r="CKS109" s="376"/>
      <c r="CKT109" s="376"/>
      <c r="CKU109" s="376"/>
      <c r="CKV109" s="376"/>
      <c r="CKW109" s="376"/>
      <c r="CKX109" s="376"/>
      <c r="CKY109" s="376"/>
      <c r="CKZ109" s="376"/>
      <c r="CLA109" s="376"/>
      <c r="CLB109" s="376"/>
      <c r="CLC109" s="376"/>
      <c r="CLD109" s="376"/>
      <c r="CLE109" s="376"/>
      <c r="CLF109" s="376"/>
      <c r="CLG109" s="376"/>
      <c r="CLH109" s="376"/>
      <c r="CLI109" s="376"/>
      <c r="CLJ109" s="376"/>
      <c r="CLK109" s="376"/>
      <c r="CLL109" s="376"/>
      <c r="CLM109" s="376"/>
      <c r="CLN109" s="376"/>
      <c r="CLO109" s="376"/>
      <c r="CLP109" s="376"/>
      <c r="CLQ109" s="376"/>
      <c r="CLR109" s="376"/>
      <c r="CLS109" s="376"/>
      <c r="CLT109" s="376"/>
      <c r="CLU109" s="376"/>
      <c r="CLV109" s="376"/>
      <c r="CLW109" s="376"/>
      <c r="CLX109" s="376"/>
      <c r="CLY109" s="376"/>
      <c r="CLZ109" s="376"/>
      <c r="CMA109" s="376"/>
      <c r="CMB109" s="376"/>
      <c r="CMC109" s="376"/>
      <c r="CMD109" s="376"/>
      <c r="CME109" s="376"/>
      <c r="CMF109" s="376"/>
      <c r="CMG109" s="376"/>
      <c r="CMH109" s="376"/>
      <c r="CMI109" s="376"/>
      <c r="CMJ109" s="376"/>
      <c r="CMK109" s="376"/>
      <c r="CML109" s="376"/>
      <c r="CMM109" s="376"/>
      <c r="CMN109" s="376"/>
      <c r="CMO109" s="376"/>
      <c r="CMP109" s="376"/>
      <c r="CMQ109" s="376"/>
      <c r="CMR109" s="376"/>
      <c r="CMS109" s="376"/>
      <c r="CMT109" s="376"/>
      <c r="CMU109" s="376"/>
      <c r="CMV109" s="376"/>
      <c r="CMW109" s="376"/>
      <c r="CMX109" s="376"/>
      <c r="CMY109" s="376"/>
      <c r="CMZ109" s="376"/>
      <c r="CNA109" s="376"/>
      <c r="CNB109" s="376"/>
      <c r="CNC109" s="376"/>
      <c r="CND109" s="376"/>
      <c r="CNE109" s="376"/>
      <c r="CNF109" s="376"/>
      <c r="CNG109" s="376"/>
      <c r="CNH109" s="376"/>
      <c r="CNI109" s="376"/>
      <c r="CNJ109" s="376"/>
      <c r="CNK109" s="376"/>
      <c r="CNL109" s="376"/>
      <c r="CNM109" s="376"/>
      <c r="CNN109" s="376"/>
      <c r="CNO109" s="376"/>
      <c r="CNP109" s="376"/>
      <c r="CNQ109" s="376"/>
      <c r="CNR109" s="376"/>
      <c r="CNS109" s="376"/>
      <c r="CNT109" s="376"/>
      <c r="CNU109" s="376"/>
      <c r="CNV109" s="376"/>
      <c r="CNW109" s="376"/>
      <c r="CNX109" s="376"/>
      <c r="CNY109" s="376"/>
      <c r="CNZ109" s="376"/>
      <c r="COA109" s="376"/>
      <c r="COB109" s="376"/>
      <c r="COC109" s="376"/>
      <c r="COD109" s="376"/>
      <c r="COE109" s="376"/>
      <c r="COF109" s="376"/>
      <c r="COG109" s="376"/>
      <c r="COH109" s="376"/>
      <c r="COI109" s="376"/>
      <c r="COJ109" s="376"/>
      <c r="COK109" s="376"/>
      <c r="COL109" s="376"/>
      <c r="COM109" s="376"/>
      <c r="CON109" s="376"/>
      <c r="COO109" s="376"/>
      <c r="COP109" s="376"/>
      <c r="COQ109" s="376"/>
      <c r="COR109" s="376"/>
      <c r="COS109" s="376"/>
      <c r="COT109" s="376"/>
      <c r="COU109" s="376"/>
      <c r="COV109" s="376"/>
      <c r="COW109" s="376"/>
      <c r="COX109" s="376"/>
      <c r="COY109" s="376"/>
      <c r="COZ109" s="376"/>
      <c r="CPA109" s="376"/>
      <c r="CPB109" s="376"/>
      <c r="CPC109" s="376"/>
      <c r="CPD109" s="376"/>
      <c r="CPE109" s="376"/>
      <c r="CPF109" s="376"/>
      <c r="CPG109" s="376"/>
      <c r="CPH109" s="376"/>
      <c r="CPI109" s="376"/>
      <c r="CPJ109" s="376"/>
      <c r="CPK109" s="376"/>
      <c r="CPL109" s="376"/>
      <c r="CPM109" s="376"/>
      <c r="CPN109" s="376"/>
      <c r="CPO109" s="376"/>
      <c r="CPP109" s="376"/>
      <c r="CPQ109" s="376"/>
      <c r="CPR109" s="376"/>
      <c r="CPS109" s="376"/>
      <c r="CPT109" s="376"/>
      <c r="CPU109" s="376"/>
      <c r="CPV109" s="376"/>
      <c r="CPW109" s="376"/>
      <c r="CPX109" s="376"/>
      <c r="CPY109" s="376"/>
      <c r="CPZ109" s="376"/>
      <c r="CQA109" s="376"/>
      <c r="CQB109" s="376"/>
      <c r="CQC109" s="376"/>
      <c r="CQD109" s="376"/>
      <c r="CQE109" s="376"/>
      <c r="CQF109" s="376"/>
      <c r="CQG109" s="376"/>
      <c r="CQH109" s="376"/>
      <c r="CQI109" s="376"/>
      <c r="CQJ109" s="376"/>
      <c r="CQK109" s="376"/>
      <c r="CQL109" s="376"/>
      <c r="CQM109" s="376"/>
      <c r="CQN109" s="376"/>
      <c r="CQO109" s="376"/>
      <c r="CQP109" s="376"/>
      <c r="CQQ109" s="376"/>
      <c r="CQR109" s="376"/>
      <c r="CQS109" s="376"/>
      <c r="CQT109" s="376"/>
      <c r="CQU109" s="376"/>
      <c r="CQV109" s="376"/>
      <c r="CQW109" s="376"/>
      <c r="CQX109" s="376"/>
      <c r="CQY109" s="376"/>
      <c r="CQZ109" s="376"/>
      <c r="CRA109" s="376"/>
      <c r="CRB109" s="376"/>
      <c r="CRC109" s="376"/>
      <c r="CRD109" s="376"/>
      <c r="CRE109" s="376"/>
      <c r="CRF109" s="376"/>
      <c r="CRG109" s="376"/>
      <c r="CRH109" s="376"/>
      <c r="CRI109" s="376"/>
      <c r="CRJ109" s="376"/>
      <c r="CRK109" s="376"/>
      <c r="CRL109" s="376"/>
      <c r="CRM109" s="376"/>
      <c r="CRN109" s="376"/>
      <c r="CRO109" s="376"/>
      <c r="CRP109" s="376"/>
      <c r="CRQ109" s="376"/>
      <c r="CRR109" s="376"/>
      <c r="CRS109" s="376"/>
      <c r="CRT109" s="376"/>
      <c r="CRU109" s="376"/>
      <c r="CRV109" s="376"/>
      <c r="CRW109" s="376"/>
      <c r="CRX109" s="376"/>
      <c r="CRY109" s="376"/>
      <c r="CRZ109" s="376"/>
      <c r="CSA109" s="376"/>
      <c r="CSB109" s="376"/>
      <c r="CSC109" s="376"/>
      <c r="CSD109" s="376"/>
      <c r="CSE109" s="376"/>
      <c r="CSF109" s="376"/>
      <c r="CSG109" s="376"/>
      <c r="CSH109" s="376"/>
      <c r="CSI109" s="376"/>
      <c r="CSJ109" s="376"/>
      <c r="CSK109" s="376"/>
      <c r="CSL109" s="376"/>
      <c r="CSM109" s="376"/>
      <c r="CSN109" s="376"/>
      <c r="CSO109" s="376"/>
      <c r="CSP109" s="376"/>
      <c r="CSQ109" s="376"/>
      <c r="CSR109" s="376"/>
      <c r="CSS109" s="376"/>
      <c r="CST109" s="376"/>
      <c r="CSU109" s="376"/>
      <c r="CSV109" s="376"/>
      <c r="CSW109" s="376"/>
      <c r="CSX109" s="376"/>
      <c r="CSY109" s="376"/>
      <c r="CSZ109" s="376"/>
      <c r="CTA109" s="376"/>
      <c r="CTB109" s="376"/>
      <c r="CTC109" s="376"/>
      <c r="CTD109" s="376"/>
      <c r="CTE109" s="376"/>
      <c r="CTF109" s="376"/>
      <c r="CTG109" s="376"/>
      <c r="CTH109" s="376"/>
      <c r="CTI109" s="376"/>
      <c r="CTJ109" s="376"/>
      <c r="CTK109" s="376"/>
      <c r="CTL109" s="376"/>
      <c r="CTM109" s="376"/>
      <c r="CTN109" s="376"/>
      <c r="CTO109" s="376"/>
      <c r="CTP109" s="376"/>
      <c r="CTQ109" s="376"/>
      <c r="CTR109" s="376"/>
      <c r="CTS109" s="376"/>
      <c r="CTT109" s="376"/>
      <c r="CTU109" s="376"/>
      <c r="CTV109" s="376"/>
      <c r="CTW109" s="376"/>
      <c r="CTX109" s="376"/>
      <c r="CTY109" s="376"/>
      <c r="CTZ109" s="376"/>
      <c r="CUA109" s="376"/>
      <c r="CUB109" s="376"/>
      <c r="CUC109" s="376"/>
      <c r="CUD109" s="376"/>
      <c r="CUE109" s="376"/>
      <c r="CUF109" s="376"/>
      <c r="CUG109" s="376"/>
      <c r="CUH109" s="376"/>
      <c r="CUI109" s="376"/>
      <c r="CUJ109" s="376"/>
      <c r="CUK109" s="376"/>
      <c r="CUL109" s="376"/>
      <c r="CUM109" s="376"/>
      <c r="CUN109" s="376"/>
      <c r="CUO109" s="376"/>
      <c r="CUP109" s="376"/>
      <c r="CUQ109" s="376"/>
      <c r="CUR109" s="376"/>
      <c r="CUS109" s="376"/>
      <c r="CUT109" s="376"/>
      <c r="CUU109" s="376"/>
      <c r="CUV109" s="376"/>
      <c r="CUW109" s="376"/>
      <c r="CUX109" s="376"/>
      <c r="CUY109" s="376"/>
      <c r="CUZ109" s="376"/>
      <c r="CVA109" s="376"/>
      <c r="CVB109" s="376"/>
      <c r="CVC109" s="376"/>
      <c r="CVD109" s="376"/>
      <c r="CVE109" s="376"/>
      <c r="CVF109" s="376"/>
      <c r="CVG109" s="376"/>
      <c r="CVH109" s="376"/>
      <c r="CVI109" s="376"/>
      <c r="CVJ109" s="376"/>
      <c r="CVK109" s="376"/>
      <c r="CVL109" s="376"/>
      <c r="CVM109" s="376"/>
      <c r="CVN109" s="376"/>
      <c r="CVO109" s="376"/>
      <c r="CVP109" s="376"/>
      <c r="CVQ109" s="376"/>
      <c r="CVR109" s="376"/>
      <c r="CVS109" s="376"/>
      <c r="CVT109" s="376"/>
      <c r="CVU109" s="376"/>
      <c r="CVV109" s="376"/>
      <c r="CVW109" s="376"/>
      <c r="CVX109" s="376"/>
      <c r="CVY109" s="376"/>
      <c r="CVZ109" s="376"/>
      <c r="CWA109" s="376"/>
      <c r="CWB109" s="376"/>
      <c r="CWC109" s="376"/>
      <c r="CWD109" s="376"/>
      <c r="CWE109" s="376"/>
      <c r="CWF109" s="376"/>
      <c r="CWG109" s="376"/>
      <c r="CWH109" s="376"/>
      <c r="CWI109" s="376"/>
      <c r="CWJ109" s="376"/>
      <c r="CWK109" s="376"/>
      <c r="CWL109" s="376"/>
      <c r="CWM109" s="376"/>
      <c r="CWN109" s="376"/>
      <c r="CWO109" s="376"/>
      <c r="CWP109" s="376"/>
      <c r="CWQ109" s="376"/>
      <c r="CWR109" s="376"/>
      <c r="CWS109" s="376"/>
      <c r="CWT109" s="376"/>
      <c r="CWU109" s="376"/>
      <c r="CWV109" s="376"/>
      <c r="CWW109" s="376"/>
      <c r="CWX109" s="376"/>
      <c r="CWY109" s="376"/>
      <c r="CWZ109" s="376"/>
      <c r="CXA109" s="376"/>
      <c r="CXB109" s="376"/>
      <c r="CXC109" s="376"/>
      <c r="CXD109" s="376"/>
      <c r="CXE109" s="376"/>
      <c r="CXF109" s="376"/>
      <c r="CXG109" s="376"/>
      <c r="CXH109" s="376"/>
      <c r="CXI109" s="376"/>
      <c r="CXJ109" s="376"/>
      <c r="CXK109" s="376"/>
      <c r="CXL109" s="376"/>
      <c r="CXM109" s="376"/>
      <c r="CXN109" s="376"/>
      <c r="CXO109" s="376"/>
      <c r="CXP109" s="376"/>
      <c r="CXQ109" s="376"/>
      <c r="CXR109" s="376"/>
      <c r="CXS109" s="376"/>
      <c r="CXT109" s="376"/>
      <c r="CXU109" s="376"/>
      <c r="CXV109" s="376"/>
      <c r="CXW109" s="376"/>
      <c r="CXX109" s="376"/>
      <c r="CXY109" s="376"/>
      <c r="CXZ109" s="376"/>
      <c r="CYA109" s="376"/>
      <c r="CYB109" s="376"/>
      <c r="CYC109" s="376"/>
      <c r="CYD109" s="376"/>
      <c r="CYE109" s="376"/>
      <c r="CYF109" s="376"/>
      <c r="CYG109" s="376"/>
      <c r="CYH109" s="376"/>
      <c r="CYI109" s="376"/>
      <c r="CYJ109" s="376"/>
      <c r="CYK109" s="376"/>
      <c r="CYL109" s="376"/>
      <c r="CYM109" s="376"/>
      <c r="CYN109" s="376"/>
      <c r="CYO109" s="376"/>
      <c r="CYP109" s="376"/>
      <c r="CYQ109" s="376"/>
      <c r="CYR109" s="376"/>
      <c r="CYS109" s="376"/>
      <c r="CYT109" s="376"/>
      <c r="CYU109" s="376"/>
      <c r="CYV109" s="376"/>
      <c r="CYW109" s="376"/>
      <c r="CYX109" s="376"/>
      <c r="CYY109" s="376"/>
      <c r="CYZ109" s="376"/>
      <c r="CZA109" s="376"/>
      <c r="CZB109" s="376"/>
      <c r="CZC109" s="376"/>
      <c r="CZD109" s="376"/>
      <c r="CZE109" s="376"/>
      <c r="CZF109" s="376"/>
      <c r="CZG109" s="376"/>
      <c r="CZH109" s="376"/>
      <c r="CZI109" s="376"/>
      <c r="CZJ109" s="376"/>
      <c r="CZK109" s="376"/>
      <c r="CZL109" s="376"/>
      <c r="CZM109" s="376"/>
      <c r="CZN109" s="376"/>
      <c r="CZO109" s="376"/>
      <c r="CZP109" s="376"/>
      <c r="CZQ109" s="376"/>
      <c r="CZR109" s="376"/>
      <c r="CZS109" s="376"/>
      <c r="CZT109" s="376"/>
      <c r="CZU109" s="376"/>
      <c r="CZV109" s="376"/>
      <c r="CZW109" s="376"/>
      <c r="CZX109" s="376"/>
      <c r="CZY109" s="376"/>
      <c r="CZZ109" s="376"/>
      <c r="DAA109" s="376"/>
      <c r="DAB109" s="376"/>
      <c r="DAC109" s="376"/>
      <c r="DAD109" s="376"/>
      <c r="DAE109" s="376"/>
      <c r="DAF109" s="376"/>
      <c r="DAG109" s="376"/>
      <c r="DAH109" s="376"/>
      <c r="DAI109" s="376"/>
      <c r="DAJ109" s="376"/>
      <c r="DAK109" s="376"/>
      <c r="DAL109" s="376"/>
      <c r="DAM109" s="376"/>
      <c r="DAN109" s="376"/>
      <c r="DAO109" s="376"/>
      <c r="DAP109" s="376"/>
      <c r="DAQ109" s="376"/>
      <c r="DAR109" s="376"/>
      <c r="DAS109" s="376"/>
      <c r="DAT109" s="376"/>
      <c r="DAU109" s="376"/>
      <c r="DAV109" s="376"/>
      <c r="DAW109" s="376"/>
      <c r="DAX109" s="376"/>
      <c r="DAY109" s="376"/>
      <c r="DAZ109" s="376"/>
      <c r="DBA109" s="376"/>
      <c r="DBB109" s="376"/>
      <c r="DBC109" s="376"/>
      <c r="DBD109" s="376"/>
      <c r="DBE109" s="376"/>
      <c r="DBF109" s="376"/>
      <c r="DBG109" s="376"/>
      <c r="DBH109" s="376"/>
      <c r="DBI109" s="376"/>
      <c r="DBJ109" s="376"/>
      <c r="DBK109" s="376"/>
      <c r="DBL109" s="376"/>
      <c r="DBM109" s="376"/>
      <c r="DBN109" s="376"/>
      <c r="DBO109" s="376"/>
      <c r="DBP109" s="376"/>
      <c r="DBQ109" s="376"/>
      <c r="DBR109" s="376"/>
      <c r="DBS109" s="376"/>
      <c r="DBT109" s="376"/>
      <c r="DBU109" s="376"/>
      <c r="DBV109" s="376"/>
      <c r="DBW109" s="376"/>
      <c r="DBX109" s="376"/>
      <c r="DBY109" s="376"/>
      <c r="DBZ109" s="376"/>
      <c r="DCA109" s="376"/>
      <c r="DCB109" s="376"/>
      <c r="DCC109" s="376"/>
      <c r="DCD109" s="376"/>
      <c r="DCE109" s="376"/>
      <c r="DCF109" s="376"/>
      <c r="DCG109" s="376"/>
      <c r="DCH109" s="376"/>
      <c r="DCI109" s="376"/>
      <c r="DCJ109" s="376"/>
      <c r="DCK109" s="376"/>
      <c r="DCL109" s="376"/>
      <c r="DCM109" s="376"/>
      <c r="DCN109" s="376"/>
      <c r="DCO109" s="376"/>
      <c r="DCP109" s="376"/>
      <c r="DCQ109" s="376"/>
      <c r="DCR109" s="376"/>
      <c r="DCS109" s="376"/>
      <c r="DCT109" s="376"/>
      <c r="DCU109" s="376"/>
      <c r="DCV109" s="376"/>
      <c r="DCW109" s="376"/>
      <c r="DCX109" s="376"/>
      <c r="DCY109" s="376"/>
      <c r="DCZ109" s="376"/>
      <c r="DDA109" s="376"/>
      <c r="DDB109" s="376"/>
      <c r="DDC109" s="376"/>
      <c r="DDD109" s="376"/>
      <c r="DDE109" s="376"/>
      <c r="DDF109" s="376"/>
      <c r="DDG109" s="376"/>
      <c r="DDH109" s="376"/>
      <c r="DDI109" s="376"/>
      <c r="DDJ109" s="376"/>
      <c r="DDK109" s="376"/>
      <c r="DDL109" s="376"/>
      <c r="DDM109" s="376"/>
      <c r="DDN109" s="376"/>
      <c r="DDO109" s="376"/>
      <c r="DDP109" s="376"/>
      <c r="DDQ109" s="376"/>
      <c r="DDR109" s="376"/>
      <c r="DDS109" s="376"/>
      <c r="DDT109" s="376"/>
      <c r="DDU109" s="376"/>
      <c r="DDV109" s="376"/>
      <c r="DDW109" s="376"/>
      <c r="DDX109" s="376"/>
      <c r="DDY109" s="376"/>
      <c r="DDZ109" s="376"/>
      <c r="DEA109" s="376"/>
      <c r="DEB109" s="376"/>
      <c r="DEC109" s="376"/>
      <c r="DED109" s="376"/>
      <c r="DEE109" s="376"/>
      <c r="DEF109" s="376"/>
      <c r="DEG109" s="376"/>
      <c r="DEH109" s="376"/>
      <c r="DEI109" s="376"/>
      <c r="DEJ109" s="376"/>
      <c r="DEK109" s="376"/>
      <c r="DEL109" s="376"/>
      <c r="DEM109" s="376"/>
      <c r="DEN109" s="376"/>
      <c r="DEO109" s="376"/>
      <c r="DEP109" s="376"/>
      <c r="DEQ109" s="376"/>
      <c r="DER109" s="376"/>
      <c r="DES109" s="376"/>
      <c r="DET109" s="376"/>
      <c r="DEU109" s="376"/>
      <c r="DEV109" s="376"/>
      <c r="DEW109" s="376"/>
      <c r="DEX109" s="376"/>
      <c r="DEY109" s="376"/>
      <c r="DEZ109" s="376"/>
      <c r="DFA109" s="376"/>
      <c r="DFB109" s="376"/>
      <c r="DFC109" s="376"/>
      <c r="DFD109" s="376"/>
      <c r="DFE109" s="376"/>
      <c r="DFF109" s="376"/>
      <c r="DFG109" s="376"/>
      <c r="DFH109" s="376"/>
      <c r="DFI109" s="376"/>
      <c r="DFJ109" s="376"/>
      <c r="DFK109" s="376"/>
      <c r="DFL109" s="376"/>
      <c r="DFM109" s="376"/>
      <c r="DFN109" s="376"/>
      <c r="DFO109" s="376"/>
      <c r="DFP109" s="376"/>
      <c r="DFQ109" s="376"/>
      <c r="DFR109" s="376"/>
      <c r="DFS109" s="376"/>
      <c r="DFT109" s="376"/>
      <c r="DFU109" s="376"/>
      <c r="DFV109" s="376"/>
      <c r="DFW109" s="376"/>
      <c r="DFX109" s="376"/>
      <c r="DFY109" s="376"/>
      <c r="DFZ109" s="376"/>
      <c r="DGA109" s="376"/>
      <c r="DGB109" s="376"/>
      <c r="DGC109" s="376"/>
      <c r="DGD109" s="376"/>
      <c r="DGE109" s="376"/>
      <c r="DGF109" s="376"/>
      <c r="DGG109" s="376"/>
      <c r="DGH109" s="376"/>
      <c r="DGI109" s="376"/>
      <c r="DGJ109" s="376"/>
      <c r="DGK109" s="376"/>
      <c r="DGL109" s="376"/>
      <c r="DGM109" s="376"/>
      <c r="DGN109" s="376"/>
      <c r="DGO109" s="376"/>
      <c r="DGP109" s="376"/>
      <c r="DGQ109" s="376"/>
      <c r="DGR109" s="376"/>
      <c r="DGS109" s="376"/>
      <c r="DGT109" s="376"/>
      <c r="DGU109" s="376"/>
      <c r="DGV109" s="376"/>
      <c r="DGW109" s="376"/>
      <c r="DGX109" s="376"/>
      <c r="DGY109" s="376"/>
      <c r="DGZ109" s="376"/>
      <c r="DHA109" s="376"/>
      <c r="DHB109" s="376"/>
      <c r="DHC109" s="376"/>
      <c r="DHD109" s="376"/>
      <c r="DHE109" s="376"/>
      <c r="DHF109" s="376"/>
      <c r="DHG109" s="376"/>
      <c r="DHH109" s="376"/>
      <c r="DHI109" s="376"/>
      <c r="DHJ109" s="376"/>
      <c r="DHK109" s="376"/>
      <c r="DHL109" s="376"/>
      <c r="DHM109" s="376"/>
      <c r="DHN109" s="376"/>
      <c r="DHO109" s="376"/>
      <c r="DHP109" s="376"/>
      <c r="DHQ109" s="376"/>
      <c r="DHR109" s="376"/>
      <c r="DHS109" s="376"/>
      <c r="DHT109" s="376"/>
      <c r="DHU109" s="376"/>
      <c r="DHV109" s="376"/>
      <c r="DHW109" s="376"/>
      <c r="DHX109" s="376"/>
      <c r="DHY109" s="376"/>
      <c r="DHZ109" s="376"/>
      <c r="DIA109" s="376"/>
      <c r="DIB109" s="376"/>
      <c r="DIC109" s="376"/>
      <c r="DID109" s="376"/>
      <c r="DIE109" s="376"/>
      <c r="DIF109" s="376"/>
      <c r="DIG109" s="376"/>
      <c r="DIH109" s="376"/>
      <c r="DII109" s="376"/>
      <c r="DIJ109" s="376"/>
      <c r="DIK109" s="376"/>
      <c r="DIL109" s="376"/>
      <c r="DIM109" s="376"/>
      <c r="DIN109" s="376"/>
      <c r="DIO109" s="376"/>
      <c r="DIP109" s="376"/>
      <c r="DIQ109" s="376"/>
      <c r="DIR109" s="376"/>
      <c r="DIS109" s="376"/>
      <c r="DIT109" s="376"/>
      <c r="DIU109" s="376"/>
      <c r="DIV109" s="376"/>
      <c r="DIW109" s="376"/>
      <c r="DIX109" s="376"/>
      <c r="DIY109" s="376"/>
      <c r="DIZ109" s="376"/>
      <c r="DJA109" s="376"/>
      <c r="DJB109" s="376"/>
      <c r="DJC109" s="376"/>
      <c r="DJD109" s="376"/>
      <c r="DJE109" s="376"/>
      <c r="DJF109" s="376"/>
      <c r="DJG109" s="376"/>
      <c r="DJH109" s="376"/>
      <c r="DJI109" s="376"/>
      <c r="DJJ109" s="376"/>
      <c r="DJK109" s="376"/>
      <c r="DJL109" s="376"/>
      <c r="DJM109" s="376"/>
      <c r="DJN109" s="376"/>
      <c r="DJO109" s="376"/>
      <c r="DJP109" s="376"/>
      <c r="DJQ109" s="376"/>
      <c r="DJR109" s="376"/>
      <c r="DJS109" s="376"/>
      <c r="DJT109" s="376"/>
      <c r="DJU109" s="376"/>
      <c r="DJV109" s="376"/>
      <c r="DJW109" s="376"/>
      <c r="DJX109" s="376"/>
      <c r="DJY109" s="376"/>
      <c r="DJZ109" s="376"/>
      <c r="DKA109" s="376"/>
      <c r="DKB109" s="376"/>
      <c r="DKC109" s="376"/>
      <c r="DKD109" s="376"/>
      <c r="DKE109" s="376"/>
      <c r="DKF109" s="376"/>
      <c r="DKG109" s="376"/>
      <c r="DKH109" s="376"/>
      <c r="DKI109" s="376"/>
      <c r="DKJ109" s="376"/>
      <c r="DKK109" s="376"/>
      <c r="DKL109" s="376"/>
      <c r="DKM109" s="376"/>
      <c r="DKN109" s="376"/>
      <c r="DKO109" s="376"/>
      <c r="DKP109" s="376"/>
      <c r="DKQ109" s="376"/>
      <c r="DKR109" s="376"/>
      <c r="DKS109" s="376"/>
      <c r="DKT109" s="376"/>
      <c r="DKU109" s="376"/>
      <c r="DKV109" s="376"/>
      <c r="DKW109" s="376"/>
      <c r="DKX109" s="376"/>
      <c r="DKY109" s="376"/>
      <c r="DKZ109" s="376"/>
      <c r="DLA109" s="376"/>
      <c r="DLB109" s="376"/>
      <c r="DLC109" s="376"/>
      <c r="DLD109" s="376"/>
      <c r="DLE109" s="376"/>
      <c r="DLF109" s="376"/>
      <c r="DLG109" s="376"/>
      <c r="DLH109" s="376"/>
      <c r="DLI109" s="376"/>
      <c r="DLJ109" s="376"/>
      <c r="DLK109" s="376"/>
      <c r="DLL109" s="376"/>
      <c r="DLM109" s="376"/>
      <c r="DLN109" s="376"/>
      <c r="DLO109" s="376"/>
      <c r="DLP109" s="376"/>
      <c r="DLQ109" s="376"/>
      <c r="DLR109" s="376"/>
      <c r="DLS109" s="376"/>
      <c r="DLT109" s="376"/>
      <c r="DLU109" s="376"/>
      <c r="DLV109" s="376"/>
      <c r="DLW109" s="376"/>
      <c r="DLX109" s="376"/>
      <c r="DLY109" s="376"/>
      <c r="DLZ109" s="376"/>
      <c r="DMA109" s="376"/>
      <c r="DMB109" s="376"/>
      <c r="DMC109" s="376"/>
      <c r="DMD109" s="376"/>
      <c r="DME109" s="376"/>
      <c r="DMF109" s="376"/>
      <c r="DMG109" s="376"/>
      <c r="DMH109" s="376"/>
      <c r="DMI109" s="376"/>
      <c r="DMJ109" s="376"/>
      <c r="DMK109" s="376"/>
      <c r="DML109" s="376"/>
      <c r="DMM109" s="376"/>
      <c r="DMN109" s="376"/>
      <c r="DMO109" s="376"/>
      <c r="DMP109" s="376"/>
      <c r="DMQ109" s="376"/>
      <c r="DMR109" s="376"/>
      <c r="DMS109" s="376"/>
      <c r="DMT109" s="376"/>
      <c r="DMU109" s="376"/>
      <c r="DMV109" s="376"/>
      <c r="DMW109" s="376"/>
      <c r="DMX109" s="376"/>
      <c r="DMY109" s="376"/>
      <c r="DMZ109" s="376"/>
      <c r="DNA109" s="376"/>
      <c r="DNB109" s="376"/>
      <c r="DNC109" s="376"/>
      <c r="DND109" s="376"/>
      <c r="DNE109" s="376"/>
      <c r="DNF109" s="376"/>
      <c r="DNG109" s="376"/>
      <c r="DNH109" s="376"/>
      <c r="DNI109" s="376"/>
      <c r="DNJ109" s="376"/>
      <c r="DNK109" s="376"/>
      <c r="DNL109" s="376"/>
      <c r="DNM109" s="376"/>
      <c r="DNN109" s="376"/>
      <c r="DNO109" s="376"/>
      <c r="DNP109" s="376"/>
      <c r="DNQ109" s="376"/>
      <c r="DNR109" s="376"/>
      <c r="DNS109" s="376"/>
      <c r="DNT109" s="376"/>
      <c r="DNU109" s="376"/>
      <c r="DNV109" s="376"/>
      <c r="DNW109" s="376"/>
      <c r="DNX109" s="376"/>
      <c r="DNY109" s="376"/>
      <c r="DNZ109" s="376"/>
      <c r="DOA109" s="376"/>
      <c r="DOB109" s="376"/>
      <c r="DOC109" s="376"/>
      <c r="DOD109" s="376"/>
      <c r="DOE109" s="376"/>
      <c r="DOF109" s="376"/>
      <c r="DOG109" s="376"/>
      <c r="DOH109" s="376"/>
      <c r="DOI109" s="376"/>
      <c r="DOJ109" s="376"/>
      <c r="DOK109" s="376"/>
      <c r="DOL109" s="376"/>
      <c r="DOM109" s="376"/>
      <c r="DON109" s="376"/>
      <c r="DOO109" s="376"/>
      <c r="DOP109" s="376"/>
      <c r="DOQ109" s="376"/>
      <c r="DOR109" s="376"/>
      <c r="DOS109" s="376"/>
      <c r="DOT109" s="376"/>
      <c r="DOU109" s="376"/>
      <c r="DOV109" s="376"/>
      <c r="DOW109" s="376"/>
      <c r="DOX109" s="376"/>
      <c r="DOY109" s="376"/>
      <c r="DOZ109" s="376"/>
      <c r="DPA109" s="376"/>
      <c r="DPB109" s="376"/>
      <c r="DPC109" s="376"/>
      <c r="DPD109" s="376"/>
      <c r="DPE109" s="376"/>
      <c r="DPF109" s="376"/>
      <c r="DPG109" s="376"/>
      <c r="DPH109" s="376"/>
      <c r="DPI109" s="376"/>
      <c r="DPJ109" s="376"/>
      <c r="DPK109" s="376"/>
      <c r="DPL109" s="376"/>
      <c r="DPM109" s="376"/>
      <c r="DPN109" s="376"/>
      <c r="DPO109" s="376"/>
      <c r="DPP109" s="376"/>
      <c r="DPQ109" s="376"/>
      <c r="DPR109" s="376"/>
      <c r="DPS109" s="376"/>
      <c r="DPT109" s="376"/>
      <c r="DPU109" s="376"/>
      <c r="DPV109" s="376"/>
      <c r="DPW109" s="376"/>
      <c r="DPX109" s="376"/>
      <c r="DPY109" s="376"/>
      <c r="DPZ109" s="376"/>
      <c r="DQA109" s="376"/>
      <c r="DQB109" s="376"/>
      <c r="DQC109" s="376"/>
      <c r="DQD109" s="376"/>
      <c r="DQE109" s="376"/>
      <c r="DQF109" s="376"/>
      <c r="DQG109" s="376"/>
      <c r="DQH109" s="376"/>
      <c r="DQI109" s="376"/>
      <c r="DQJ109" s="376"/>
      <c r="DQK109" s="376"/>
      <c r="DQL109" s="376"/>
      <c r="DQM109" s="376"/>
      <c r="DQN109" s="376"/>
      <c r="DQO109" s="376"/>
      <c r="DQP109" s="376"/>
      <c r="DQQ109" s="376"/>
      <c r="DQR109" s="376"/>
      <c r="DQS109" s="376"/>
      <c r="DQT109" s="376"/>
      <c r="DQU109" s="376"/>
      <c r="DQV109" s="376"/>
      <c r="DQW109" s="376"/>
      <c r="DQX109" s="376"/>
      <c r="DQY109" s="376"/>
      <c r="DQZ109" s="376"/>
      <c r="DRA109" s="376"/>
      <c r="DRB109" s="376"/>
      <c r="DRC109" s="376"/>
      <c r="DRD109" s="376"/>
      <c r="DRE109" s="376"/>
      <c r="DRF109" s="376"/>
      <c r="DRG109" s="376"/>
      <c r="DRH109" s="376"/>
      <c r="DRI109" s="376"/>
      <c r="DRJ109" s="376"/>
      <c r="DRK109" s="376"/>
      <c r="DRL109" s="376"/>
      <c r="DRM109" s="376"/>
      <c r="DRN109" s="376"/>
      <c r="DRO109" s="376"/>
      <c r="DRP109" s="376"/>
      <c r="DRQ109" s="376"/>
      <c r="DRR109" s="376"/>
      <c r="DRS109" s="376"/>
      <c r="DRT109" s="376"/>
      <c r="DRU109" s="376"/>
      <c r="DRV109" s="376"/>
      <c r="DRW109" s="376"/>
      <c r="DRX109" s="376"/>
      <c r="DRY109" s="376"/>
      <c r="DRZ109" s="376"/>
      <c r="DSA109" s="376"/>
      <c r="DSB109" s="376"/>
      <c r="DSC109" s="376"/>
      <c r="DSD109" s="376"/>
      <c r="DSE109" s="376"/>
      <c r="DSF109" s="376"/>
      <c r="DSG109" s="376"/>
      <c r="DSH109" s="376"/>
      <c r="DSI109" s="376"/>
      <c r="DSJ109" s="376"/>
      <c r="DSK109" s="376"/>
      <c r="DSL109" s="376"/>
      <c r="DSM109" s="376"/>
      <c r="DSN109" s="376"/>
      <c r="DSO109" s="376"/>
      <c r="DSP109" s="376"/>
      <c r="DSQ109" s="376"/>
      <c r="DSR109" s="376"/>
      <c r="DSS109" s="376"/>
      <c r="DST109" s="376"/>
      <c r="DSU109" s="376"/>
      <c r="DSV109" s="376"/>
      <c r="DSW109" s="376"/>
      <c r="DSX109" s="376"/>
      <c r="DSY109" s="376"/>
      <c r="DSZ109" s="376"/>
      <c r="DTA109" s="376"/>
      <c r="DTB109" s="376"/>
      <c r="DTC109" s="376"/>
      <c r="DTD109" s="376"/>
      <c r="DTE109" s="376"/>
      <c r="DTF109" s="376"/>
      <c r="DTG109" s="376"/>
      <c r="DTH109" s="376"/>
      <c r="DTI109" s="376"/>
      <c r="DTJ109" s="376"/>
      <c r="DTK109" s="376"/>
      <c r="DTL109" s="376"/>
      <c r="DTM109" s="376"/>
      <c r="DTN109" s="376"/>
      <c r="DTO109" s="376"/>
      <c r="DTP109" s="376"/>
      <c r="DTQ109" s="376"/>
      <c r="DTR109" s="376"/>
      <c r="DTS109" s="376"/>
      <c r="DTT109" s="376"/>
      <c r="DTU109" s="376"/>
      <c r="DTV109" s="376"/>
      <c r="DTW109" s="376"/>
      <c r="DTX109" s="376"/>
      <c r="DTY109" s="376"/>
      <c r="DTZ109" s="376"/>
      <c r="DUA109" s="376"/>
      <c r="DUB109" s="376"/>
      <c r="DUC109" s="376"/>
      <c r="DUD109" s="376"/>
      <c r="DUE109" s="376"/>
      <c r="DUF109" s="376"/>
      <c r="DUG109" s="376"/>
      <c r="DUH109" s="376"/>
      <c r="DUI109" s="376"/>
      <c r="DUJ109" s="376"/>
      <c r="DUK109" s="376"/>
      <c r="DUL109" s="376"/>
      <c r="DUM109" s="376"/>
      <c r="DUN109" s="376"/>
      <c r="DUO109" s="376"/>
      <c r="DUP109" s="376"/>
      <c r="DUQ109" s="376"/>
      <c r="DUR109" s="376"/>
      <c r="DUS109" s="376"/>
      <c r="DUT109" s="376"/>
      <c r="DUU109" s="376"/>
      <c r="DUV109" s="376"/>
      <c r="DUW109" s="376"/>
      <c r="DUX109" s="376"/>
      <c r="DUY109" s="376"/>
      <c r="DUZ109" s="376"/>
      <c r="DVA109" s="376"/>
      <c r="DVB109" s="376"/>
      <c r="DVC109" s="376"/>
      <c r="DVD109" s="376"/>
      <c r="DVE109" s="376"/>
      <c r="DVF109" s="376"/>
      <c r="DVG109" s="376"/>
      <c r="DVH109" s="376"/>
      <c r="DVI109" s="376"/>
      <c r="DVJ109" s="376"/>
      <c r="DVK109" s="376"/>
      <c r="DVL109" s="376"/>
      <c r="DVM109" s="376"/>
      <c r="DVN109" s="376"/>
      <c r="DVO109" s="376"/>
      <c r="DVP109" s="376"/>
      <c r="DVQ109" s="376"/>
      <c r="DVR109" s="376"/>
      <c r="DVS109" s="376"/>
      <c r="DVT109" s="376"/>
      <c r="DVU109" s="376"/>
      <c r="DVV109" s="376"/>
      <c r="DVW109" s="376"/>
      <c r="DVX109" s="376"/>
      <c r="DVY109" s="376"/>
      <c r="DVZ109" s="376"/>
      <c r="DWA109" s="376"/>
      <c r="DWB109" s="376"/>
      <c r="DWC109" s="376"/>
      <c r="DWD109" s="376"/>
      <c r="DWE109" s="376"/>
      <c r="DWF109" s="376"/>
      <c r="DWG109" s="376"/>
      <c r="DWH109" s="376"/>
      <c r="DWI109" s="376"/>
      <c r="DWJ109" s="376"/>
      <c r="DWK109" s="376"/>
      <c r="DWL109" s="376"/>
      <c r="DWM109" s="376"/>
      <c r="DWN109" s="376"/>
      <c r="DWO109" s="376"/>
      <c r="DWP109" s="376"/>
      <c r="DWQ109" s="376"/>
      <c r="DWR109" s="376"/>
      <c r="DWS109" s="376"/>
      <c r="DWT109" s="376"/>
      <c r="DWU109" s="376"/>
      <c r="DWV109" s="376"/>
      <c r="DWW109" s="376"/>
      <c r="DWX109" s="376"/>
      <c r="DWY109" s="376"/>
      <c r="DWZ109" s="376"/>
      <c r="DXA109" s="376"/>
      <c r="DXB109" s="376"/>
      <c r="DXC109" s="376"/>
      <c r="DXD109" s="376"/>
      <c r="DXE109" s="376"/>
      <c r="DXF109" s="376"/>
      <c r="DXG109" s="376"/>
      <c r="DXH109" s="376"/>
      <c r="DXI109" s="376"/>
      <c r="DXJ109" s="376"/>
      <c r="DXK109" s="376"/>
      <c r="DXL109" s="376"/>
      <c r="DXM109" s="376"/>
      <c r="DXN109" s="376"/>
      <c r="DXO109" s="376"/>
      <c r="DXP109" s="376"/>
      <c r="DXQ109" s="376"/>
      <c r="DXR109" s="376"/>
      <c r="DXS109" s="376"/>
      <c r="DXT109" s="376"/>
      <c r="DXU109" s="376"/>
      <c r="DXV109" s="376"/>
      <c r="DXW109" s="376"/>
      <c r="DXX109" s="376"/>
      <c r="DXY109" s="376"/>
      <c r="DXZ109" s="376"/>
      <c r="DYA109" s="376"/>
      <c r="DYB109" s="376"/>
      <c r="DYC109" s="376"/>
      <c r="DYD109" s="376"/>
      <c r="DYE109" s="376"/>
      <c r="DYF109" s="376"/>
      <c r="DYG109" s="376"/>
      <c r="DYH109" s="376"/>
      <c r="DYI109" s="376"/>
      <c r="DYJ109" s="376"/>
      <c r="DYK109" s="376"/>
      <c r="DYL109" s="376"/>
      <c r="DYM109" s="376"/>
      <c r="DYN109" s="376"/>
      <c r="DYO109" s="376"/>
      <c r="DYP109" s="376"/>
      <c r="DYQ109" s="376"/>
      <c r="DYR109" s="376"/>
      <c r="DYS109" s="376"/>
      <c r="DYT109" s="376"/>
      <c r="DYU109" s="376"/>
      <c r="DYV109" s="376"/>
      <c r="DYW109" s="376"/>
      <c r="DYX109" s="376"/>
      <c r="DYY109" s="376"/>
      <c r="DYZ109" s="376"/>
      <c r="DZA109" s="376"/>
      <c r="DZB109" s="376"/>
      <c r="DZC109" s="376"/>
      <c r="DZD109" s="376"/>
      <c r="DZE109" s="376"/>
      <c r="DZF109" s="376"/>
      <c r="DZG109" s="376"/>
      <c r="DZH109" s="376"/>
      <c r="DZI109" s="376"/>
      <c r="DZJ109" s="376"/>
      <c r="DZK109" s="376"/>
      <c r="DZL109" s="376"/>
      <c r="DZM109" s="376"/>
      <c r="DZN109" s="376"/>
      <c r="DZO109" s="376"/>
      <c r="DZP109" s="376"/>
      <c r="DZQ109" s="376"/>
      <c r="DZR109" s="376"/>
      <c r="DZS109" s="376"/>
      <c r="DZT109" s="376"/>
      <c r="DZU109" s="376"/>
      <c r="DZV109" s="376"/>
      <c r="DZW109" s="376"/>
      <c r="DZX109" s="376"/>
      <c r="DZY109" s="376"/>
      <c r="DZZ109" s="376"/>
      <c r="EAA109" s="376"/>
      <c r="EAB109" s="376"/>
      <c r="EAC109" s="376"/>
      <c r="EAD109" s="376"/>
      <c r="EAE109" s="376"/>
      <c r="EAF109" s="376"/>
      <c r="EAG109" s="376"/>
      <c r="EAH109" s="376"/>
      <c r="EAI109" s="376"/>
      <c r="EAJ109" s="376"/>
      <c r="EAK109" s="376"/>
      <c r="EAL109" s="376"/>
      <c r="EAM109" s="376"/>
      <c r="EAN109" s="376"/>
      <c r="EAO109" s="376"/>
      <c r="EAP109" s="376"/>
      <c r="EAQ109" s="376"/>
      <c r="EAR109" s="376"/>
      <c r="EAS109" s="376"/>
      <c r="EAT109" s="376"/>
      <c r="EAU109" s="376"/>
      <c r="EAV109" s="376"/>
      <c r="EAW109" s="376"/>
      <c r="EAX109" s="376"/>
      <c r="EAY109" s="376"/>
      <c r="EAZ109" s="376"/>
      <c r="EBA109" s="376"/>
      <c r="EBB109" s="376"/>
      <c r="EBC109" s="376"/>
      <c r="EBD109" s="376"/>
      <c r="EBE109" s="376"/>
      <c r="EBF109" s="376"/>
      <c r="EBG109" s="376"/>
      <c r="EBH109" s="376"/>
      <c r="EBI109" s="376"/>
      <c r="EBJ109" s="376"/>
      <c r="EBK109" s="376"/>
      <c r="EBL109" s="376"/>
      <c r="EBM109" s="376"/>
      <c r="EBN109" s="376"/>
      <c r="EBO109" s="376"/>
      <c r="EBP109" s="376"/>
      <c r="EBQ109" s="376"/>
      <c r="EBR109" s="376"/>
      <c r="EBS109" s="376"/>
      <c r="EBT109" s="376"/>
      <c r="EBU109" s="376"/>
      <c r="EBV109" s="376"/>
      <c r="EBW109" s="376"/>
      <c r="EBX109" s="376"/>
      <c r="EBY109" s="376"/>
      <c r="EBZ109" s="376"/>
      <c r="ECA109" s="376"/>
      <c r="ECB109" s="376"/>
      <c r="ECC109" s="376"/>
      <c r="ECD109" s="376"/>
      <c r="ECE109" s="376"/>
      <c r="ECF109" s="376"/>
      <c r="ECG109" s="376"/>
      <c r="ECH109" s="376"/>
      <c r="ECI109" s="376"/>
      <c r="ECJ109" s="376"/>
      <c r="ECK109" s="376"/>
      <c r="ECL109" s="376"/>
      <c r="ECM109" s="376"/>
      <c r="ECN109" s="376"/>
      <c r="ECO109" s="376"/>
      <c r="ECP109" s="376"/>
      <c r="ECQ109" s="376"/>
      <c r="ECR109" s="376"/>
      <c r="ECS109" s="376"/>
      <c r="ECT109" s="376"/>
      <c r="ECU109" s="376"/>
      <c r="ECV109" s="376"/>
      <c r="ECW109" s="376"/>
      <c r="ECX109" s="376"/>
      <c r="ECY109" s="376"/>
      <c r="ECZ109" s="376"/>
      <c r="EDA109" s="376"/>
      <c r="EDB109" s="376"/>
      <c r="EDC109" s="376"/>
      <c r="EDD109" s="376"/>
      <c r="EDE109" s="376"/>
      <c r="EDF109" s="376"/>
      <c r="EDG109" s="376"/>
      <c r="EDH109" s="376"/>
      <c r="EDI109" s="376"/>
      <c r="EDJ109" s="376"/>
      <c r="EDK109" s="376"/>
      <c r="EDL109" s="376"/>
      <c r="EDM109" s="376"/>
      <c r="EDN109" s="376"/>
      <c r="EDO109" s="376"/>
      <c r="EDP109" s="376"/>
      <c r="EDQ109" s="376"/>
      <c r="EDR109" s="376"/>
      <c r="EDS109" s="376"/>
      <c r="EDT109" s="376"/>
      <c r="EDU109" s="376"/>
      <c r="EDV109" s="376"/>
      <c r="EDW109" s="376"/>
      <c r="EDX109" s="376"/>
      <c r="EDY109" s="376"/>
      <c r="EDZ109" s="376"/>
      <c r="EEA109" s="376"/>
      <c r="EEB109" s="376"/>
      <c r="EEC109" s="376"/>
      <c r="EED109" s="376"/>
      <c r="EEE109" s="376"/>
      <c r="EEF109" s="376"/>
      <c r="EEG109" s="376"/>
      <c r="EEH109" s="376"/>
      <c r="EEI109" s="376"/>
      <c r="EEJ109" s="376"/>
      <c r="EEK109" s="376"/>
      <c r="EEL109" s="376"/>
      <c r="EEM109" s="376"/>
      <c r="EEN109" s="376"/>
      <c r="EEO109" s="376"/>
      <c r="EEP109" s="376"/>
      <c r="EEQ109" s="376"/>
      <c r="EER109" s="376"/>
      <c r="EES109" s="376"/>
      <c r="EET109" s="376"/>
      <c r="EEU109" s="376"/>
      <c r="EEV109" s="376"/>
      <c r="EEW109" s="376"/>
      <c r="EEX109" s="376"/>
      <c r="EEY109" s="376"/>
      <c r="EEZ109" s="376"/>
      <c r="EFA109" s="376"/>
      <c r="EFB109" s="376"/>
      <c r="EFC109" s="376"/>
      <c r="EFD109" s="376"/>
      <c r="EFE109" s="376"/>
      <c r="EFF109" s="376"/>
      <c r="EFG109" s="376"/>
      <c r="EFH109" s="376"/>
      <c r="EFI109" s="376"/>
      <c r="EFJ109" s="376"/>
      <c r="EFK109" s="376"/>
      <c r="EFL109" s="376"/>
      <c r="EFM109" s="376"/>
      <c r="EFN109" s="376"/>
      <c r="EFO109" s="376"/>
      <c r="EFP109" s="376"/>
      <c r="EFQ109" s="376"/>
      <c r="EFR109" s="376"/>
      <c r="EFS109" s="376"/>
      <c r="EFT109" s="376"/>
      <c r="EFU109" s="376"/>
      <c r="EFV109" s="376"/>
      <c r="EFW109" s="376"/>
      <c r="EFX109" s="376"/>
      <c r="EFY109" s="376"/>
      <c r="EFZ109" s="376"/>
      <c r="EGA109" s="376"/>
      <c r="EGB109" s="376"/>
      <c r="EGC109" s="376"/>
      <c r="EGD109" s="376"/>
      <c r="EGE109" s="376"/>
      <c r="EGF109" s="376"/>
      <c r="EGG109" s="376"/>
      <c r="EGH109" s="376"/>
      <c r="EGI109" s="376"/>
      <c r="EGJ109" s="376"/>
      <c r="EGK109" s="376"/>
      <c r="EGL109" s="376"/>
      <c r="EGM109" s="376"/>
      <c r="EGN109" s="376"/>
      <c r="EGO109" s="376"/>
      <c r="EGP109" s="376"/>
      <c r="EGQ109" s="376"/>
      <c r="EGR109" s="376"/>
      <c r="EGS109" s="376"/>
      <c r="EGT109" s="376"/>
      <c r="EGU109" s="376"/>
      <c r="EGV109" s="376"/>
      <c r="EGW109" s="376"/>
      <c r="EGX109" s="376"/>
      <c r="EGY109" s="376"/>
      <c r="EGZ109" s="376"/>
      <c r="EHA109" s="376"/>
      <c r="EHB109" s="376"/>
      <c r="EHC109" s="376"/>
      <c r="EHD109" s="376"/>
      <c r="EHE109" s="376"/>
      <c r="EHF109" s="376"/>
      <c r="EHG109" s="376"/>
      <c r="EHH109" s="376"/>
      <c r="EHI109" s="376"/>
      <c r="EHJ109" s="376"/>
      <c r="EHK109" s="376"/>
      <c r="EHL109" s="376"/>
      <c r="EHM109" s="376"/>
      <c r="EHN109" s="376"/>
      <c r="EHO109" s="376"/>
      <c r="EHP109" s="376"/>
      <c r="EHQ109" s="376"/>
      <c r="EHR109" s="376"/>
      <c r="EHS109" s="376"/>
      <c r="EHT109" s="376"/>
      <c r="EHU109" s="376"/>
      <c r="EHV109" s="376"/>
      <c r="EHW109" s="376"/>
      <c r="EHX109" s="376"/>
      <c r="EHY109" s="376"/>
      <c r="EHZ109" s="376"/>
      <c r="EIA109" s="376"/>
      <c r="EIB109" s="376"/>
      <c r="EIC109" s="376"/>
      <c r="EID109" s="376"/>
      <c r="EIE109" s="376"/>
      <c r="EIF109" s="376"/>
      <c r="EIG109" s="376"/>
      <c r="EIH109" s="376"/>
      <c r="EII109" s="376"/>
      <c r="EIJ109" s="376"/>
      <c r="EIK109" s="376"/>
      <c r="EIL109" s="376"/>
      <c r="EIM109" s="376"/>
      <c r="EIN109" s="376"/>
      <c r="EIO109" s="376"/>
      <c r="EIP109" s="376"/>
      <c r="EIQ109" s="376"/>
      <c r="EIR109" s="376"/>
      <c r="EIS109" s="376"/>
      <c r="EIT109" s="376"/>
      <c r="EIU109" s="376"/>
      <c r="EIV109" s="376"/>
      <c r="EIW109" s="376"/>
      <c r="EIX109" s="376"/>
      <c r="EIY109" s="376"/>
      <c r="EIZ109" s="376"/>
      <c r="EJA109" s="376"/>
      <c r="EJB109" s="376"/>
      <c r="EJC109" s="376"/>
      <c r="EJD109" s="376"/>
      <c r="EJE109" s="376"/>
      <c r="EJF109" s="376"/>
      <c r="EJG109" s="376"/>
      <c r="EJH109" s="376"/>
      <c r="EJI109" s="376"/>
      <c r="EJJ109" s="376"/>
      <c r="EJK109" s="376"/>
      <c r="EJL109" s="376"/>
      <c r="EJM109" s="376"/>
      <c r="EJN109" s="376"/>
      <c r="EJO109" s="376"/>
      <c r="EJP109" s="376"/>
      <c r="EJQ109" s="376"/>
      <c r="EJR109" s="376"/>
      <c r="EJS109" s="376"/>
      <c r="EJT109" s="376"/>
      <c r="EJU109" s="376"/>
      <c r="EJV109" s="376"/>
      <c r="EJW109" s="376"/>
      <c r="EJX109" s="376"/>
      <c r="EJY109" s="376"/>
      <c r="EJZ109" s="376"/>
      <c r="EKA109" s="376"/>
      <c r="EKB109" s="376"/>
      <c r="EKC109" s="376"/>
      <c r="EKD109" s="376"/>
      <c r="EKE109" s="376"/>
      <c r="EKF109" s="376"/>
      <c r="EKG109" s="376"/>
      <c r="EKH109" s="376"/>
      <c r="EKI109" s="376"/>
      <c r="EKJ109" s="376"/>
      <c r="EKK109" s="376"/>
      <c r="EKL109" s="376"/>
      <c r="EKM109" s="376"/>
      <c r="EKN109" s="376"/>
      <c r="EKO109" s="376"/>
      <c r="EKP109" s="376"/>
      <c r="EKQ109" s="376"/>
      <c r="EKR109" s="376"/>
      <c r="EKS109" s="376"/>
      <c r="EKT109" s="376"/>
      <c r="EKU109" s="376"/>
      <c r="EKV109" s="376"/>
      <c r="EKW109" s="376"/>
      <c r="EKX109" s="376"/>
      <c r="EKY109" s="376"/>
      <c r="EKZ109" s="376"/>
      <c r="ELA109" s="376"/>
      <c r="ELB109" s="376"/>
      <c r="ELC109" s="376"/>
      <c r="ELD109" s="376"/>
      <c r="ELE109" s="376"/>
      <c r="ELF109" s="376"/>
      <c r="ELG109" s="376"/>
      <c r="ELH109" s="376"/>
      <c r="ELI109" s="376"/>
      <c r="ELJ109" s="376"/>
      <c r="ELK109" s="376"/>
      <c r="ELL109" s="376"/>
      <c r="ELM109" s="376"/>
      <c r="ELN109" s="376"/>
      <c r="ELO109" s="376"/>
      <c r="ELP109" s="376"/>
      <c r="ELQ109" s="376"/>
      <c r="ELR109" s="376"/>
      <c r="ELS109" s="376"/>
      <c r="ELT109" s="376"/>
      <c r="ELU109" s="376"/>
      <c r="ELV109" s="376"/>
      <c r="ELW109" s="376"/>
      <c r="ELX109" s="376"/>
      <c r="ELY109" s="376"/>
      <c r="ELZ109" s="376"/>
      <c r="EMA109" s="376"/>
      <c r="EMB109" s="376"/>
      <c r="EMC109" s="376"/>
      <c r="EMD109" s="376"/>
      <c r="EME109" s="376"/>
      <c r="EMF109" s="376"/>
      <c r="EMG109" s="376"/>
      <c r="EMH109" s="376"/>
      <c r="EMI109" s="376"/>
      <c r="EMJ109" s="376"/>
      <c r="EMK109" s="376"/>
      <c r="EML109" s="376"/>
      <c r="EMM109" s="376"/>
      <c r="EMN109" s="376"/>
      <c r="EMO109" s="376"/>
      <c r="EMP109" s="376"/>
      <c r="EMQ109" s="376"/>
      <c r="EMR109" s="376"/>
      <c r="EMS109" s="376"/>
      <c r="EMT109" s="376"/>
      <c r="EMU109" s="376"/>
      <c r="EMV109" s="376"/>
      <c r="EMW109" s="376"/>
      <c r="EMX109" s="376"/>
      <c r="EMY109" s="376"/>
      <c r="EMZ109" s="376"/>
      <c r="ENA109" s="376"/>
      <c r="ENB109" s="376"/>
      <c r="ENC109" s="376"/>
      <c r="END109" s="376"/>
      <c r="ENE109" s="376"/>
      <c r="ENF109" s="376"/>
      <c r="ENG109" s="376"/>
      <c r="ENH109" s="376"/>
      <c r="ENI109" s="376"/>
      <c r="ENJ109" s="376"/>
      <c r="ENK109" s="376"/>
      <c r="ENL109" s="376"/>
      <c r="ENM109" s="376"/>
      <c r="ENN109" s="376"/>
      <c r="ENO109" s="376"/>
      <c r="ENP109" s="376"/>
      <c r="ENQ109" s="376"/>
      <c r="ENR109" s="376"/>
      <c r="ENS109" s="376"/>
      <c r="ENT109" s="376"/>
      <c r="ENU109" s="376"/>
      <c r="ENV109" s="376"/>
      <c r="ENW109" s="376"/>
      <c r="ENX109" s="376"/>
      <c r="ENY109" s="376"/>
      <c r="ENZ109" s="376"/>
      <c r="EOA109" s="376"/>
      <c r="EOB109" s="376"/>
      <c r="EOC109" s="376"/>
      <c r="EOD109" s="376"/>
      <c r="EOE109" s="376"/>
      <c r="EOF109" s="376"/>
      <c r="EOG109" s="376"/>
      <c r="EOH109" s="376"/>
      <c r="EOI109" s="376"/>
      <c r="EOJ109" s="376"/>
      <c r="EOK109" s="376"/>
      <c r="EOL109" s="376"/>
      <c r="EOM109" s="376"/>
      <c r="EON109" s="376"/>
      <c r="EOO109" s="376"/>
      <c r="EOP109" s="376"/>
      <c r="EOQ109" s="376"/>
      <c r="EOR109" s="376"/>
      <c r="EOS109" s="376"/>
      <c r="EOT109" s="376"/>
      <c r="EOU109" s="376"/>
      <c r="EOV109" s="376"/>
      <c r="EOW109" s="376"/>
      <c r="EOX109" s="376"/>
      <c r="EOY109" s="376"/>
      <c r="EOZ109" s="376"/>
      <c r="EPA109" s="376"/>
      <c r="EPB109" s="376"/>
      <c r="EPC109" s="376"/>
      <c r="EPD109" s="376"/>
      <c r="EPE109" s="376"/>
      <c r="EPF109" s="376"/>
      <c r="EPG109" s="376"/>
      <c r="EPH109" s="376"/>
      <c r="EPI109" s="376"/>
      <c r="EPJ109" s="376"/>
      <c r="EPK109" s="376"/>
      <c r="EPL109" s="376"/>
      <c r="EPM109" s="376"/>
      <c r="EPN109" s="376"/>
      <c r="EPO109" s="376"/>
      <c r="EPP109" s="376"/>
      <c r="EPQ109" s="376"/>
      <c r="EPR109" s="376"/>
      <c r="EPS109" s="376"/>
      <c r="EPT109" s="376"/>
      <c r="EPU109" s="376"/>
      <c r="EPV109" s="376"/>
      <c r="EPW109" s="376"/>
      <c r="EPX109" s="376"/>
      <c r="EPY109" s="376"/>
      <c r="EPZ109" s="376"/>
      <c r="EQA109" s="376"/>
      <c r="EQB109" s="376"/>
      <c r="EQC109" s="376"/>
      <c r="EQD109" s="376"/>
      <c r="EQE109" s="376"/>
      <c r="EQF109" s="376"/>
      <c r="EQG109" s="376"/>
      <c r="EQH109" s="376"/>
      <c r="EQI109" s="376"/>
      <c r="EQJ109" s="376"/>
      <c r="EQK109" s="376"/>
      <c r="EQL109" s="376"/>
      <c r="EQM109" s="376"/>
      <c r="EQN109" s="376"/>
      <c r="EQO109" s="376"/>
      <c r="EQP109" s="376"/>
      <c r="EQQ109" s="376"/>
      <c r="EQR109" s="376"/>
      <c r="EQS109" s="376"/>
      <c r="EQT109" s="376"/>
      <c r="EQU109" s="376"/>
      <c r="EQV109" s="376"/>
      <c r="EQW109" s="376"/>
      <c r="EQX109" s="376"/>
      <c r="EQY109" s="376"/>
      <c r="EQZ109" s="376"/>
      <c r="ERA109" s="376"/>
      <c r="ERB109" s="376"/>
      <c r="ERC109" s="376"/>
      <c r="ERD109" s="376"/>
      <c r="ERE109" s="376"/>
      <c r="ERF109" s="376"/>
      <c r="ERG109" s="376"/>
      <c r="ERH109" s="376"/>
      <c r="ERI109" s="376"/>
      <c r="ERJ109" s="376"/>
      <c r="ERK109" s="376"/>
      <c r="ERL109" s="376"/>
      <c r="ERM109" s="376"/>
      <c r="ERN109" s="376"/>
      <c r="ERO109" s="376"/>
      <c r="ERP109" s="376"/>
      <c r="ERQ109" s="376"/>
      <c r="ERR109" s="376"/>
      <c r="ERS109" s="376"/>
      <c r="ERT109" s="376"/>
      <c r="ERU109" s="376"/>
      <c r="ERV109" s="376"/>
      <c r="ERW109" s="376"/>
      <c r="ERX109" s="376"/>
      <c r="ERY109" s="376"/>
      <c r="ERZ109" s="376"/>
      <c r="ESA109" s="376"/>
      <c r="ESB109" s="376"/>
      <c r="ESC109" s="376"/>
      <c r="ESD109" s="376"/>
      <c r="ESE109" s="376"/>
      <c r="ESF109" s="376"/>
      <c r="ESG109" s="376"/>
      <c r="ESH109" s="376"/>
      <c r="ESI109" s="376"/>
      <c r="ESJ109" s="376"/>
      <c r="ESK109" s="376"/>
      <c r="ESL109" s="376"/>
      <c r="ESM109" s="376"/>
      <c r="ESN109" s="376"/>
      <c r="ESO109" s="376"/>
      <c r="ESP109" s="376"/>
      <c r="ESQ109" s="376"/>
      <c r="ESR109" s="376"/>
      <c r="ESS109" s="376"/>
      <c r="EST109" s="376"/>
      <c r="ESU109" s="376"/>
      <c r="ESV109" s="376"/>
      <c r="ESW109" s="376"/>
      <c r="ESX109" s="376"/>
      <c r="ESY109" s="376"/>
      <c r="ESZ109" s="376"/>
      <c r="ETA109" s="376"/>
      <c r="ETB109" s="376"/>
      <c r="ETC109" s="376"/>
      <c r="ETD109" s="376"/>
      <c r="ETE109" s="376"/>
      <c r="ETF109" s="376"/>
      <c r="ETG109" s="376"/>
      <c r="ETH109" s="376"/>
      <c r="ETI109" s="376"/>
      <c r="ETJ109" s="376"/>
      <c r="ETK109" s="376"/>
      <c r="ETL109" s="376"/>
      <c r="ETM109" s="376"/>
      <c r="ETN109" s="376"/>
      <c r="ETO109" s="376"/>
      <c r="ETP109" s="376"/>
      <c r="ETQ109" s="376"/>
      <c r="ETR109" s="376"/>
      <c r="ETS109" s="376"/>
      <c r="ETT109" s="376"/>
      <c r="ETU109" s="376"/>
      <c r="ETV109" s="376"/>
      <c r="ETW109" s="376"/>
      <c r="ETX109" s="376"/>
      <c r="ETY109" s="376"/>
      <c r="ETZ109" s="376"/>
      <c r="EUA109" s="376"/>
      <c r="EUB109" s="376"/>
      <c r="EUC109" s="376"/>
      <c r="EUD109" s="376"/>
      <c r="EUE109" s="376"/>
      <c r="EUF109" s="376"/>
      <c r="EUG109" s="376"/>
      <c r="EUH109" s="376"/>
      <c r="EUI109" s="376"/>
      <c r="EUJ109" s="376"/>
      <c r="EUK109" s="376"/>
      <c r="EUL109" s="376"/>
      <c r="EUM109" s="376"/>
      <c r="EUN109" s="376"/>
      <c r="EUO109" s="376"/>
      <c r="EUP109" s="376"/>
      <c r="EUQ109" s="376"/>
      <c r="EUR109" s="376"/>
      <c r="EUS109" s="376"/>
      <c r="EUT109" s="376"/>
      <c r="EUU109" s="376"/>
      <c r="EUV109" s="376"/>
      <c r="EUW109" s="376"/>
      <c r="EUX109" s="376"/>
      <c r="EUY109" s="376"/>
      <c r="EUZ109" s="376"/>
      <c r="EVA109" s="376"/>
      <c r="EVB109" s="376"/>
      <c r="EVC109" s="376"/>
      <c r="EVD109" s="376"/>
      <c r="EVE109" s="376"/>
      <c r="EVF109" s="376"/>
      <c r="EVG109" s="376"/>
      <c r="EVH109" s="376"/>
      <c r="EVI109" s="376"/>
      <c r="EVJ109" s="376"/>
      <c r="EVK109" s="376"/>
      <c r="EVL109" s="376"/>
      <c r="EVM109" s="376"/>
      <c r="EVN109" s="376"/>
      <c r="EVO109" s="376"/>
      <c r="EVP109" s="376"/>
      <c r="EVQ109" s="376"/>
      <c r="EVR109" s="376"/>
      <c r="EVS109" s="376"/>
      <c r="EVT109" s="376"/>
      <c r="EVU109" s="376"/>
      <c r="EVV109" s="376"/>
      <c r="EVW109" s="376"/>
      <c r="EVX109" s="376"/>
      <c r="EVY109" s="376"/>
      <c r="EVZ109" s="376"/>
      <c r="EWA109" s="376"/>
      <c r="EWB109" s="376"/>
      <c r="EWC109" s="376"/>
      <c r="EWD109" s="376"/>
      <c r="EWE109" s="376"/>
      <c r="EWF109" s="376"/>
      <c r="EWG109" s="376"/>
      <c r="EWH109" s="376"/>
      <c r="EWI109" s="376"/>
      <c r="EWJ109" s="376"/>
      <c r="EWK109" s="376"/>
      <c r="EWL109" s="376"/>
      <c r="EWM109" s="376"/>
      <c r="EWN109" s="376"/>
      <c r="EWO109" s="376"/>
      <c r="EWP109" s="376"/>
      <c r="EWQ109" s="376"/>
      <c r="EWR109" s="376"/>
      <c r="EWS109" s="376"/>
      <c r="EWT109" s="376"/>
      <c r="EWU109" s="376"/>
      <c r="EWV109" s="376"/>
      <c r="EWW109" s="376"/>
      <c r="EWX109" s="376"/>
      <c r="EWY109" s="376"/>
      <c r="EWZ109" s="376"/>
      <c r="EXA109" s="376"/>
      <c r="EXB109" s="376"/>
      <c r="EXC109" s="376"/>
      <c r="EXD109" s="376"/>
      <c r="EXE109" s="376"/>
      <c r="EXF109" s="376"/>
      <c r="EXG109" s="376"/>
      <c r="EXH109" s="376"/>
      <c r="EXI109" s="376"/>
      <c r="EXJ109" s="376"/>
      <c r="EXK109" s="376"/>
      <c r="EXL109" s="376"/>
      <c r="EXM109" s="376"/>
      <c r="EXN109" s="376"/>
      <c r="EXO109" s="376"/>
      <c r="EXP109" s="376"/>
      <c r="EXQ109" s="376"/>
      <c r="EXR109" s="376"/>
      <c r="EXS109" s="376"/>
      <c r="EXT109" s="376"/>
      <c r="EXU109" s="376"/>
      <c r="EXV109" s="376"/>
      <c r="EXW109" s="376"/>
      <c r="EXX109" s="376"/>
      <c r="EXY109" s="376"/>
      <c r="EXZ109" s="376"/>
      <c r="EYA109" s="376"/>
      <c r="EYB109" s="376"/>
      <c r="EYC109" s="376"/>
      <c r="EYD109" s="376"/>
      <c r="EYE109" s="376"/>
      <c r="EYF109" s="376"/>
      <c r="EYG109" s="376"/>
      <c r="EYH109" s="376"/>
      <c r="EYI109" s="376"/>
      <c r="EYJ109" s="376"/>
      <c r="EYK109" s="376"/>
      <c r="EYL109" s="376"/>
      <c r="EYM109" s="376"/>
      <c r="EYN109" s="376"/>
      <c r="EYO109" s="376"/>
      <c r="EYP109" s="376"/>
      <c r="EYQ109" s="376"/>
      <c r="EYR109" s="376"/>
      <c r="EYS109" s="376"/>
      <c r="EYT109" s="376"/>
      <c r="EYU109" s="376"/>
      <c r="EYV109" s="376"/>
      <c r="EYW109" s="376"/>
      <c r="EYX109" s="376"/>
      <c r="EYY109" s="376"/>
      <c r="EYZ109" s="376"/>
      <c r="EZA109" s="376"/>
      <c r="EZB109" s="376"/>
      <c r="EZC109" s="376"/>
      <c r="EZD109" s="376"/>
      <c r="EZE109" s="376"/>
      <c r="EZF109" s="376"/>
      <c r="EZG109" s="376"/>
      <c r="EZH109" s="376"/>
      <c r="EZI109" s="376"/>
      <c r="EZJ109" s="376"/>
      <c r="EZK109" s="376"/>
      <c r="EZL109" s="376"/>
      <c r="EZM109" s="376"/>
      <c r="EZN109" s="376"/>
      <c r="EZO109" s="376"/>
      <c r="EZP109" s="376"/>
      <c r="EZQ109" s="376"/>
      <c r="EZR109" s="376"/>
      <c r="EZS109" s="376"/>
      <c r="EZT109" s="376"/>
      <c r="EZU109" s="376"/>
      <c r="EZV109" s="376"/>
      <c r="EZW109" s="376"/>
      <c r="EZX109" s="376"/>
      <c r="EZY109" s="376"/>
      <c r="EZZ109" s="376"/>
      <c r="FAA109" s="376"/>
      <c r="FAB109" s="376"/>
      <c r="FAC109" s="376"/>
      <c r="FAD109" s="376"/>
      <c r="FAE109" s="376"/>
      <c r="FAF109" s="376"/>
      <c r="FAG109" s="376"/>
      <c r="FAH109" s="376"/>
      <c r="FAI109" s="376"/>
      <c r="FAJ109" s="376"/>
      <c r="FAK109" s="376"/>
      <c r="FAL109" s="376"/>
      <c r="FAM109" s="376"/>
      <c r="FAN109" s="376"/>
      <c r="FAO109" s="376"/>
      <c r="FAP109" s="376"/>
      <c r="FAQ109" s="376"/>
      <c r="FAR109" s="376"/>
      <c r="FAS109" s="376"/>
      <c r="FAT109" s="376"/>
      <c r="FAU109" s="376"/>
      <c r="FAV109" s="376"/>
      <c r="FAW109" s="376"/>
      <c r="FAX109" s="376"/>
      <c r="FAY109" s="376"/>
      <c r="FAZ109" s="376"/>
      <c r="FBA109" s="376"/>
      <c r="FBB109" s="376"/>
      <c r="FBC109" s="376"/>
      <c r="FBD109" s="376"/>
      <c r="FBE109" s="376"/>
      <c r="FBF109" s="376"/>
      <c r="FBG109" s="376"/>
      <c r="FBH109" s="376"/>
      <c r="FBI109" s="376"/>
      <c r="FBJ109" s="376"/>
      <c r="FBK109" s="376"/>
      <c r="FBL109" s="376"/>
      <c r="FBM109" s="376"/>
      <c r="FBN109" s="376"/>
      <c r="FBO109" s="376"/>
      <c r="FBP109" s="376"/>
      <c r="FBQ109" s="376"/>
      <c r="FBR109" s="376"/>
      <c r="FBS109" s="376"/>
      <c r="FBT109" s="376"/>
      <c r="FBU109" s="376"/>
      <c r="FBV109" s="376"/>
      <c r="FBW109" s="376"/>
      <c r="FBX109" s="376"/>
      <c r="FBY109" s="376"/>
      <c r="FBZ109" s="376"/>
      <c r="FCA109" s="376"/>
      <c r="FCB109" s="376"/>
      <c r="FCC109" s="376"/>
      <c r="FCD109" s="376"/>
      <c r="FCE109" s="376"/>
      <c r="FCF109" s="376"/>
      <c r="FCG109" s="376"/>
      <c r="FCH109" s="376"/>
      <c r="FCI109" s="376"/>
      <c r="FCJ109" s="376"/>
      <c r="FCK109" s="376"/>
      <c r="FCL109" s="376"/>
      <c r="FCM109" s="376"/>
      <c r="FCN109" s="376"/>
      <c r="FCO109" s="376"/>
      <c r="FCP109" s="376"/>
      <c r="FCQ109" s="376"/>
      <c r="FCR109" s="376"/>
      <c r="FCS109" s="376"/>
      <c r="FCT109" s="376"/>
      <c r="FCU109" s="376"/>
      <c r="FCV109" s="376"/>
      <c r="FCW109" s="376"/>
      <c r="FCX109" s="376"/>
      <c r="FCY109" s="376"/>
      <c r="FCZ109" s="376"/>
      <c r="FDA109" s="376"/>
      <c r="FDB109" s="376"/>
      <c r="FDC109" s="376"/>
      <c r="FDD109" s="376"/>
      <c r="FDE109" s="376"/>
      <c r="FDF109" s="376"/>
      <c r="FDG109" s="376"/>
      <c r="FDH109" s="376"/>
      <c r="FDI109" s="376"/>
      <c r="FDJ109" s="376"/>
      <c r="FDK109" s="376"/>
      <c r="FDL109" s="376"/>
      <c r="FDM109" s="376"/>
      <c r="FDN109" s="376"/>
      <c r="FDO109" s="376"/>
      <c r="FDP109" s="376"/>
      <c r="FDQ109" s="376"/>
      <c r="FDR109" s="376"/>
      <c r="FDS109" s="376"/>
      <c r="FDT109" s="376"/>
      <c r="FDU109" s="376"/>
      <c r="FDV109" s="376"/>
      <c r="FDW109" s="376"/>
      <c r="FDX109" s="376"/>
      <c r="FDY109" s="376"/>
      <c r="FDZ109" s="376"/>
      <c r="FEA109" s="376"/>
      <c r="FEB109" s="376"/>
      <c r="FEC109" s="376"/>
      <c r="FED109" s="376"/>
      <c r="FEE109" s="376"/>
      <c r="FEF109" s="376"/>
      <c r="FEG109" s="376"/>
      <c r="FEH109" s="376"/>
      <c r="FEI109" s="376"/>
      <c r="FEJ109" s="376"/>
      <c r="FEK109" s="376"/>
      <c r="FEL109" s="376"/>
      <c r="FEM109" s="376"/>
      <c r="FEN109" s="376"/>
      <c r="FEO109" s="376"/>
      <c r="FEP109" s="376"/>
      <c r="FEQ109" s="376"/>
      <c r="FER109" s="376"/>
      <c r="FES109" s="376"/>
      <c r="FET109" s="376"/>
      <c r="FEU109" s="376"/>
      <c r="FEV109" s="376"/>
      <c r="FEW109" s="376"/>
      <c r="FEX109" s="376"/>
      <c r="FEY109" s="376"/>
      <c r="FEZ109" s="376"/>
      <c r="FFA109" s="376"/>
      <c r="FFB109" s="376"/>
      <c r="FFC109" s="376"/>
      <c r="FFD109" s="376"/>
      <c r="FFE109" s="376"/>
      <c r="FFF109" s="376"/>
      <c r="FFG109" s="376"/>
      <c r="FFH109" s="376"/>
      <c r="FFI109" s="376"/>
      <c r="FFJ109" s="376"/>
      <c r="FFK109" s="376"/>
      <c r="FFL109" s="376"/>
      <c r="FFM109" s="376"/>
      <c r="FFN109" s="376"/>
      <c r="FFO109" s="376"/>
      <c r="FFP109" s="376"/>
      <c r="FFQ109" s="376"/>
      <c r="FFR109" s="376"/>
      <c r="FFS109" s="376"/>
      <c r="FFT109" s="376"/>
      <c r="FFU109" s="376"/>
      <c r="FFV109" s="376"/>
      <c r="FFW109" s="376"/>
      <c r="FFX109" s="376"/>
      <c r="FFY109" s="376"/>
      <c r="FFZ109" s="376"/>
      <c r="FGA109" s="376"/>
      <c r="FGB109" s="376"/>
      <c r="FGC109" s="376"/>
      <c r="FGD109" s="376"/>
      <c r="FGE109" s="376"/>
      <c r="FGF109" s="376"/>
      <c r="FGG109" s="376"/>
      <c r="FGH109" s="376"/>
      <c r="FGI109" s="376"/>
      <c r="FGJ109" s="376"/>
      <c r="FGK109" s="376"/>
      <c r="FGL109" s="376"/>
      <c r="FGM109" s="376"/>
      <c r="FGN109" s="376"/>
      <c r="FGO109" s="376"/>
      <c r="FGP109" s="376"/>
      <c r="FGQ109" s="376"/>
      <c r="FGR109" s="376"/>
      <c r="FGS109" s="376"/>
      <c r="FGT109" s="376"/>
      <c r="FGU109" s="376"/>
      <c r="FGV109" s="376"/>
      <c r="FGW109" s="376"/>
      <c r="FGX109" s="376"/>
      <c r="FGY109" s="376"/>
      <c r="FGZ109" s="376"/>
      <c r="FHA109" s="376"/>
      <c r="FHB109" s="376"/>
      <c r="FHC109" s="376"/>
      <c r="FHD109" s="376"/>
      <c r="FHE109" s="376"/>
      <c r="FHF109" s="376"/>
      <c r="FHG109" s="376"/>
      <c r="FHH109" s="376"/>
      <c r="FHI109" s="376"/>
      <c r="FHJ109" s="376"/>
      <c r="FHK109" s="376"/>
      <c r="FHL109" s="376"/>
      <c r="FHM109" s="376"/>
      <c r="FHN109" s="376"/>
      <c r="FHO109" s="376"/>
      <c r="FHP109" s="376"/>
      <c r="FHQ109" s="376"/>
      <c r="FHR109" s="376"/>
      <c r="FHS109" s="376"/>
      <c r="FHT109" s="376"/>
      <c r="FHU109" s="376"/>
      <c r="FHV109" s="376"/>
      <c r="FHW109" s="376"/>
      <c r="FHX109" s="376"/>
      <c r="FHY109" s="376"/>
      <c r="FHZ109" s="376"/>
      <c r="FIA109" s="376"/>
      <c r="FIB109" s="376"/>
      <c r="FIC109" s="376"/>
      <c r="FID109" s="376"/>
      <c r="FIE109" s="376"/>
      <c r="FIF109" s="376"/>
      <c r="FIG109" s="376"/>
      <c r="FIH109" s="376"/>
      <c r="FII109" s="376"/>
      <c r="FIJ109" s="376"/>
      <c r="FIK109" s="376"/>
      <c r="FIL109" s="376"/>
      <c r="FIM109" s="376"/>
      <c r="FIN109" s="376"/>
      <c r="FIO109" s="376"/>
      <c r="FIP109" s="376"/>
      <c r="FIQ109" s="376"/>
      <c r="FIR109" s="376"/>
      <c r="FIS109" s="376"/>
      <c r="FIT109" s="376"/>
      <c r="FIU109" s="376"/>
      <c r="FIV109" s="376"/>
      <c r="FIW109" s="376"/>
      <c r="FIX109" s="376"/>
      <c r="FIY109" s="376"/>
      <c r="FIZ109" s="376"/>
      <c r="FJA109" s="376"/>
      <c r="FJB109" s="376"/>
      <c r="FJC109" s="376"/>
      <c r="FJD109" s="376"/>
      <c r="FJE109" s="376"/>
      <c r="FJF109" s="376"/>
      <c r="FJG109" s="376"/>
      <c r="FJH109" s="376"/>
      <c r="FJI109" s="376"/>
      <c r="FJJ109" s="376"/>
      <c r="FJK109" s="376"/>
      <c r="FJL109" s="376"/>
      <c r="FJM109" s="376"/>
      <c r="FJN109" s="376"/>
      <c r="FJO109" s="376"/>
      <c r="FJP109" s="376"/>
      <c r="FJQ109" s="376"/>
      <c r="FJR109" s="376"/>
      <c r="FJS109" s="376"/>
      <c r="FJT109" s="376"/>
      <c r="FJU109" s="376"/>
      <c r="FJV109" s="376"/>
      <c r="FJW109" s="376"/>
      <c r="FJX109" s="376"/>
      <c r="FJY109" s="376"/>
      <c r="FJZ109" s="376"/>
      <c r="FKA109" s="376"/>
      <c r="FKB109" s="376"/>
      <c r="FKC109" s="376"/>
      <c r="FKD109" s="376"/>
      <c r="FKE109" s="376"/>
      <c r="FKF109" s="376"/>
      <c r="FKG109" s="376"/>
      <c r="FKH109" s="376"/>
      <c r="FKI109" s="376"/>
      <c r="FKJ109" s="376"/>
      <c r="FKK109" s="376"/>
      <c r="FKL109" s="376"/>
      <c r="FKM109" s="376"/>
      <c r="FKN109" s="376"/>
      <c r="FKO109" s="376"/>
      <c r="FKP109" s="376"/>
      <c r="FKQ109" s="376"/>
      <c r="FKR109" s="376"/>
      <c r="FKS109" s="376"/>
      <c r="FKT109" s="376"/>
      <c r="FKU109" s="376"/>
      <c r="FKV109" s="376"/>
      <c r="FKW109" s="376"/>
      <c r="FKX109" s="376"/>
      <c r="FKY109" s="376"/>
      <c r="FKZ109" s="376"/>
      <c r="FLA109" s="376"/>
      <c r="FLB109" s="376"/>
      <c r="FLC109" s="376"/>
      <c r="FLD109" s="376"/>
      <c r="FLE109" s="376"/>
      <c r="FLF109" s="376"/>
      <c r="FLG109" s="376"/>
      <c r="FLH109" s="376"/>
      <c r="FLI109" s="376"/>
      <c r="FLJ109" s="376"/>
      <c r="FLK109" s="376"/>
      <c r="FLL109" s="376"/>
      <c r="FLM109" s="376"/>
      <c r="FLN109" s="376"/>
      <c r="FLO109" s="376"/>
      <c r="FLP109" s="376"/>
      <c r="FLQ109" s="376"/>
      <c r="FLR109" s="376"/>
      <c r="FLS109" s="376"/>
      <c r="FLT109" s="376"/>
      <c r="FLU109" s="376"/>
      <c r="FLV109" s="376"/>
      <c r="FLW109" s="376"/>
      <c r="FLX109" s="376"/>
      <c r="FLY109" s="376"/>
      <c r="FLZ109" s="376"/>
      <c r="FMA109" s="376"/>
      <c r="FMB109" s="376"/>
      <c r="FMC109" s="376"/>
      <c r="FMD109" s="376"/>
      <c r="FME109" s="376"/>
      <c r="FMF109" s="376"/>
      <c r="FMG109" s="376"/>
      <c r="FMH109" s="376"/>
      <c r="FMI109" s="376"/>
      <c r="FMJ109" s="376"/>
      <c r="FMK109" s="376"/>
      <c r="FML109" s="376"/>
      <c r="FMM109" s="376"/>
      <c r="FMN109" s="376"/>
      <c r="FMO109" s="376"/>
      <c r="FMP109" s="376"/>
      <c r="FMQ109" s="376"/>
      <c r="FMR109" s="376"/>
      <c r="FMS109" s="376"/>
      <c r="FMT109" s="376"/>
      <c r="FMU109" s="376"/>
      <c r="FMV109" s="376"/>
      <c r="FMW109" s="376"/>
      <c r="FMX109" s="376"/>
      <c r="FMY109" s="376"/>
      <c r="FMZ109" s="376"/>
      <c r="FNA109" s="376"/>
      <c r="FNB109" s="376"/>
      <c r="FNC109" s="376"/>
      <c r="FND109" s="376"/>
      <c r="FNE109" s="376"/>
      <c r="FNF109" s="376"/>
      <c r="FNG109" s="376"/>
      <c r="FNH109" s="376"/>
      <c r="FNI109" s="376"/>
      <c r="FNJ109" s="376"/>
      <c r="FNK109" s="376"/>
      <c r="FNL109" s="376"/>
      <c r="FNM109" s="376"/>
      <c r="FNN109" s="376"/>
      <c r="FNO109" s="376"/>
      <c r="FNP109" s="376"/>
      <c r="FNQ109" s="376"/>
      <c r="FNR109" s="376"/>
      <c r="FNS109" s="376"/>
      <c r="FNT109" s="376"/>
      <c r="FNU109" s="376"/>
      <c r="FNV109" s="376"/>
      <c r="FNW109" s="376"/>
      <c r="FNX109" s="376"/>
      <c r="FNY109" s="376"/>
      <c r="FNZ109" s="376"/>
      <c r="FOA109" s="376"/>
      <c r="FOB109" s="376"/>
      <c r="FOC109" s="376"/>
      <c r="FOD109" s="376"/>
      <c r="FOE109" s="376"/>
      <c r="FOF109" s="376"/>
      <c r="FOG109" s="376"/>
      <c r="FOH109" s="376"/>
      <c r="FOI109" s="376"/>
      <c r="FOJ109" s="376"/>
      <c r="FOK109" s="376"/>
      <c r="FOL109" s="376"/>
      <c r="FOM109" s="376"/>
      <c r="FON109" s="376"/>
      <c r="FOO109" s="376"/>
      <c r="FOP109" s="376"/>
      <c r="FOQ109" s="376"/>
      <c r="FOR109" s="376"/>
      <c r="FOS109" s="376"/>
      <c r="FOT109" s="376"/>
      <c r="FOU109" s="376"/>
      <c r="FOV109" s="376"/>
      <c r="FOW109" s="376"/>
      <c r="FOX109" s="376"/>
      <c r="FOY109" s="376"/>
      <c r="FOZ109" s="376"/>
      <c r="FPA109" s="376"/>
      <c r="FPB109" s="376"/>
      <c r="FPC109" s="376"/>
      <c r="FPD109" s="376"/>
      <c r="FPE109" s="376"/>
      <c r="FPF109" s="376"/>
      <c r="FPG109" s="376"/>
      <c r="FPH109" s="376"/>
      <c r="FPI109" s="376"/>
      <c r="FPJ109" s="376"/>
      <c r="FPK109" s="376"/>
      <c r="FPL109" s="376"/>
      <c r="FPM109" s="376"/>
      <c r="FPN109" s="376"/>
      <c r="FPO109" s="376"/>
      <c r="FPP109" s="376"/>
      <c r="FPQ109" s="376"/>
      <c r="FPR109" s="376"/>
      <c r="FPS109" s="376"/>
      <c r="FPT109" s="376"/>
      <c r="FPU109" s="376"/>
      <c r="FPV109" s="376"/>
      <c r="FPW109" s="376"/>
      <c r="FPX109" s="376"/>
      <c r="FPY109" s="376"/>
      <c r="FPZ109" s="376"/>
      <c r="FQA109" s="376"/>
      <c r="FQB109" s="376"/>
      <c r="FQC109" s="376"/>
      <c r="FQD109" s="376"/>
      <c r="FQE109" s="376"/>
      <c r="FQF109" s="376"/>
      <c r="FQG109" s="376"/>
      <c r="FQH109" s="376"/>
      <c r="FQI109" s="376"/>
      <c r="FQJ109" s="376"/>
      <c r="FQK109" s="376"/>
      <c r="FQL109" s="376"/>
      <c r="FQM109" s="376"/>
      <c r="FQN109" s="376"/>
      <c r="FQO109" s="376"/>
      <c r="FQP109" s="376"/>
      <c r="FQQ109" s="376"/>
      <c r="FQR109" s="376"/>
      <c r="FQS109" s="376"/>
      <c r="FQT109" s="376"/>
      <c r="FQU109" s="376"/>
      <c r="FQV109" s="376"/>
      <c r="FQW109" s="376"/>
      <c r="FQX109" s="376"/>
      <c r="FQY109" s="376"/>
      <c r="FQZ109" s="376"/>
      <c r="FRA109" s="376"/>
      <c r="FRB109" s="376"/>
      <c r="FRC109" s="376"/>
      <c r="FRD109" s="376"/>
      <c r="FRE109" s="376"/>
      <c r="FRF109" s="376"/>
      <c r="FRG109" s="376"/>
      <c r="FRH109" s="376"/>
      <c r="FRI109" s="376"/>
      <c r="FRJ109" s="376"/>
      <c r="FRK109" s="376"/>
      <c r="FRL109" s="376"/>
      <c r="FRM109" s="376"/>
      <c r="FRN109" s="376"/>
      <c r="FRO109" s="376"/>
      <c r="FRP109" s="376"/>
      <c r="FRQ109" s="376"/>
      <c r="FRR109" s="376"/>
      <c r="FRS109" s="376"/>
      <c r="FRT109" s="376"/>
      <c r="FRU109" s="376"/>
      <c r="FRV109" s="376"/>
      <c r="FRW109" s="376"/>
      <c r="FRX109" s="376"/>
      <c r="FRY109" s="376"/>
      <c r="FRZ109" s="376"/>
      <c r="FSA109" s="376"/>
      <c r="FSB109" s="376"/>
      <c r="FSC109" s="376"/>
      <c r="FSD109" s="376"/>
      <c r="FSE109" s="376"/>
      <c r="FSF109" s="376"/>
      <c r="FSG109" s="376"/>
      <c r="FSH109" s="376"/>
      <c r="FSI109" s="376"/>
      <c r="FSJ109" s="376"/>
      <c r="FSK109" s="376"/>
      <c r="FSL109" s="376"/>
      <c r="FSM109" s="376"/>
      <c r="FSN109" s="376"/>
      <c r="FSO109" s="376"/>
      <c r="FSP109" s="376"/>
      <c r="FSQ109" s="376"/>
      <c r="FSR109" s="376"/>
      <c r="FSS109" s="376"/>
      <c r="FST109" s="376"/>
      <c r="FSU109" s="376"/>
      <c r="FSV109" s="376"/>
      <c r="FSW109" s="376"/>
      <c r="FSX109" s="376"/>
      <c r="FSY109" s="376"/>
      <c r="FSZ109" s="376"/>
      <c r="FTA109" s="376"/>
      <c r="FTB109" s="376"/>
      <c r="FTC109" s="376"/>
      <c r="FTD109" s="376"/>
      <c r="FTE109" s="376"/>
      <c r="FTF109" s="376"/>
      <c r="FTG109" s="376"/>
      <c r="FTH109" s="376"/>
      <c r="FTI109" s="376"/>
      <c r="FTJ109" s="376"/>
      <c r="FTK109" s="376"/>
      <c r="FTL109" s="376"/>
      <c r="FTM109" s="376"/>
      <c r="FTN109" s="376"/>
      <c r="FTO109" s="376"/>
      <c r="FTP109" s="376"/>
      <c r="FTQ109" s="376"/>
      <c r="FTR109" s="376"/>
      <c r="FTS109" s="376"/>
      <c r="FTT109" s="376"/>
      <c r="FTU109" s="376"/>
      <c r="FTV109" s="376"/>
      <c r="FTW109" s="376"/>
      <c r="FTX109" s="376"/>
      <c r="FTY109" s="376"/>
      <c r="FTZ109" s="376"/>
      <c r="FUA109" s="376"/>
      <c r="FUB109" s="376"/>
      <c r="FUC109" s="376"/>
      <c r="FUD109" s="376"/>
      <c r="FUE109" s="376"/>
      <c r="FUF109" s="376"/>
      <c r="FUG109" s="376"/>
      <c r="FUH109" s="376"/>
      <c r="FUI109" s="376"/>
      <c r="FUJ109" s="376"/>
      <c r="FUK109" s="376"/>
      <c r="FUL109" s="376"/>
      <c r="FUM109" s="376"/>
      <c r="FUN109" s="376"/>
      <c r="FUO109" s="376"/>
      <c r="FUP109" s="376"/>
      <c r="FUQ109" s="376"/>
      <c r="FUR109" s="376"/>
      <c r="FUS109" s="376"/>
      <c r="FUT109" s="376"/>
      <c r="FUU109" s="376"/>
      <c r="FUV109" s="376"/>
      <c r="FUW109" s="376"/>
      <c r="FUX109" s="376"/>
      <c r="FUY109" s="376"/>
      <c r="FUZ109" s="376"/>
      <c r="FVA109" s="376"/>
      <c r="FVB109" s="376"/>
      <c r="FVC109" s="376"/>
      <c r="FVD109" s="376"/>
      <c r="FVE109" s="376"/>
      <c r="FVF109" s="376"/>
      <c r="FVG109" s="376"/>
      <c r="FVH109" s="376"/>
      <c r="FVI109" s="376"/>
      <c r="FVJ109" s="376"/>
      <c r="FVK109" s="376"/>
      <c r="FVL109" s="376"/>
      <c r="FVM109" s="376"/>
      <c r="FVN109" s="376"/>
      <c r="FVO109" s="376"/>
      <c r="FVP109" s="376"/>
      <c r="FVQ109" s="376"/>
      <c r="FVR109" s="376"/>
      <c r="FVS109" s="376"/>
      <c r="FVT109" s="376"/>
      <c r="FVU109" s="376"/>
      <c r="FVV109" s="376"/>
      <c r="FVW109" s="376"/>
      <c r="FVX109" s="376"/>
      <c r="FVY109" s="376"/>
      <c r="FVZ109" s="376"/>
      <c r="FWA109" s="376"/>
      <c r="FWB109" s="376"/>
      <c r="FWC109" s="376"/>
      <c r="FWD109" s="376"/>
      <c r="FWE109" s="376"/>
      <c r="FWF109" s="376"/>
      <c r="FWG109" s="376"/>
      <c r="FWH109" s="376"/>
      <c r="FWI109" s="376"/>
      <c r="FWJ109" s="376"/>
      <c r="FWK109" s="376"/>
      <c r="FWL109" s="376"/>
      <c r="FWM109" s="376"/>
      <c r="FWN109" s="376"/>
      <c r="FWO109" s="376"/>
      <c r="FWP109" s="376"/>
      <c r="FWQ109" s="376"/>
      <c r="FWR109" s="376"/>
      <c r="FWS109" s="376"/>
      <c r="FWT109" s="376"/>
      <c r="FWU109" s="376"/>
      <c r="FWV109" s="376"/>
      <c r="FWW109" s="376"/>
      <c r="FWX109" s="376"/>
      <c r="FWY109" s="376"/>
      <c r="FWZ109" s="376"/>
      <c r="FXA109" s="376"/>
      <c r="FXB109" s="376"/>
      <c r="FXC109" s="376"/>
      <c r="FXD109" s="376"/>
      <c r="FXE109" s="376"/>
      <c r="FXF109" s="376"/>
      <c r="FXG109" s="376"/>
      <c r="FXH109" s="376"/>
      <c r="FXI109" s="376"/>
      <c r="FXJ109" s="376"/>
      <c r="FXK109" s="376"/>
      <c r="FXL109" s="376"/>
      <c r="FXM109" s="376"/>
      <c r="FXN109" s="376"/>
      <c r="FXO109" s="376"/>
      <c r="FXP109" s="376"/>
      <c r="FXQ109" s="376"/>
      <c r="FXR109" s="376"/>
      <c r="FXS109" s="376"/>
      <c r="FXT109" s="376"/>
      <c r="FXU109" s="376"/>
      <c r="FXV109" s="376"/>
      <c r="FXW109" s="376"/>
      <c r="FXX109" s="376"/>
      <c r="FXY109" s="376"/>
      <c r="FXZ109" s="376"/>
      <c r="FYA109" s="376"/>
      <c r="FYB109" s="376"/>
      <c r="FYC109" s="376"/>
      <c r="FYD109" s="376"/>
      <c r="FYE109" s="376"/>
      <c r="FYF109" s="376"/>
      <c r="FYG109" s="376"/>
      <c r="FYH109" s="376"/>
      <c r="FYI109" s="376"/>
      <c r="FYJ109" s="376"/>
      <c r="FYK109" s="376"/>
      <c r="FYL109" s="376"/>
      <c r="FYM109" s="376"/>
      <c r="FYN109" s="376"/>
      <c r="FYO109" s="376"/>
      <c r="FYP109" s="376"/>
      <c r="FYQ109" s="376"/>
      <c r="FYR109" s="376"/>
      <c r="FYS109" s="376"/>
      <c r="FYT109" s="376"/>
      <c r="FYU109" s="376"/>
      <c r="FYV109" s="376"/>
      <c r="FYW109" s="376"/>
      <c r="FYX109" s="376"/>
      <c r="FYY109" s="376"/>
      <c r="FYZ109" s="376"/>
      <c r="FZA109" s="376"/>
      <c r="FZB109" s="376"/>
      <c r="FZC109" s="376"/>
      <c r="FZD109" s="376"/>
      <c r="FZE109" s="376"/>
      <c r="FZF109" s="376"/>
      <c r="FZG109" s="376"/>
      <c r="FZH109" s="376"/>
      <c r="FZI109" s="376"/>
      <c r="FZJ109" s="376"/>
      <c r="FZK109" s="376"/>
      <c r="FZL109" s="376"/>
      <c r="FZM109" s="376"/>
      <c r="FZN109" s="376"/>
      <c r="FZO109" s="376"/>
      <c r="FZP109" s="376"/>
      <c r="FZQ109" s="376"/>
      <c r="FZR109" s="376"/>
      <c r="FZS109" s="376"/>
      <c r="FZT109" s="376"/>
      <c r="FZU109" s="376"/>
      <c r="FZV109" s="376"/>
      <c r="FZW109" s="376"/>
      <c r="FZX109" s="376"/>
      <c r="FZY109" s="376"/>
      <c r="FZZ109" s="376"/>
      <c r="GAA109" s="376"/>
      <c r="GAB109" s="376"/>
      <c r="GAC109" s="376"/>
      <c r="GAD109" s="376"/>
      <c r="GAE109" s="376"/>
      <c r="GAF109" s="376"/>
      <c r="GAG109" s="376"/>
      <c r="GAH109" s="376"/>
      <c r="GAI109" s="376"/>
      <c r="GAJ109" s="376"/>
      <c r="GAK109" s="376"/>
      <c r="GAL109" s="376"/>
      <c r="GAM109" s="376"/>
      <c r="GAN109" s="376"/>
      <c r="GAO109" s="376"/>
      <c r="GAP109" s="376"/>
      <c r="GAQ109" s="376"/>
      <c r="GAR109" s="376"/>
      <c r="GAS109" s="376"/>
      <c r="GAT109" s="376"/>
      <c r="GAU109" s="376"/>
      <c r="GAV109" s="376"/>
      <c r="GAW109" s="376"/>
      <c r="GAX109" s="376"/>
      <c r="GAY109" s="376"/>
      <c r="GAZ109" s="376"/>
      <c r="GBA109" s="376"/>
      <c r="GBB109" s="376"/>
      <c r="GBC109" s="376"/>
      <c r="GBD109" s="376"/>
      <c r="GBE109" s="376"/>
      <c r="GBF109" s="376"/>
      <c r="GBG109" s="376"/>
      <c r="GBH109" s="376"/>
      <c r="GBI109" s="376"/>
      <c r="GBJ109" s="376"/>
      <c r="GBK109" s="376"/>
      <c r="GBL109" s="376"/>
      <c r="GBM109" s="376"/>
      <c r="GBN109" s="376"/>
      <c r="GBO109" s="376"/>
      <c r="GBP109" s="376"/>
      <c r="GBQ109" s="376"/>
      <c r="GBR109" s="376"/>
      <c r="GBS109" s="376"/>
      <c r="GBT109" s="376"/>
      <c r="GBU109" s="376"/>
      <c r="GBV109" s="376"/>
      <c r="GBW109" s="376"/>
      <c r="GBX109" s="376"/>
      <c r="GBY109" s="376"/>
      <c r="GBZ109" s="376"/>
      <c r="GCA109" s="376"/>
      <c r="GCB109" s="376"/>
      <c r="GCC109" s="376"/>
      <c r="GCD109" s="376"/>
      <c r="GCE109" s="376"/>
      <c r="GCF109" s="376"/>
      <c r="GCG109" s="376"/>
      <c r="GCH109" s="376"/>
      <c r="GCI109" s="376"/>
      <c r="GCJ109" s="376"/>
      <c r="GCK109" s="376"/>
      <c r="GCL109" s="376"/>
      <c r="GCM109" s="376"/>
      <c r="GCN109" s="376"/>
      <c r="GCO109" s="376"/>
      <c r="GCP109" s="376"/>
      <c r="GCQ109" s="376"/>
      <c r="GCR109" s="376"/>
      <c r="GCS109" s="376"/>
      <c r="GCT109" s="376"/>
      <c r="GCU109" s="376"/>
      <c r="GCV109" s="376"/>
      <c r="GCW109" s="376"/>
      <c r="GCX109" s="376"/>
      <c r="GCY109" s="376"/>
      <c r="GCZ109" s="376"/>
      <c r="GDA109" s="376"/>
      <c r="GDB109" s="376"/>
      <c r="GDC109" s="376"/>
      <c r="GDD109" s="376"/>
      <c r="GDE109" s="376"/>
      <c r="GDF109" s="376"/>
      <c r="GDG109" s="376"/>
      <c r="GDH109" s="376"/>
      <c r="GDI109" s="376"/>
      <c r="GDJ109" s="376"/>
      <c r="GDK109" s="376"/>
      <c r="GDL109" s="376"/>
      <c r="GDM109" s="376"/>
      <c r="GDN109" s="376"/>
      <c r="GDO109" s="376"/>
      <c r="GDP109" s="376"/>
      <c r="GDQ109" s="376"/>
      <c r="GDR109" s="376"/>
      <c r="GDS109" s="376"/>
      <c r="GDT109" s="376"/>
      <c r="GDU109" s="376"/>
      <c r="GDV109" s="376"/>
      <c r="GDW109" s="376"/>
      <c r="GDX109" s="376"/>
      <c r="GDY109" s="376"/>
      <c r="GDZ109" s="376"/>
      <c r="GEA109" s="376"/>
      <c r="GEB109" s="376"/>
      <c r="GEC109" s="376"/>
      <c r="GED109" s="376"/>
      <c r="GEE109" s="376"/>
      <c r="GEF109" s="376"/>
      <c r="GEG109" s="376"/>
      <c r="GEH109" s="376"/>
      <c r="GEI109" s="376"/>
      <c r="GEJ109" s="376"/>
      <c r="GEK109" s="376"/>
      <c r="GEL109" s="376"/>
      <c r="GEM109" s="376"/>
      <c r="GEN109" s="376"/>
      <c r="GEO109" s="376"/>
      <c r="GEP109" s="376"/>
      <c r="GEQ109" s="376"/>
      <c r="GER109" s="376"/>
      <c r="GES109" s="376"/>
      <c r="GET109" s="376"/>
      <c r="GEU109" s="376"/>
      <c r="GEV109" s="376"/>
      <c r="GEW109" s="376"/>
      <c r="GEX109" s="376"/>
      <c r="GEY109" s="376"/>
      <c r="GEZ109" s="376"/>
      <c r="GFA109" s="376"/>
      <c r="GFB109" s="376"/>
      <c r="GFC109" s="376"/>
      <c r="GFD109" s="376"/>
      <c r="GFE109" s="376"/>
      <c r="GFF109" s="376"/>
      <c r="GFG109" s="376"/>
      <c r="GFH109" s="376"/>
      <c r="GFI109" s="376"/>
      <c r="GFJ109" s="376"/>
      <c r="GFK109" s="376"/>
      <c r="GFL109" s="376"/>
      <c r="GFM109" s="376"/>
      <c r="GFN109" s="376"/>
      <c r="GFO109" s="376"/>
      <c r="GFP109" s="376"/>
      <c r="GFQ109" s="376"/>
      <c r="GFR109" s="376"/>
      <c r="GFS109" s="376"/>
      <c r="GFT109" s="376"/>
      <c r="GFU109" s="376"/>
      <c r="GFV109" s="376"/>
      <c r="GFW109" s="376"/>
      <c r="GFX109" s="376"/>
      <c r="GFY109" s="376"/>
      <c r="GFZ109" s="376"/>
      <c r="GGA109" s="376"/>
      <c r="GGB109" s="376"/>
      <c r="GGC109" s="376"/>
      <c r="GGD109" s="376"/>
      <c r="GGE109" s="376"/>
      <c r="GGF109" s="376"/>
      <c r="GGG109" s="376"/>
      <c r="GGH109" s="376"/>
      <c r="GGI109" s="376"/>
      <c r="GGJ109" s="376"/>
      <c r="GGK109" s="376"/>
      <c r="GGL109" s="376"/>
      <c r="GGM109" s="376"/>
      <c r="GGN109" s="376"/>
      <c r="GGO109" s="376"/>
      <c r="GGP109" s="376"/>
      <c r="GGQ109" s="376"/>
      <c r="GGR109" s="376"/>
      <c r="GGS109" s="376"/>
      <c r="GGT109" s="376"/>
      <c r="GGU109" s="376"/>
      <c r="GGV109" s="376"/>
      <c r="GGW109" s="376"/>
      <c r="GGX109" s="376"/>
      <c r="GGY109" s="376"/>
      <c r="GGZ109" s="376"/>
      <c r="GHA109" s="376"/>
      <c r="GHB109" s="376"/>
      <c r="GHC109" s="376"/>
      <c r="GHD109" s="376"/>
      <c r="GHE109" s="376"/>
      <c r="GHF109" s="376"/>
      <c r="GHG109" s="376"/>
      <c r="GHH109" s="376"/>
      <c r="GHI109" s="376"/>
      <c r="GHJ109" s="376"/>
      <c r="GHK109" s="376"/>
      <c r="GHL109" s="376"/>
      <c r="GHM109" s="376"/>
      <c r="GHN109" s="376"/>
      <c r="GHO109" s="376"/>
      <c r="GHP109" s="376"/>
      <c r="GHQ109" s="376"/>
      <c r="GHR109" s="376"/>
      <c r="GHS109" s="376"/>
      <c r="GHT109" s="376"/>
      <c r="GHU109" s="376"/>
      <c r="GHV109" s="376"/>
      <c r="GHW109" s="376"/>
      <c r="GHX109" s="376"/>
      <c r="GHY109" s="376"/>
      <c r="GHZ109" s="376"/>
      <c r="GIA109" s="376"/>
      <c r="GIB109" s="376"/>
      <c r="GIC109" s="376"/>
      <c r="GID109" s="376"/>
      <c r="GIE109" s="376"/>
      <c r="GIF109" s="376"/>
      <c r="GIG109" s="376"/>
      <c r="GIH109" s="376"/>
      <c r="GII109" s="376"/>
      <c r="GIJ109" s="376"/>
      <c r="GIK109" s="376"/>
      <c r="GIL109" s="376"/>
      <c r="GIM109" s="376"/>
      <c r="GIN109" s="376"/>
      <c r="GIO109" s="376"/>
      <c r="GIP109" s="376"/>
      <c r="GIQ109" s="376"/>
      <c r="GIR109" s="376"/>
      <c r="GIS109" s="376"/>
      <c r="GIT109" s="376"/>
      <c r="GIU109" s="376"/>
      <c r="GIV109" s="376"/>
      <c r="GIW109" s="376"/>
      <c r="GIX109" s="376"/>
      <c r="GIY109" s="376"/>
      <c r="GIZ109" s="376"/>
      <c r="GJA109" s="376"/>
      <c r="GJB109" s="376"/>
      <c r="GJC109" s="376"/>
      <c r="GJD109" s="376"/>
      <c r="GJE109" s="376"/>
      <c r="GJF109" s="376"/>
      <c r="GJG109" s="376"/>
      <c r="GJH109" s="376"/>
      <c r="GJI109" s="376"/>
      <c r="GJJ109" s="376"/>
      <c r="GJK109" s="376"/>
      <c r="GJL109" s="376"/>
      <c r="GJM109" s="376"/>
      <c r="GJN109" s="376"/>
      <c r="GJO109" s="376"/>
      <c r="GJP109" s="376"/>
      <c r="GJQ109" s="376"/>
      <c r="GJR109" s="376"/>
      <c r="GJS109" s="376"/>
      <c r="GJT109" s="376"/>
      <c r="GJU109" s="376"/>
      <c r="GJV109" s="376"/>
      <c r="GJW109" s="376"/>
      <c r="GJX109" s="376"/>
      <c r="GJY109" s="376"/>
      <c r="GJZ109" s="376"/>
      <c r="GKA109" s="376"/>
      <c r="GKB109" s="376"/>
      <c r="GKC109" s="376"/>
      <c r="GKD109" s="376"/>
      <c r="GKE109" s="376"/>
      <c r="GKF109" s="376"/>
      <c r="GKG109" s="376"/>
      <c r="GKH109" s="376"/>
      <c r="GKI109" s="376"/>
      <c r="GKJ109" s="376"/>
      <c r="GKK109" s="376"/>
      <c r="GKL109" s="376"/>
      <c r="GKM109" s="376"/>
      <c r="GKN109" s="376"/>
      <c r="GKO109" s="376"/>
      <c r="GKP109" s="376"/>
      <c r="GKQ109" s="376"/>
      <c r="GKR109" s="376"/>
      <c r="GKS109" s="376"/>
      <c r="GKT109" s="376"/>
      <c r="GKU109" s="376"/>
      <c r="GKV109" s="376"/>
      <c r="GKW109" s="376"/>
      <c r="GKX109" s="376"/>
      <c r="GKY109" s="376"/>
      <c r="GKZ109" s="376"/>
      <c r="GLA109" s="376"/>
      <c r="GLB109" s="376"/>
      <c r="GLC109" s="376"/>
      <c r="GLD109" s="376"/>
      <c r="GLE109" s="376"/>
      <c r="GLF109" s="376"/>
      <c r="GLG109" s="376"/>
      <c r="GLH109" s="376"/>
      <c r="GLI109" s="376"/>
      <c r="GLJ109" s="376"/>
      <c r="GLK109" s="376"/>
      <c r="GLL109" s="376"/>
      <c r="GLM109" s="376"/>
      <c r="GLN109" s="376"/>
      <c r="GLO109" s="376"/>
      <c r="GLP109" s="376"/>
      <c r="GLQ109" s="376"/>
      <c r="GLR109" s="376"/>
      <c r="GLS109" s="376"/>
      <c r="GLT109" s="376"/>
      <c r="GLU109" s="376"/>
      <c r="GLV109" s="376"/>
      <c r="GLW109" s="376"/>
      <c r="GLX109" s="376"/>
      <c r="GLY109" s="376"/>
      <c r="GLZ109" s="376"/>
      <c r="GMA109" s="376"/>
      <c r="GMB109" s="376"/>
      <c r="GMC109" s="376"/>
      <c r="GMD109" s="376"/>
      <c r="GME109" s="376"/>
      <c r="GMF109" s="376"/>
      <c r="GMG109" s="376"/>
      <c r="GMH109" s="376"/>
      <c r="GMI109" s="376"/>
      <c r="GMJ109" s="376"/>
      <c r="GMK109" s="376"/>
      <c r="GML109" s="376"/>
      <c r="GMM109" s="376"/>
      <c r="GMN109" s="376"/>
      <c r="GMO109" s="376"/>
      <c r="GMP109" s="376"/>
      <c r="GMQ109" s="376"/>
      <c r="GMR109" s="376"/>
      <c r="GMS109" s="376"/>
      <c r="GMT109" s="376"/>
      <c r="GMU109" s="376"/>
      <c r="GMV109" s="376"/>
      <c r="GMW109" s="376"/>
      <c r="GMX109" s="376"/>
      <c r="GMY109" s="376"/>
      <c r="GMZ109" s="376"/>
      <c r="GNA109" s="376"/>
      <c r="GNB109" s="376"/>
      <c r="GNC109" s="376"/>
      <c r="GND109" s="376"/>
      <c r="GNE109" s="376"/>
      <c r="GNF109" s="376"/>
      <c r="GNG109" s="376"/>
      <c r="GNH109" s="376"/>
      <c r="GNI109" s="376"/>
      <c r="GNJ109" s="376"/>
      <c r="GNK109" s="376"/>
      <c r="GNL109" s="376"/>
      <c r="GNM109" s="376"/>
      <c r="GNN109" s="376"/>
      <c r="GNO109" s="376"/>
      <c r="GNP109" s="376"/>
      <c r="GNQ109" s="376"/>
      <c r="GNR109" s="376"/>
      <c r="GNS109" s="376"/>
      <c r="GNT109" s="376"/>
      <c r="GNU109" s="376"/>
      <c r="GNV109" s="376"/>
      <c r="GNW109" s="376"/>
      <c r="GNX109" s="376"/>
      <c r="GNY109" s="376"/>
      <c r="GNZ109" s="376"/>
      <c r="GOA109" s="376"/>
      <c r="GOB109" s="376"/>
      <c r="GOC109" s="376"/>
      <c r="GOD109" s="376"/>
      <c r="GOE109" s="376"/>
      <c r="GOF109" s="376"/>
      <c r="GOG109" s="376"/>
      <c r="GOH109" s="376"/>
      <c r="GOI109" s="376"/>
      <c r="GOJ109" s="376"/>
      <c r="GOK109" s="376"/>
      <c r="GOL109" s="376"/>
      <c r="GOM109" s="376"/>
      <c r="GON109" s="376"/>
      <c r="GOO109" s="376"/>
      <c r="GOP109" s="376"/>
      <c r="GOQ109" s="376"/>
      <c r="GOR109" s="376"/>
      <c r="GOS109" s="376"/>
      <c r="GOT109" s="376"/>
      <c r="GOU109" s="376"/>
      <c r="GOV109" s="376"/>
      <c r="GOW109" s="376"/>
      <c r="GOX109" s="376"/>
      <c r="GOY109" s="376"/>
      <c r="GOZ109" s="376"/>
      <c r="GPA109" s="376"/>
      <c r="GPB109" s="376"/>
      <c r="GPC109" s="376"/>
      <c r="GPD109" s="376"/>
      <c r="GPE109" s="376"/>
      <c r="GPF109" s="376"/>
      <c r="GPG109" s="376"/>
      <c r="GPH109" s="376"/>
      <c r="GPI109" s="376"/>
      <c r="GPJ109" s="376"/>
      <c r="GPK109" s="376"/>
      <c r="GPL109" s="376"/>
      <c r="GPM109" s="376"/>
      <c r="GPN109" s="376"/>
      <c r="GPO109" s="376"/>
      <c r="GPP109" s="376"/>
      <c r="GPQ109" s="376"/>
      <c r="GPR109" s="376"/>
      <c r="GPS109" s="376"/>
      <c r="GPT109" s="376"/>
      <c r="GPU109" s="376"/>
      <c r="GPV109" s="376"/>
      <c r="GPW109" s="376"/>
      <c r="GPX109" s="376"/>
      <c r="GPY109" s="376"/>
      <c r="GPZ109" s="376"/>
      <c r="GQA109" s="376"/>
      <c r="GQB109" s="376"/>
      <c r="GQC109" s="376"/>
      <c r="GQD109" s="376"/>
      <c r="GQE109" s="376"/>
      <c r="GQF109" s="376"/>
      <c r="GQG109" s="376"/>
      <c r="GQH109" s="376"/>
      <c r="GQI109" s="376"/>
      <c r="GQJ109" s="376"/>
      <c r="GQK109" s="376"/>
      <c r="GQL109" s="376"/>
      <c r="GQM109" s="376"/>
      <c r="GQN109" s="376"/>
      <c r="GQO109" s="376"/>
      <c r="GQP109" s="376"/>
      <c r="GQQ109" s="376"/>
      <c r="GQR109" s="376"/>
      <c r="GQS109" s="376"/>
      <c r="GQT109" s="376"/>
      <c r="GQU109" s="376"/>
      <c r="GQV109" s="376"/>
      <c r="GQW109" s="376"/>
      <c r="GQX109" s="376"/>
      <c r="GQY109" s="376"/>
      <c r="GQZ109" s="376"/>
      <c r="GRA109" s="376"/>
      <c r="GRB109" s="376"/>
      <c r="GRC109" s="376"/>
      <c r="GRD109" s="376"/>
      <c r="GRE109" s="376"/>
      <c r="GRF109" s="376"/>
      <c r="GRG109" s="376"/>
      <c r="GRH109" s="376"/>
      <c r="GRI109" s="376"/>
      <c r="GRJ109" s="376"/>
      <c r="GRK109" s="376"/>
      <c r="GRL109" s="376"/>
      <c r="GRM109" s="376"/>
      <c r="GRN109" s="376"/>
      <c r="GRO109" s="376"/>
      <c r="GRP109" s="376"/>
      <c r="GRQ109" s="376"/>
      <c r="GRR109" s="376"/>
      <c r="GRS109" s="376"/>
      <c r="GRT109" s="376"/>
      <c r="GRU109" s="376"/>
      <c r="GRV109" s="376"/>
      <c r="GRW109" s="376"/>
      <c r="GRX109" s="376"/>
      <c r="GRY109" s="376"/>
      <c r="GRZ109" s="376"/>
      <c r="GSA109" s="376"/>
      <c r="GSB109" s="376"/>
      <c r="GSC109" s="376"/>
      <c r="GSD109" s="376"/>
      <c r="GSE109" s="376"/>
      <c r="GSF109" s="376"/>
      <c r="GSG109" s="376"/>
      <c r="GSH109" s="376"/>
      <c r="GSI109" s="376"/>
      <c r="GSJ109" s="376"/>
      <c r="GSK109" s="376"/>
      <c r="GSL109" s="376"/>
      <c r="GSM109" s="376"/>
      <c r="GSN109" s="376"/>
      <c r="GSO109" s="376"/>
      <c r="GSP109" s="376"/>
      <c r="GSQ109" s="376"/>
      <c r="GSR109" s="376"/>
      <c r="GSS109" s="376"/>
      <c r="GST109" s="376"/>
      <c r="GSU109" s="376"/>
      <c r="GSV109" s="376"/>
      <c r="GSW109" s="376"/>
      <c r="GSX109" s="376"/>
      <c r="GSY109" s="376"/>
      <c r="GSZ109" s="376"/>
      <c r="GTA109" s="376"/>
      <c r="GTB109" s="376"/>
      <c r="GTC109" s="376"/>
      <c r="GTD109" s="376"/>
      <c r="GTE109" s="376"/>
      <c r="GTF109" s="376"/>
      <c r="GTG109" s="376"/>
      <c r="GTH109" s="376"/>
      <c r="GTI109" s="376"/>
      <c r="GTJ109" s="376"/>
      <c r="GTK109" s="376"/>
      <c r="GTL109" s="376"/>
      <c r="GTM109" s="376"/>
      <c r="GTN109" s="376"/>
      <c r="GTO109" s="376"/>
      <c r="GTP109" s="376"/>
      <c r="GTQ109" s="376"/>
      <c r="GTR109" s="376"/>
      <c r="GTS109" s="376"/>
      <c r="GTT109" s="376"/>
      <c r="GTU109" s="376"/>
      <c r="GTV109" s="376"/>
      <c r="GTW109" s="376"/>
      <c r="GTX109" s="376"/>
      <c r="GTY109" s="376"/>
      <c r="GTZ109" s="376"/>
      <c r="GUA109" s="376"/>
      <c r="GUB109" s="376"/>
      <c r="GUC109" s="376"/>
      <c r="GUD109" s="376"/>
      <c r="GUE109" s="376"/>
      <c r="GUF109" s="376"/>
      <c r="GUG109" s="376"/>
      <c r="GUH109" s="376"/>
      <c r="GUI109" s="376"/>
      <c r="GUJ109" s="376"/>
      <c r="GUK109" s="376"/>
      <c r="GUL109" s="376"/>
      <c r="GUM109" s="376"/>
      <c r="GUN109" s="376"/>
      <c r="GUO109" s="376"/>
      <c r="GUP109" s="376"/>
      <c r="GUQ109" s="376"/>
      <c r="GUR109" s="376"/>
      <c r="GUS109" s="376"/>
      <c r="GUT109" s="376"/>
      <c r="GUU109" s="376"/>
      <c r="GUV109" s="376"/>
      <c r="GUW109" s="376"/>
      <c r="GUX109" s="376"/>
      <c r="GUY109" s="376"/>
      <c r="GUZ109" s="376"/>
      <c r="GVA109" s="376"/>
      <c r="GVB109" s="376"/>
      <c r="GVC109" s="376"/>
      <c r="GVD109" s="376"/>
      <c r="GVE109" s="376"/>
      <c r="GVF109" s="376"/>
      <c r="GVG109" s="376"/>
      <c r="GVH109" s="376"/>
      <c r="GVI109" s="376"/>
      <c r="GVJ109" s="376"/>
      <c r="GVK109" s="376"/>
      <c r="GVL109" s="376"/>
      <c r="GVM109" s="376"/>
      <c r="GVN109" s="376"/>
      <c r="GVO109" s="376"/>
      <c r="GVP109" s="376"/>
      <c r="GVQ109" s="376"/>
      <c r="GVR109" s="376"/>
      <c r="GVS109" s="376"/>
      <c r="GVT109" s="376"/>
      <c r="GVU109" s="376"/>
      <c r="GVV109" s="376"/>
      <c r="GVW109" s="376"/>
      <c r="GVX109" s="376"/>
      <c r="GVY109" s="376"/>
      <c r="GVZ109" s="376"/>
      <c r="GWA109" s="376"/>
      <c r="GWB109" s="376"/>
      <c r="GWC109" s="376"/>
      <c r="GWD109" s="376"/>
      <c r="GWE109" s="376"/>
      <c r="GWF109" s="376"/>
      <c r="GWG109" s="376"/>
      <c r="GWH109" s="376"/>
      <c r="GWI109" s="376"/>
      <c r="GWJ109" s="376"/>
      <c r="GWK109" s="376"/>
      <c r="GWL109" s="376"/>
      <c r="GWM109" s="376"/>
      <c r="GWN109" s="376"/>
      <c r="GWO109" s="376"/>
      <c r="GWP109" s="376"/>
      <c r="GWQ109" s="376"/>
      <c r="GWR109" s="376"/>
      <c r="GWS109" s="376"/>
      <c r="GWT109" s="376"/>
      <c r="GWU109" s="376"/>
      <c r="GWV109" s="376"/>
      <c r="GWW109" s="376"/>
      <c r="GWX109" s="376"/>
      <c r="GWY109" s="376"/>
      <c r="GWZ109" s="376"/>
      <c r="GXA109" s="376"/>
      <c r="GXB109" s="376"/>
      <c r="GXC109" s="376"/>
      <c r="GXD109" s="376"/>
      <c r="GXE109" s="376"/>
      <c r="GXF109" s="376"/>
      <c r="GXG109" s="376"/>
      <c r="GXH109" s="376"/>
      <c r="GXI109" s="376"/>
      <c r="GXJ109" s="376"/>
      <c r="GXK109" s="376"/>
      <c r="GXL109" s="376"/>
      <c r="GXM109" s="376"/>
      <c r="GXN109" s="376"/>
      <c r="GXO109" s="376"/>
      <c r="GXP109" s="376"/>
      <c r="GXQ109" s="376"/>
      <c r="GXR109" s="376"/>
      <c r="GXS109" s="376"/>
      <c r="GXT109" s="376"/>
      <c r="GXU109" s="376"/>
      <c r="GXV109" s="376"/>
      <c r="GXW109" s="376"/>
      <c r="GXX109" s="376"/>
      <c r="GXY109" s="376"/>
      <c r="GXZ109" s="376"/>
      <c r="GYA109" s="376"/>
      <c r="GYB109" s="376"/>
      <c r="GYC109" s="376"/>
      <c r="GYD109" s="376"/>
      <c r="GYE109" s="376"/>
      <c r="GYF109" s="376"/>
      <c r="GYG109" s="376"/>
      <c r="GYH109" s="376"/>
      <c r="GYI109" s="376"/>
      <c r="GYJ109" s="376"/>
      <c r="GYK109" s="376"/>
      <c r="GYL109" s="376"/>
      <c r="GYM109" s="376"/>
      <c r="GYN109" s="376"/>
      <c r="GYO109" s="376"/>
      <c r="GYP109" s="376"/>
      <c r="GYQ109" s="376"/>
      <c r="GYR109" s="376"/>
      <c r="GYS109" s="376"/>
      <c r="GYT109" s="376"/>
      <c r="GYU109" s="376"/>
      <c r="GYV109" s="376"/>
      <c r="GYW109" s="376"/>
      <c r="GYX109" s="376"/>
      <c r="GYY109" s="376"/>
      <c r="GYZ109" s="376"/>
      <c r="GZA109" s="376"/>
      <c r="GZB109" s="376"/>
      <c r="GZC109" s="376"/>
      <c r="GZD109" s="376"/>
      <c r="GZE109" s="376"/>
      <c r="GZF109" s="376"/>
      <c r="GZG109" s="376"/>
      <c r="GZH109" s="376"/>
      <c r="GZI109" s="376"/>
      <c r="GZJ109" s="376"/>
      <c r="GZK109" s="376"/>
      <c r="GZL109" s="376"/>
      <c r="GZM109" s="376"/>
      <c r="GZN109" s="376"/>
      <c r="GZO109" s="376"/>
      <c r="GZP109" s="376"/>
      <c r="GZQ109" s="376"/>
      <c r="GZR109" s="376"/>
      <c r="GZS109" s="376"/>
      <c r="GZT109" s="376"/>
      <c r="GZU109" s="376"/>
      <c r="GZV109" s="376"/>
      <c r="GZW109" s="376"/>
      <c r="GZX109" s="376"/>
      <c r="GZY109" s="376"/>
      <c r="GZZ109" s="376"/>
      <c r="HAA109" s="376"/>
      <c r="HAB109" s="376"/>
      <c r="HAC109" s="376"/>
      <c r="HAD109" s="376"/>
      <c r="HAE109" s="376"/>
      <c r="HAF109" s="376"/>
      <c r="HAG109" s="376"/>
      <c r="HAH109" s="376"/>
      <c r="HAI109" s="376"/>
      <c r="HAJ109" s="376"/>
      <c r="HAK109" s="376"/>
      <c r="HAL109" s="376"/>
      <c r="HAM109" s="376"/>
      <c r="HAN109" s="376"/>
      <c r="HAO109" s="376"/>
      <c r="HAP109" s="376"/>
      <c r="HAQ109" s="376"/>
      <c r="HAR109" s="376"/>
      <c r="HAS109" s="376"/>
      <c r="HAT109" s="376"/>
      <c r="HAU109" s="376"/>
      <c r="HAV109" s="376"/>
      <c r="HAW109" s="376"/>
      <c r="HAX109" s="376"/>
      <c r="HAY109" s="376"/>
      <c r="HAZ109" s="376"/>
      <c r="HBA109" s="376"/>
      <c r="HBB109" s="376"/>
      <c r="HBC109" s="376"/>
      <c r="HBD109" s="376"/>
      <c r="HBE109" s="376"/>
      <c r="HBF109" s="376"/>
      <c r="HBG109" s="376"/>
      <c r="HBH109" s="376"/>
      <c r="HBI109" s="376"/>
      <c r="HBJ109" s="376"/>
      <c r="HBK109" s="376"/>
      <c r="HBL109" s="376"/>
      <c r="HBM109" s="376"/>
      <c r="HBN109" s="376"/>
      <c r="HBO109" s="376"/>
      <c r="HBP109" s="376"/>
      <c r="HBQ109" s="376"/>
      <c r="HBR109" s="376"/>
      <c r="HBS109" s="376"/>
      <c r="HBT109" s="376"/>
      <c r="HBU109" s="376"/>
      <c r="HBV109" s="376"/>
      <c r="HBW109" s="376"/>
      <c r="HBX109" s="376"/>
      <c r="HBY109" s="376"/>
      <c r="HBZ109" s="376"/>
      <c r="HCA109" s="376"/>
      <c r="HCB109" s="376"/>
      <c r="HCC109" s="376"/>
      <c r="HCD109" s="376"/>
      <c r="HCE109" s="376"/>
      <c r="HCF109" s="376"/>
      <c r="HCG109" s="376"/>
      <c r="HCH109" s="376"/>
      <c r="HCI109" s="376"/>
      <c r="HCJ109" s="376"/>
      <c r="HCK109" s="376"/>
      <c r="HCL109" s="376"/>
      <c r="HCM109" s="376"/>
      <c r="HCN109" s="376"/>
      <c r="HCO109" s="376"/>
      <c r="HCP109" s="376"/>
      <c r="HCQ109" s="376"/>
      <c r="HCR109" s="376"/>
      <c r="HCS109" s="376"/>
      <c r="HCT109" s="376"/>
      <c r="HCU109" s="376"/>
      <c r="HCV109" s="376"/>
      <c r="HCW109" s="376"/>
      <c r="HCX109" s="376"/>
      <c r="HCY109" s="376"/>
      <c r="HCZ109" s="376"/>
      <c r="HDA109" s="376"/>
      <c r="HDB109" s="376"/>
      <c r="HDC109" s="376"/>
      <c r="HDD109" s="376"/>
      <c r="HDE109" s="376"/>
      <c r="HDF109" s="376"/>
      <c r="HDG109" s="376"/>
      <c r="HDH109" s="376"/>
      <c r="HDI109" s="376"/>
      <c r="HDJ109" s="376"/>
      <c r="HDK109" s="376"/>
      <c r="HDL109" s="376"/>
      <c r="HDM109" s="376"/>
      <c r="HDN109" s="376"/>
      <c r="HDO109" s="376"/>
      <c r="HDP109" s="376"/>
      <c r="HDQ109" s="376"/>
      <c r="HDR109" s="376"/>
      <c r="HDS109" s="376"/>
      <c r="HDT109" s="376"/>
      <c r="HDU109" s="376"/>
      <c r="HDV109" s="376"/>
      <c r="HDW109" s="376"/>
      <c r="HDX109" s="376"/>
      <c r="HDY109" s="376"/>
      <c r="HDZ109" s="376"/>
      <c r="HEA109" s="376"/>
      <c r="HEB109" s="376"/>
      <c r="HEC109" s="376"/>
      <c r="HED109" s="376"/>
      <c r="HEE109" s="376"/>
      <c r="HEF109" s="376"/>
      <c r="HEG109" s="376"/>
      <c r="HEH109" s="376"/>
      <c r="HEI109" s="376"/>
      <c r="HEJ109" s="376"/>
      <c r="HEK109" s="376"/>
      <c r="HEL109" s="376"/>
      <c r="HEM109" s="376"/>
      <c r="HEN109" s="376"/>
      <c r="HEO109" s="376"/>
      <c r="HEP109" s="376"/>
      <c r="HEQ109" s="376"/>
      <c r="HER109" s="376"/>
      <c r="HES109" s="376"/>
      <c r="HET109" s="376"/>
      <c r="HEU109" s="376"/>
      <c r="HEV109" s="376"/>
      <c r="HEW109" s="376"/>
      <c r="HEX109" s="376"/>
      <c r="HEY109" s="376"/>
      <c r="HEZ109" s="376"/>
      <c r="HFA109" s="376"/>
      <c r="HFB109" s="376"/>
      <c r="HFC109" s="376"/>
      <c r="HFD109" s="376"/>
      <c r="HFE109" s="376"/>
      <c r="HFF109" s="376"/>
      <c r="HFG109" s="376"/>
      <c r="HFH109" s="376"/>
      <c r="HFI109" s="376"/>
      <c r="HFJ109" s="376"/>
      <c r="HFK109" s="376"/>
      <c r="HFL109" s="376"/>
      <c r="HFM109" s="376"/>
      <c r="HFN109" s="376"/>
      <c r="HFO109" s="376"/>
      <c r="HFP109" s="376"/>
      <c r="HFQ109" s="376"/>
      <c r="HFR109" s="376"/>
      <c r="HFS109" s="376"/>
      <c r="HFT109" s="376"/>
      <c r="HFU109" s="376"/>
      <c r="HFV109" s="376"/>
      <c r="HFW109" s="376"/>
      <c r="HFX109" s="376"/>
      <c r="HFY109" s="376"/>
      <c r="HFZ109" s="376"/>
      <c r="HGA109" s="376"/>
      <c r="HGB109" s="376"/>
      <c r="HGC109" s="376"/>
      <c r="HGD109" s="376"/>
      <c r="HGE109" s="376"/>
      <c r="HGF109" s="376"/>
      <c r="HGG109" s="376"/>
      <c r="HGH109" s="376"/>
      <c r="HGI109" s="376"/>
      <c r="HGJ109" s="376"/>
      <c r="HGK109" s="376"/>
      <c r="HGL109" s="376"/>
      <c r="HGM109" s="376"/>
      <c r="HGN109" s="376"/>
      <c r="HGO109" s="376"/>
      <c r="HGP109" s="376"/>
      <c r="HGQ109" s="376"/>
      <c r="HGR109" s="376"/>
      <c r="HGS109" s="376"/>
      <c r="HGT109" s="376"/>
      <c r="HGU109" s="376"/>
      <c r="HGV109" s="376"/>
      <c r="HGW109" s="376"/>
      <c r="HGX109" s="376"/>
      <c r="HGY109" s="376"/>
      <c r="HGZ109" s="376"/>
      <c r="HHA109" s="376"/>
      <c r="HHB109" s="376"/>
      <c r="HHC109" s="376"/>
      <c r="HHD109" s="376"/>
      <c r="HHE109" s="376"/>
      <c r="HHF109" s="376"/>
      <c r="HHG109" s="376"/>
      <c r="HHH109" s="376"/>
      <c r="HHI109" s="376"/>
      <c r="HHJ109" s="376"/>
      <c r="HHK109" s="376"/>
      <c r="HHL109" s="376"/>
      <c r="HHM109" s="376"/>
      <c r="HHN109" s="376"/>
      <c r="HHO109" s="376"/>
      <c r="HHP109" s="376"/>
      <c r="HHQ109" s="376"/>
      <c r="HHR109" s="376"/>
      <c r="HHS109" s="376"/>
      <c r="HHT109" s="376"/>
      <c r="HHU109" s="376"/>
      <c r="HHV109" s="376"/>
      <c r="HHW109" s="376"/>
      <c r="HHX109" s="376"/>
      <c r="HHY109" s="376"/>
      <c r="HHZ109" s="376"/>
      <c r="HIA109" s="376"/>
      <c r="HIB109" s="376"/>
      <c r="HIC109" s="376"/>
      <c r="HID109" s="376"/>
      <c r="HIE109" s="376"/>
      <c r="HIF109" s="376"/>
      <c r="HIG109" s="376"/>
      <c r="HIH109" s="376"/>
      <c r="HII109" s="376"/>
      <c r="HIJ109" s="376"/>
      <c r="HIK109" s="376"/>
      <c r="HIL109" s="376"/>
      <c r="HIM109" s="376"/>
      <c r="HIN109" s="376"/>
      <c r="HIO109" s="376"/>
      <c r="HIP109" s="376"/>
      <c r="HIQ109" s="376"/>
      <c r="HIR109" s="376"/>
      <c r="HIS109" s="376"/>
      <c r="HIT109" s="376"/>
      <c r="HIU109" s="376"/>
      <c r="HIV109" s="376"/>
      <c r="HIW109" s="376"/>
      <c r="HIX109" s="376"/>
      <c r="HIY109" s="376"/>
      <c r="HIZ109" s="376"/>
      <c r="HJA109" s="376"/>
      <c r="HJB109" s="376"/>
      <c r="HJC109" s="376"/>
      <c r="HJD109" s="376"/>
      <c r="HJE109" s="376"/>
      <c r="HJF109" s="376"/>
      <c r="HJG109" s="376"/>
      <c r="HJH109" s="376"/>
      <c r="HJI109" s="376"/>
      <c r="HJJ109" s="376"/>
      <c r="HJK109" s="376"/>
      <c r="HJL109" s="376"/>
      <c r="HJM109" s="376"/>
      <c r="HJN109" s="376"/>
      <c r="HJO109" s="376"/>
      <c r="HJP109" s="376"/>
      <c r="HJQ109" s="376"/>
      <c r="HJR109" s="376"/>
      <c r="HJS109" s="376"/>
      <c r="HJT109" s="376"/>
      <c r="HJU109" s="376"/>
      <c r="HJV109" s="376"/>
      <c r="HJW109" s="376"/>
      <c r="HJX109" s="376"/>
      <c r="HJY109" s="376"/>
      <c r="HJZ109" s="376"/>
      <c r="HKA109" s="376"/>
      <c r="HKB109" s="376"/>
      <c r="HKC109" s="376"/>
      <c r="HKD109" s="376"/>
      <c r="HKE109" s="376"/>
      <c r="HKF109" s="376"/>
      <c r="HKG109" s="376"/>
      <c r="HKH109" s="376"/>
      <c r="HKI109" s="376"/>
      <c r="HKJ109" s="376"/>
      <c r="HKK109" s="376"/>
      <c r="HKL109" s="376"/>
      <c r="HKM109" s="376"/>
      <c r="HKN109" s="376"/>
      <c r="HKO109" s="376"/>
      <c r="HKP109" s="376"/>
      <c r="HKQ109" s="376"/>
      <c r="HKR109" s="376"/>
      <c r="HKS109" s="376"/>
      <c r="HKT109" s="376"/>
      <c r="HKU109" s="376"/>
      <c r="HKV109" s="376"/>
      <c r="HKW109" s="376"/>
      <c r="HKX109" s="376"/>
      <c r="HKY109" s="376"/>
      <c r="HKZ109" s="376"/>
      <c r="HLA109" s="376"/>
      <c r="HLB109" s="376"/>
      <c r="HLC109" s="376"/>
      <c r="HLD109" s="376"/>
      <c r="HLE109" s="376"/>
      <c r="HLF109" s="376"/>
      <c r="HLG109" s="376"/>
      <c r="HLH109" s="376"/>
      <c r="HLI109" s="376"/>
      <c r="HLJ109" s="376"/>
      <c r="HLK109" s="376"/>
      <c r="HLL109" s="376"/>
      <c r="HLM109" s="376"/>
      <c r="HLN109" s="376"/>
      <c r="HLO109" s="376"/>
      <c r="HLP109" s="376"/>
      <c r="HLQ109" s="376"/>
      <c r="HLR109" s="376"/>
      <c r="HLS109" s="376"/>
      <c r="HLT109" s="376"/>
      <c r="HLU109" s="376"/>
      <c r="HLV109" s="376"/>
      <c r="HLW109" s="376"/>
      <c r="HLX109" s="376"/>
      <c r="HLY109" s="376"/>
      <c r="HLZ109" s="376"/>
      <c r="HMA109" s="376"/>
      <c r="HMB109" s="376"/>
      <c r="HMC109" s="376"/>
      <c r="HMD109" s="376"/>
      <c r="HME109" s="376"/>
      <c r="HMF109" s="376"/>
      <c r="HMG109" s="376"/>
      <c r="HMH109" s="376"/>
      <c r="HMI109" s="376"/>
      <c r="HMJ109" s="376"/>
      <c r="HMK109" s="376"/>
      <c r="HML109" s="376"/>
      <c r="HMM109" s="376"/>
      <c r="HMN109" s="376"/>
      <c r="HMO109" s="376"/>
      <c r="HMP109" s="376"/>
      <c r="HMQ109" s="376"/>
      <c r="HMR109" s="376"/>
      <c r="HMS109" s="376"/>
      <c r="HMT109" s="376"/>
      <c r="HMU109" s="376"/>
      <c r="HMV109" s="376"/>
      <c r="HMW109" s="376"/>
      <c r="HMX109" s="376"/>
      <c r="HMY109" s="376"/>
      <c r="HMZ109" s="376"/>
      <c r="HNA109" s="376"/>
      <c r="HNB109" s="376"/>
      <c r="HNC109" s="376"/>
      <c r="HND109" s="376"/>
      <c r="HNE109" s="376"/>
      <c r="HNF109" s="376"/>
      <c r="HNG109" s="376"/>
      <c r="HNH109" s="376"/>
      <c r="HNI109" s="376"/>
      <c r="HNJ109" s="376"/>
      <c r="HNK109" s="376"/>
      <c r="HNL109" s="376"/>
      <c r="HNM109" s="376"/>
      <c r="HNN109" s="376"/>
      <c r="HNO109" s="376"/>
      <c r="HNP109" s="376"/>
      <c r="HNQ109" s="376"/>
      <c r="HNR109" s="376"/>
      <c r="HNS109" s="376"/>
      <c r="HNT109" s="376"/>
      <c r="HNU109" s="376"/>
      <c r="HNV109" s="376"/>
      <c r="HNW109" s="376"/>
      <c r="HNX109" s="376"/>
      <c r="HNY109" s="376"/>
      <c r="HNZ109" s="376"/>
      <c r="HOA109" s="376"/>
      <c r="HOB109" s="376"/>
      <c r="HOC109" s="376"/>
      <c r="HOD109" s="376"/>
      <c r="HOE109" s="376"/>
      <c r="HOF109" s="376"/>
      <c r="HOG109" s="376"/>
      <c r="HOH109" s="376"/>
      <c r="HOI109" s="376"/>
      <c r="HOJ109" s="376"/>
      <c r="HOK109" s="376"/>
      <c r="HOL109" s="376"/>
      <c r="HOM109" s="376"/>
      <c r="HON109" s="376"/>
      <c r="HOO109" s="376"/>
      <c r="HOP109" s="376"/>
      <c r="HOQ109" s="376"/>
      <c r="HOR109" s="376"/>
      <c r="HOS109" s="376"/>
      <c r="HOT109" s="376"/>
      <c r="HOU109" s="376"/>
      <c r="HOV109" s="376"/>
      <c r="HOW109" s="376"/>
      <c r="HOX109" s="376"/>
      <c r="HOY109" s="376"/>
      <c r="HOZ109" s="376"/>
      <c r="HPA109" s="376"/>
      <c r="HPB109" s="376"/>
      <c r="HPC109" s="376"/>
      <c r="HPD109" s="376"/>
      <c r="HPE109" s="376"/>
      <c r="HPF109" s="376"/>
      <c r="HPG109" s="376"/>
      <c r="HPH109" s="376"/>
      <c r="HPI109" s="376"/>
      <c r="HPJ109" s="376"/>
      <c r="HPK109" s="376"/>
      <c r="HPL109" s="376"/>
      <c r="HPM109" s="376"/>
      <c r="HPN109" s="376"/>
      <c r="HPO109" s="376"/>
      <c r="HPP109" s="376"/>
      <c r="HPQ109" s="376"/>
      <c r="HPR109" s="376"/>
      <c r="HPS109" s="376"/>
      <c r="HPT109" s="376"/>
      <c r="HPU109" s="376"/>
      <c r="HPV109" s="376"/>
      <c r="HPW109" s="376"/>
      <c r="HPX109" s="376"/>
      <c r="HPY109" s="376"/>
      <c r="HPZ109" s="376"/>
      <c r="HQA109" s="376"/>
      <c r="HQB109" s="376"/>
      <c r="HQC109" s="376"/>
      <c r="HQD109" s="376"/>
      <c r="HQE109" s="376"/>
      <c r="HQF109" s="376"/>
      <c r="HQG109" s="376"/>
      <c r="HQH109" s="376"/>
      <c r="HQI109" s="376"/>
      <c r="HQJ109" s="376"/>
      <c r="HQK109" s="376"/>
      <c r="HQL109" s="376"/>
      <c r="HQM109" s="376"/>
      <c r="HQN109" s="376"/>
      <c r="HQO109" s="376"/>
      <c r="HQP109" s="376"/>
      <c r="HQQ109" s="376"/>
      <c r="HQR109" s="376"/>
      <c r="HQS109" s="376"/>
      <c r="HQT109" s="376"/>
      <c r="HQU109" s="376"/>
      <c r="HQV109" s="376"/>
      <c r="HQW109" s="376"/>
      <c r="HQX109" s="376"/>
      <c r="HQY109" s="376"/>
      <c r="HQZ109" s="376"/>
      <c r="HRA109" s="376"/>
      <c r="HRB109" s="376"/>
      <c r="HRC109" s="376"/>
      <c r="HRD109" s="376"/>
      <c r="HRE109" s="376"/>
      <c r="HRF109" s="376"/>
      <c r="HRG109" s="376"/>
      <c r="HRH109" s="376"/>
      <c r="HRI109" s="376"/>
      <c r="HRJ109" s="376"/>
      <c r="HRK109" s="376"/>
      <c r="HRL109" s="376"/>
      <c r="HRM109" s="376"/>
      <c r="HRN109" s="376"/>
      <c r="HRO109" s="376"/>
      <c r="HRP109" s="376"/>
      <c r="HRQ109" s="376"/>
      <c r="HRR109" s="376"/>
      <c r="HRS109" s="376"/>
      <c r="HRT109" s="376"/>
      <c r="HRU109" s="376"/>
      <c r="HRV109" s="376"/>
      <c r="HRW109" s="376"/>
      <c r="HRX109" s="376"/>
      <c r="HRY109" s="376"/>
      <c r="HRZ109" s="376"/>
      <c r="HSA109" s="376"/>
      <c r="HSB109" s="376"/>
      <c r="HSC109" s="376"/>
      <c r="HSD109" s="376"/>
      <c r="HSE109" s="376"/>
      <c r="HSF109" s="376"/>
      <c r="HSG109" s="376"/>
      <c r="HSH109" s="376"/>
      <c r="HSI109" s="376"/>
      <c r="HSJ109" s="376"/>
      <c r="HSK109" s="376"/>
      <c r="HSL109" s="376"/>
      <c r="HSM109" s="376"/>
      <c r="HSN109" s="376"/>
      <c r="HSO109" s="376"/>
      <c r="HSP109" s="376"/>
      <c r="HSQ109" s="376"/>
      <c r="HSR109" s="376"/>
      <c r="HSS109" s="376"/>
      <c r="HST109" s="376"/>
      <c r="HSU109" s="376"/>
      <c r="HSV109" s="376"/>
      <c r="HSW109" s="376"/>
      <c r="HSX109" s="376"/>
      <c r="HSY109" s="376"/>
      <c r="HSZ109" s="376"/>
      <c r="HTA109" s="376"/>
      <c r="HTB109" s="376"/>
      <c r="HTC109" s="376"/>
      <c r="HTD109" s="376"/>
      <c r="HTE109" s="376"/>
      <c r="HTF109" s="376"/>
      <c r="HTG109" s="376"/>
      <c r="HTH109" s="376"/>
      <c r="HTI109" s="376"/>
      <c r="HTJ109" s="376"/>
      <c r="HTK109" s="376"/>
      <c r="HTL109" s="376"/>
      <c r="HTM109" s="376"/>
      <c r="HTN109" s="376"/>
      <c r="HTO109" s="376"/>
      <c r="HTP109" s="376"/>
      <c r="HTQ109" s="376"/>
      <c r="HTR109" s="376"/>
      <c r="HTS109" s="376"/>
      <c r="HTT109" s="376"/>
      <c r="HTU109" s="376"/>
      <c r="HTV109" s="376"/>
      <c r="HTW109" s="376"/>
      <c r="HTX109" s="376"/>
      <c r="HTY109" s="376"/>
      <c r="HTZ109" s="376"/>
      <c r="HUA109" s="376"/>
      <c r="HUB109" s="376"/>
      <c r="HUC109" s="376"/>
      <c r="HUD109" s="376"/>
      <c r="HUE109" s="376"/>
      <c r="HUF109" s="376"/>
      <c r="HUG109" s="376"/>
      <c r="HUH109" s="376"/>
      <c r="HUI109" s="376"/>
      <c r="HUJ109" s="376"/>
      <c r="HUK109" s="376"/>
      <c r="HUL109" s="376"/>
      <c r="HUM109" s="376"/>
      <c r="HUN109" s="376"/>
      <c r="HUO109" s="376"/>
      <c r="HUP109" s="376"/>
      <c r="HUQ109" s="376"/>
      <c r="HUR109" s="376"/>
      <c r="HUS109" s="376"/>
      <c r="HUT109" s="376"/>
      <c r="HUU109" s="376"/>
      <c r="HUV109" s="376"/>
      <c r="HUW109" s="376"/>
      <c r="HUX109" s="376"/>
      <c r="HUY109" s="376"/>
      <c r="HUZ109" s="376"/>
      <c r="HVA109" s="376"/>
      <c r="HVB109" s="376"/>
      <c r="HVC109" s="376"/>
      <c r="HVD109" s="376"/>
      <c r="HVE109" s="376"/>
      <c r="HVF109" s="376"/>
      <c r="HVG109" s="376"/>
      <c r="HVH109" s="376"/>
      <c r="HVI109" s="376"/>
      <c r="HVJ109" s="376"/>
      <c r="HVK109" s="376"/>
      <c r="HVL109" s="376"/>
      <c r="HVM109" s="376"/>
      <c r="HVN109" s="376"/>
      <c r="HVO109" s="376"/>
      <c r="HVP109" s="376"/>
      <c r="HVQ109" s="376"/>
      <c r="HVR109" s="376"/>
      <c r="HVS109" s="376"/>
      <c r="HVT109" s="376"/>
      <c r="HVU109" s="376"/>
      <c r="HVV109" s="376"/>
      <c r="HVW109" s="376"/>
      <c r="HVX109" s="376"/>
      <c r="HVY109" s="376"/>
      <c r="HVZ109" s="376"/>
      <c r="HWA109" s="376"/>
      <c r="HWB109" s="376"/>
      <c r="HWC109" s="376"/>
      <c r="HWD109" s="376"/>
      <c r="HWE109" s="376"/>
      <c r="HWF109" s="376"/>
      <c r="HWG109" s="376"/>
      <c r="HWH109" s="376"/>
      <c r="HWI109" s="376"/>
      <c r="HWJ109" s="376"/>
      <c r="HWK109" s="376"/>
      <c r="HWL109" s="376"/>
      <c r="HWM109" s="376"/>
      <c r="HWN109" s="376"/>
      <c r="HWO109" s="376"/>
      <c r="HWP109" s="376"/>
      <c r="HWQ109" s="376"/>
      <c r="HWR109" s="376"/>
      <c r="HWS109" s="376"/>
      <c r="HWT109" s="376"/>
      <c r="HWU109" s="376"/>
      <c r="HWV109" s="376"/>
      <c r="HWW109" s="376"/>
      <c r="HWX109" s="376"/>
      <c r="HWY109" s="376"/>
      <c r="HWZ109" s="376"/>
      <c r="HXA109" s="376"/>
      <c r="HXB109" s="376"/>
      <c r="HXC109" s="376"/>
      <c r="HXD109" s="376"/>
      <c r="HXE109" s="376"/>
      <c r="HXF109" s="376"/>
      <c r="HXG109" s="376"/>
      <c r="HXH109" s="376"/>
      <c r="HXI109" s="376"/>
      <c r="HXJ109" s="376"/>
      <c r="HXK109" s="376"/>
      <c r="HXL109" s="376"/>
      <c r="HXM109" s="376"/>
      <c r="HXN109" s="376"/>
      <c r="HXO109" s="376"/>
      <c r="HXP109" s="376"/>
      <c r="HXQ109" s="376"/>
      <c r="HXR109" s="376"/>
      <c r="HXS109" s="376"/>
      <c r="HXT109" s="376"/>
      <c r="HXU109" s="376"/>
      <c r="HXV109" s="376"/>
      <c r="HXW109" s="376"/>
      <c r="HXX109" s="376"/>
      <c r="HXY109" s="376"/>
      <c r="HXZ109" s="376"/>
      <c r="HYA109" s="376"/>
      <c r="HYB109" s="376"/>
      <c r="HYC109" s="376"/>
      <c r="HYD109" s="376"/>
      <c r="HYE109" s="376"/>
      <c r="HYF109" s="376"/>
      <c r="HYG109" s="376"/>
      <c r="HYH109" s="376"/>
      <c r="HYI109" s="376"/>
      <c r="HYJ109" s="376"/>
      <c r="HYK109" s="376"/>
      <c r="HYL109" s="376"/>
      <c r="HYM109" s="376"/>
      <c r="HYN109" s="376"/>
      <c r="HYO109" s="376"/>
      <c r="HYP109" s="376"/>
      <c r="HYQ109" s="376"/>
      <c r="HYR109" s="376"/>
      <c r="HYS109" s="376"/>
      <c r="HYT109" s="376"/>
      <c r="HYU109" s="376"/>
      <c r="HYV109" s="376"/>
      <c r="HYW109" s="376"/>
      <c r="HYX109" s="376"/>
      <c r="HYY109" s="376"/>
      <c r="HYZ109" s="376"/>
      <c r="HZA109" s="376"/>
      <c r="HZB109" s="376"/>
      <c r="HZC109" s="376"/>
      <c r="HZD109" s="376"/>
      <c r="HZE109" s="376"/>
      <c r="HZF109" s="376"/>
      <c r="HZG109" s="376"/>
      <c r="HZH109" s="376"/>
      <c r="HZI109" s="376"/>
      <c r="HZJ109" s="376"/>
      <c r="HZK109" s="376"/>
      <c r="HZL109" s="376"/>
      <c r="HZM109" s="376"/>
      <c r="HZN109" s="376"/>
      <c r="HZO109" s="376"/>
      <c r="HZP109" s="376"/>
      <c r="HZQ109" s="376"/>
      <c r="HZR109" s="376"/>
      <c r="HZS109" s="376"/>
      <c r="HZT109" s="376"/>
      <c r="HZU109" s="376"/>
      <c r="HZV109" s="376"/>
      <c r="HZW109" s="376"/>
      <c r="HZX109" s="376"/>
      <c r="HZY109" s="376"/>
      <c r="HZZ109" s="376"/>
      <c r="IAA109" s="376"/>
      <c r="IAB109" s="376"/>
      <c r="IAC109" s="376"/>
      <c r="IAD109" s="376"/>
      <c r="IAE109" s="376"/>
      <c r="IAF109" s="376"/>
      <c r="IAG109" s="376"/>
      <c r="IAH109" s="376"/>
      <c r="IAI109" s="376"/>
      <c r="IAJ109" s="376"/>
      <c r="IAK109" s="376"/>
      <c r="IAL109" s="376"/>
      <c r="IAM109" s="376"/>
      <c r="IAN109" s="376"/>
      <c r="IAO109" s="376"/>
      <c r="IAP109" s="376"/>
      <c r="IAQ109" s="376"/>
      <c r="IAR109" s="376"/>
      <c r="IAS109" s="376"/>
      <c r="IAT109" s="376"/>
      <c r="IAU109" s="376"/>
      <c r="IAV109" s="376"/>
      <c r="IAW109" s="376"/>
      <c r="IAX109" s="376"/>
      <c r="IAY109" s="376"/>
      <c r="IAZ109" s="376"/>
      <c r="IBA109" s="376"/>
      <c r="IBB109" s="376"/>
      <c r="IBC109" s="376"/>
      <c r="IBD109" s="376"/>
      <c r="IBE109" s="376"/>
      <c r="IBF109" s="376"/>
      <c r="IBG109" s="376"/>
      <c r="IBH109" s="376"/>
      <c r="IBI109" s="376"/>
      <c r="IBJ109" s="376"/>
      <c r="IBK109" s="376"/>
      <c r="IBL109" s="376"/>
      <c r="IBM109" s="376"/>
      <c r="IBN109" s="376"/>
      <c r="IBO109" s="376"/>
      <c r="IBP109" s="376"/>
      <c r="IBQ109" s="376"/>
      <c r="IBR109" s="376"/>
      <c r="IBS109" s="376"/>
      <c r="IBT109" s="376"/>
      <c r="IBU109" s="376"/>
      <c r="IBV109" s="376"/>
      <c r="IBW109" s="376"/>
      <c r="IBX109" s="376"/>
      <c r="IBY109" s="376"/>
      <c r="IBZ109" s="376"/>
      <c r="ICA109" s="376"/>
      <c r="ICB109" s="376"/>
      <c r="ICC109" s="376"/>
      <c r="ICD109" s="376"/>
      <c r="ICE109" s="376"/>
      <c r="ICF109" s="376"/>
      <c r="ICG109" s="376"/>
      <c r="ICH109" s="376"/>
      <c r="ICI109" s="376"/>
      <c r="ICJ109" s="376"/>
      <c r="ICK109" s="376"/>
      <c r="ICL109" s="376"/>
      <c r="ICM109" s="376"/>
      <c r="ICN109" s="376"/>
      <c r="ICO109" s="376"/>
      <c r="ICP109" s="376"/>
      <c r="ICQ109" s="376"/>
      <c r="ICR109" s="376"/>
      <c r="ICS109" s="376"/>
      <c r="ICT109" s="376"/>
      <c r="ICU109" s="376"/>
      <c r="ICV109" s="376"/>
      <c r="ICW109" s="376"/>
      <c r="ICX109" s="376"/>
      <c r="ICY109" s="376"/>
      <c r="ICZ109" s="376"/>
      <c r="IDA109" s="376"/>
      <c r="IDB109" s="376"/>
      <c r="IDC109" s="376"/>
      <c r="IDD109" s="376"/>
      <c r="IDE109" s="376"/>
      <c r="IDF109" s="376"/>
      <c r="IDG109" s="376"/>
      <c r="IDH109" s="376"/>
      <c r="IDI109" s="376"/>
      <c r="IDJ109" s="376"/>
      <c r="IDK109" s="376"/>
      <c r="IDL109" s="376"/>
      <c r="IDM109" s="376"/>
      <c r="IDN109" s="376"/>
      <c r="IDO109" s="376"/>
      <c r="IDP109" s="376"/>
      <c r="IDQ109" s="376"/>
      <c r="IDR109" s="376"/>
      <c r="IDS109" s="376"/>
      <c r="IDT109" s="376"/>
      <c r="IDU109" s="376"/>
      <c r="IDV109" s="376"/>
      <c r="IDW109" s="376"/>
      <c r="IDX109" s="376"/>
      <c r="IDY109" s="376"/>
      <c r="IDZ109" s="376"/>
      <c r="IEA109" s="376"/>
      <c r="IEB109" s="376"/>
      <c r="IEC109" s="376"/>
      <c r="IED109" s="376"/>
      <c r="IEE109" s="376"/>
      <c r="IEF109" s="376"/>
      <c r="IEG109" s="376"/>
      <c r="IEH109" s="376"/>
      <c r="IEI109" s="376"/>
      <c r="IEJ109" s="376"/>
      <c r="IEK109" s="376"/>
      <c r="IEL109" s="376"/>
      <c r="IEM109" s="376"/>
      <c r="IEN109" s="376"/>
      <c r="IEO109" s="376"/>
      <c r="IEP109" s="376"/>
      <c r="IEQ109" s="376"/>
      <c r="IER109" s="376"/>
      <c r="IES109" s="376"/>
      <c r="IET109" s="376"/>
      <c r="IEU109" s="376"/>
      <c r="IEV109" s="376"/>
      <c r="IEW109" s="376"/>
      <c r="IEX109" s="376"/>
      <c r="IEY109" s="376"/>
      <c r="IEZ109" s="376"/>
      <c r="IFA109" s="376"/>
      <c r="IFB109" s="376"/>
      <c r="IFC109" s="376"/>
      <c r="IFD109" s="376"/>
      <c r="IFE109" s="376"/>
      <c r="IFF109" s="376"/>
      <c r="IFG109" s="376"/>
      <c r="IFH109" s="376"/>
      <c r="IFI109" s="376"/>
      <c r="IFJ109" s="376"/>
      <c r="IFK109" s="376"/>
      <c r="IFL109" s="376"/>
      <c r="IFM109" s="376"/>
      <c r="IFN109" s="376"/>
      <c r="IFO109" s="376"/>
      <c r="IFP109" s="376"/>
      <c r="IFQ109" s="376"/>
      <c r="IFR109" s="376"/>
      <c r="IFS109" s="376"/>
      <c r="IFT109" s="376"/>
      <c r="IFU109" s="376"/>
      <c r="IFV109" s="376"/>
      <c r="IFW109" s="376"/>
      <c r="IFX109" s="376"/>
      <c r="IFY109" s="376"/>
      <c r="IFZ109" s="376"/>
      <c r="IGA109" s="376"/>
      <c r="IGB109" s="376"/>
      <c r="IGC109" s="376"/>
      <c r="IGD109" s="376"/>
      <c r="IGE109" s="376"/>
      <c r="IGF109" s="376"/>
      <c r="IGG109" s="376"/>
      <c r="IGH109" s="376"/>
      <c r="IGI109" s="376"/>
      <c r="IGJ109" s="376"/>
      <c r="IGK109" s="376"/>
      <c r="IGL109" s="376"/>
      <c r="IGM109" s="376"/>
      <c r="IGN109" s="376"/>
      <c r="IGO109" s="376"/>
      <c r="IGP109" s="376"/>
      <c r="IGQ109" s="376"/>
      <c r="IGR109" s="376"/>
      <c r="IGS109" s="376"/>
      <c r="IGT109" s="376"/>
      <c r="IGU109" s="376"/>
      <c r="IGV109" s="376"/>
      <c r="IGW109" s="376"/>
      <c r="IGX109" s="376"/>
      <c r="IGY109" s="376"/>
      <c r="IGZ109" s="376"/>
      <c r="IHA109" s="376"/>
      <c r="IHB109" s="376"/>
      <c r="IHC109" s="376"/>
      <c r="IHD109" s="376"/>
      <c r="IHE109" s="376"/>
      <c r="IHF109" s="376"/>
      <c r="IHG109" s="376"/>
      <c r="IHH109" s="376"/>
      <c r="IHI109" s="376"/>
      <c r="IHJ109" s="376"/>
      <c r="IHK109" s="376"/>
      <c r="IHL109" s="376"/>
      <c r="IHM109" s="376"/>
      <c r="IHN109" s="376"/>
      <c r="IHO109" s="376"/>
      <c r="IHP109" s="376"/>
      <c r="IHQ109" s="376"/>
      <c r="IHR109" s="376"/>
      <c r="IHS109" s="376"/>
      <c r="IHT109" s="376"/>
      <c r="IHU109" s="376"/>
      <c r="IHV109" s="376"/>
      <c r="IHW109" s="376"/>
      <c r="IHX109" s="376"/>
      <c r="IHY109" s="376"/>
      <c r="IHZ109" s="376"/>
      <c r="IIA109" s="376"/>
      <c r="IIB109" s="376"/>
      <c r="IIC109" s="376"/>
      <c r="IID109" s="376"/>
      <c r="IIE109" s="376"/>
      <c r="IIF109" s="376"/>
      <c r="IIG109" s="376"/>
      <c r="IIH109" s="376"/>
      <c r="III109" s="376"/>
      <c r="IIJ109" s="376"/>
      <c r="IIK109" s="376"/>
      <c r="IIL109" s="376"/>
      <c r="IIM109" s="376"/>
      <c r="IIN109" s="376"/>
      <c r="IIO109" s="376"/>
      <c r="IIP109" s="376"/>
      <c r="IIQ109" s="376"/>
      <c r="IIR109" s="376"/>
      <c r="IIS109" s="376"/>
      <c r="IIT109" s="376"/>
      <c r="IIU109" s="376"/>
      <c r="IIV109" s="376"/>
      <c r="IIW109" s="376"/>
      <c r="IIX109" s="376"/>
      <c r="IIY109" s="376"/>
      <c r="IIZ109" s="376"/>
      <c r="IJA109" s="376"/>
      <c r="IJB109" s="376"/>
      <c r="IJC109" s="376"/>
      <c r="IJD109" s="376"/>
      <c r="IJE109" s="376"/>
      <c r="IJF109" s="376"/>
      <c r="IJG109" s="376"/>
      <c r="IJH109" s="376"/>
      <c r="IJI109" s="376"/>
      <c r="IJJ109" s="376"/>
      <c r="IJK109" s="376"/>
      <c r="IJL109" s="376"/>
      <c r="IJM109" s="376"/>
      <c r="IJN109" s="376"/>
      <c r="IJO109" s="376"/>
      <c r="IJP109" s="376"/>
      <c r="IJQ109" s="376"/>
      <c r="IJR109" s="376"/>
      <c r="IJS109" s="376"/>
      <c r="IJT109" s="376"/>
      <c r="IJU109" s="376"/>
      <c r="IJV109" s="376"/>
      <c r="IJW109" s="376"/>
      <c r="IJX109" s="376"/>
      <c r="IJY109" s="376"/>
      <c r="IJZ109" s="376"/>
      <c r="IKA109" s="376"/>
      <c r="IKB109" s="376"/>
      <c r="IKC109" s="376"/>
      <c r="IKD109" s="376"/>
      <c r="IKE109" s="376"/>
      <c r="IKF109" s="376"/>
      <c r="IKG109" s="376"/>
      <c r="IKH109" s="376"/>
      <c r="IKI109" s="376"/>
      <c r="IKJ109" s="376"/>
      <c r="IKK109" s="376"/>
      <c r="IKL109" s="376"/>
      <c r="IKM109" s="376"/>
      <c r="IKN109" s="376"/>
      <c r="IKO109" s="376"/>
      <c r="IKP109" s="376"/>
      <c r="IKQ109" s="376"/>
      <c r="IKR109" s="376"/>
      <c r="IKS109" s="376"/>
      <c r="IKT109" s="376"/>
      <c r="IKU109" s="376"/>
      <c r="IKV109" s="376"/>
      <c r="IKW109" s="376"/>
      <c r="IKX109" s="376"/>
      <c r="IKY109" s="376"/>
      <c r="IKZ109" s="376"/>
      <c r="ILA109" s="376"/>
      <c r="ILB109" s="376"/>
      <c r="ILC109" s="376"/>
      <c r="ILD109" s="376"/>
      <c r="ILE109" s="376"/>
      <c r="ILF109" s="376"/>
      <c r="ILG109" s="376"/>
      <c r="ILH109" s="376"/>
      <c r="ILI109" s="376"/>
      <c r="ILJ109" s="376"/>
      <c r="ILK109" s="376"/>
      <c r="ILL109" s="376"/>
      <c r="ILM109" s="376"/>
      <c r="ILN109" s="376"/>
      <c r="ILO109" s="376"/>
      <c r="ILP109" s="376"/>
      <c r="ILQ109" s="376"/>
      <c r="ILR109" s="376"/>
      <c r="ILS109" s="376"/>
      <c r="ILT109" s="376"/>
      <c r="ILU109" s="376"/>
      <c r="ILV109" s="376"/>
      <c r="ILW109" s="376"/>
      <c r="ILX109" s="376"/>
      <c r="ILY109" s="376"/>
      <c r="ILZ109" s="376"/>
      <c r="IMA109" s="376"/>
      <c r="IMB109" s="376"/>
      <c r="IMC109" s="376"/>
      <c r="IMD109" s="376"/>
      <c r="IME109" s="376"/>
      <c r="IMF109" s="376"/>
      <c r="IMG109" s="376"/>
      <c r="IMH109" s="376"/>
      <c r="IMI109" s="376"/>
      <c r="IMJ109" s="376"/>
      <c r="IMK109" s="376"/>
      <c r="IML109" s="376"/>
      <c r="IMM109" s="376"/>
      <c r="IMN109" s="376"/>
      <c r="IMO109" s="376"/>
      <c r="IMP109" s="376"/>
      <c r="IMQ109" s="376"/>
      <c r="IMR109" s="376"/>
      <c r="IMS109" s="376"/>
      <c r="IMT109" s="376"/>
      <c r="IMU109" s="376"/>
      <c r="IMV109" s="376"/>
      <c r="IMW109" s="376"/>
      <c r="IMX109" s="376"/>
      <c r="IMY109" s="376"/>
      <c r="IMZ109" s="376"/>
      <c r="INA109" s="376"/>
      <c r="INB109" s="376"/>
      <c r="INC109" s="376"/>
      <c r="IND109" s="376"/>
      <c r="INE109" s="376"/>
      <c r="INF109" s="376"/>
      <c r="ING109" s="376"/>
      <c r="INH109" s="376"/>
      <c r="INI109" s="376"/>
      <c r="INJ109" s="376"/>
      <c r="INK109" s="376"/>
      <c r="INL109" s="376"/>
      <c r="INM109" s="376"/>
      <c r="INN109" s="376"/>
      <c r="INO109" s="376"/>
      <c r="INP109" s="376"/>
      <c r="INQ109" s="376"/>
      <c r="INR109" s="376"/>
      <c r="INS109" s="376"/>
      <c r="INT109" s="376"/>
      <c r="INU109" s="376"/>
      <c r="INV109" s="376"/>
      <c r="INW109" s="376"/>
      <c r="INX109" s="376"/>
      <c r="INY109" s="376"/>
      <c r="INZ109" s="376"/>
      <c r="IOA109" s="376"/>
      <c r="IOB109" s="376"/>
      <c r="IOC109" s="376"/>
      <c r="IOD109" s="376"/>
      <c r="IOE109" s="376"/>
      <c r="IOF109" s="376"/>
      <c r="IOG109" s="376"/>
      <c r="IOH109" s="376"/>
      <c r="IOI109" s="376"/>
      <c r="IOJ109" s="376"/>
      <c r="IOK109" s="376"/>
      <c r="IOL109" s="376"/>
      <c r="IOM109" s="376"/>
      <c r="ION109" s="376"/>
      <c r="IOO109" s="376"/>
      <c r="IOP109" s="376"/>
      <c r="IOQ109" s="376"/>
      <c r="IOR109" s="376"/>
      <c r="IOS109" s="376"/>
      <c r="IOT109" s="376"/>
      <c r="IOU109" s="376"/>
      <c r="IOV109" s="376"/>
      <c r="IOW109" s="376"/>
      <c r="IOX109" s="376"/>
      <c r="IOY109" s="376"/>
      <c r="IOZ109" s="376"/>
      <c r="IPA109" s="376"/>
      <c r="IPB109" s="376"/>
      <c r="IPC109" s="376"/>
      <c r="IPD109" s="376"/>
      <c r="IPE109" s="376"/>
      <c r="IPF109" s="376"/>
      <c r="IPG109" s="376"/>
      <c r="IPH109" s="376"/>
      <c r="IPI109" s="376"/>
      <c r="IPJ109" s="376"/>
      <c r="IPK109" s="376"/>
      <c r="IPL109" s="376"/>
      <c r="IPM109" s="376"/>
      <c r="IPN109" s="376"/>
      <c r="IPO109" s="376"/>
      <c r="IPP109" s="376"/>
      <c r="IPQ109" s="376"/>
      <c r="IPR109" s="376"/>
      <c r="IPS109" s="376"/>
      <c r="IPT109" s="376"/>
      <c r="IPU109" s="376"/>
      <c r="IPV109" s="376"/>
      <c r="IPW109" s="376"/>
      <c r="IPX109" s="376"/>
      <c r="IPY109" s="376"/>
      <c r="IPZ109" s="376"/>
      <c r="IQA109" s="376"/>
      <c r="IQB109" s="376"/>
      <c r="IQC109" s="376"/>
      <c r="IQD109" s="376"/>
      <c r="IQE109" s="376"/>
      <c r="IQF109" s="376"/>
      <c r="IQG109" s="376"/>
      <c r="IQH109" s="376"/>
      <c r="IQI109" s="376"/>
      <c r="IQJ109" s="376"/>
      <c r="IQK109" s="376"/>
      <c r="IQL109" s="376"/>
      <c r="IQM109" s="376"/>
      <c r="IQN109" s="376"/>
      <c r="IQO109" s="376"/>
      <c r="IQP109" s="376"/>
      <c r="IQQ109" s="376"/>
      <c r="IQR109" s="376"/>
      <c r="IQS109" s="376"/>
      <c r="IQT109" s="376"/>
      <c r="IQU109" s="376"/>
      <c r="IQV109" s="376"/>
      <c r="IQW109" s="376"/>
      <c r="IQX109" s="376"/>
      <c r="IQY109" s="376"/>
      <c r="IQZ109" s="376"/>
      <c r="IRA109" s="376"/>
      <c r="IRB109" s="376"/>
      <c r="IRC109" s="376"/>
      <c r="IRD109" s="376"/>
      <c r="IRE109" s="376"/>
      <c r="IRF109" s="376"/>
      <c r="IRG109" s="376"/>
      <c r="IRH109" s="376"/>
      <c r="IRI109" s="376"/>
      <c r="IRJ109" s="376"/>
      <c r="IRK109" s="376"/>
      <c r="IRL109" s="376"/>
      <c r="IRM109" s="376"/>
      <c r="IRN109" s="376"/>
      <c r="IRO109" s="376"/>
      <c r="IRP109" s="376"/>
      <c r="IRQ109" s="376"/>
      <c r="IRR109" s="376"/>
      <c r="IRS109" s="376"/>
      <c r="IRT109" s="376"/>
      <c r="IRU109" s="376"/>
      <c r="IRV109" s="376"/>
      <c r="IRW109" s="376"/>
      <c r="IRX109" s="376"/>
      <c r="IRY109" s="376"/>
      <c r="IRZ109" s="376"/>
      <c r="ISA109" s="376"/>
      <c r="ISB109" s="376"/>
      <c r="ISC109" s="376"/>
      <c r="ISD109" s="376"/>
      <c r="ISE109" s="376"/>
      <c r="ISF109" s="376"/>
      <c r="ISG109" s="376"/>
      <c r="ISH109" s="376"/>
      <c r="ISI109" s="376"/>
      <c r="ISJ109" s="376"/>
      <c r="ISK109" s="376"/>
      <c r="ISL109" s="376"/>
      <c r="ISM109" s="376"/>
      <c r="ISN109" s="376"/>
      <c r="ISO109" s="376"/>
      <c r="ISP109" s="376"/>
      <c r="ISQ109" s="376"/>
      <c r="ISR109" s="376"/>
      <c r="ISS109" s="376"/>
      <c r="IST109" s="376"/>
      <c r="ISU109" s="376"/>
      <c r="ISV109" s="376"/>
      <c r="ISW109" s="376"/>
      <c r="ISX109" s="376"/>
      <c r="ISY109" s="376"/>
      <c r="ISZ109" s="376"/>
      <c r="ITA109" s="376"/>
      <c r="ITB109" s="376"/>
      <c r="ITC109" s="376"/>
      <c r="ITD109" s="376"/>
      <c r="ITE109" s="376"/>
      <c r="ITF109" s="376"/>
      <c r="ITG109" s="376"/>
      <c r="ITH109" s="376"/>
      <c r="ITI109" s="376"/>
      <c r="ITJ109" s="376"/>
      <c r="ITK109" s="376"/>
      <c r="ITL109" s="376"/>
      <c r="ITM109" s="376"/>
      <c r="ITN109" s="376"/>
      <c r="ITO109" s="376"/>
      <c r="ITP109" s="376"/>
      <c r="ITQ109" s="376"/>
      <c r="ITR109" s="376"/>
      <c r="ITS109" s="376"/>
      <c r="ITT109" s="376"/>
      <c r="ITU109" s="376"/>
      <c r="ITV109" s="376"/>
      <c r="ITW109" s="376"/>
      <c r="ITX109" s="376"/>
      <c r="ITY109" s="376"/>
      <c r="ITZ109" s="376"/>
      <c r="IUA109" s="376"/>
      <c r="IUB109" s="376"/>
      <c r="IUC109" s="376"/>
      <c r="IUD109" s="376"/>
      <c r="IUE109" s="376"/>
      <c r="IUF109" s="376"/>
      <c r="IUG109" s="376"/>
      <c r="IUH109" s="376"/>
      <c r="IUI109" s="376"/>
      <c r="IUJ109" s="376"/>
      <c r="IUK109" s="376"/>
      <c r="IUL109" s="376"/>
      <c r="IUM109" s="376"/>
      <c r="IUN109" s="376"/>
      <c r="IUO109" s="376"/>
      <c r="IUP109" s="376"/>
      <c r="IUQ109" s="376"/>
      <c r="IUR109" s="376"/>
      <c r="IUS109" s="376"/>
      <c r="IUT109" s="376"/>
      <c r="IUU109" s="376"/>
      <c r="IUV109" s="376"/>
      <c r="IUW109" s="376"/>
      <c r="IUX109" s="376"/>
      <c r="IUY109" s="376"/>
      <c r="IUZ109" s="376"/>
      <c r="IVA109" s="376"/>
      <c r="IVB109" s="376"/>
      <c r="IVC109" s="376"/>
      <c r="IVD109" s="376"/>
      <c r="IVE109" s="376"/>
      <c r="IVF109" s="376"/>
      <c r="IVG109" s="376"/>
      <c r="IVH109" s="376"/>
      <c r="IVI109" s="376"/>
      <c r="IVJ109" s="376"/>
      <c r="IVK109" s="376"/>
      <c r="IVL109" s="376"/>
      <c r="IVM109" s="376"/>
      <c r="IVN109" s="376"/>
      <c r="IVO109" s="376"/>
      <c r="IVP109" s="376"/>
      <c r="IVQ109" s="376"/>
      <c r="IVR109" s="376"/>
      <c r="IVS109" s="376"/>
      <c r="IVT109" s="376"/>
      <c r="IVU109" s="376"/>
      <c r="IVV109" s="376"/>
      <c r="IVW109" s="376"/>
      <c r="IVX109" s="376"/>
      <c r="IVY109" s="376"/>
      <c r="IVZ109" s="376"/>
      <c r="IWA109" s="376"/>
      <c r="IWB109" s="376"/>
      <c r="IWC109" s="376"/>
      <c r="IWD109" s="376"/>
      <c r="IWE109" s="376"/>
      <c r="IWF109" s="376"/>
      <c r="IWG109" s="376"/>
      <c r="IWH109" s="376"/>
      <c r="IWI109" s="376"/>
      <c r="IWJ109" s="376"/>
      <c r="IWK109" s="376"/>
      <c r="IWL109" s="376"/>
      <c r="IWM109" s="376"/>
      <c r="IWN109" s="376"/>
      <c r="IWO109" s="376"/>
      <c r="IWP109" s="376"/>
      <c r="IWQ109" s="376"/>
      <c r="IWR109" s="376"/>
      <c r="IWS109" s="376"/>
      <c r="IWT109" s="376"/>
      <c r="IWU109" s="376"/>
      <c r="IWV109" s="376"/>
      <c r="IWW109" s="376"/>
      <c r="IWX109" s="376"/>
      <c r="IWY109" s="376"/>
      <c r="IWZ109" s="376"/>
      <c r="IXA109" s="376"/>
      <c r="IXB109" s="376"/>
      <c r="IXC109" s="376"/>
      <c r="IXD109" s="376"/>
      <c r="IXE109" s="376"/>
      <c r="IXF109" s="376"/>
      <c r="IXG109" s="376"/>
      <c r="IXH109" s="376"/>
      <c r="IXI109" s="376"/>
      <c r="IXJ109" s="376"/>
      <c r="IXK109" s="376"/>
      <c r="IXL109" s="376"/>
      <c r="IXM109" s="376"/>
      <c r="IXN109" s="376"/>
      <c r="IXO109" s="376"/>
      <c r="IXP109" s="376"/>
      <c r="IXQ109" s="376"/>
      <c r="IXR109" s="376"/>
      <c r="IXS109" s="376"/>
      <c r="IXT109" s="376"/>
      <c r="IXU109" s="376"/>
      <c r="IXV109" s="376"/>
      <c r="IXW109" s="376"/>
      <c r="IXX109" s="376"/>
      <c r="IXY109" s="376"/>
      <c r="IXZ109" s="376"/>
      <c r="IYA109" s="376"/>
      <c r="IYB109" s="376"/>
      <c r="IYC109" s="376"/>
      <c r="IYD109" s="376"/>
      <c r="IYE109" s="376"/>
      <c r="IYF109" s="376"/>
      <c r="IYG109" s="376"/>
      <c r="IYH109" s="376"/>
      <c r="IYI109" s="376"/>
      <c r="IYJ109" s="376"/>
      <c r="IYK109" s="376"/>
      <c r="IYL109" s="376"/>
      <c r="IYM109" s="376"/>
      <c r="IYN109" s="376"/>
      <c r="IYO109" s="376"/>
      <c r="IYP109" s="376"/>
      <c r="IYQ109" s="376"/>
      <c r="IYR109" s="376"/>
      <c r="IYS109" s="376"/>
      <c r="IYT109" s="376"/>
      <c r="IYU109" s="376"/>
      <c r="IYV109" s="376"/>
      <c r="IYW109" s="376"/>
      <c r="IYX109" s="376"/>
      <c r="IYY109" s="376"/>
      <c r="IYZ109" s="376"/>
      <c r="IZA109" s="376"/>
      <c r="IZB109" s="376"/>
      <c r="IZC109" s="376"/>
      <c r="IZD109" s="376"/>
      <c r="IZE109" s="376"/>
      <c r="IZF109" s="376"/>
      <c r="IZG109" s="376"/>
      <c r="IZH109" s="376"/>
      <c r="IZI109" s="376"/>
      <c r="IZJ109" s="376"/>
      <c r="IZK109" s="376"/>
      <c r="IZL109" s="376"/>
      <c r="IZM109" s="376"/>
      <c r="IZN109" s="376"/>
      <c r="IZO109" s="376"/>
      <c r="IZP109" s="376"/>
      <c r="IZQ109" s="376"/>
      <c r="IZR109" s="376"/>
      <c r="IZS109" s="376"/>
      <c r="IZT109" s="376"/>
      <c r="IZU109" s="376"/>
      <c r="IZV109" s="376"/>
      <c r="IZW109" s="376"/>
      <c r="IZX109" s="376"/>
      <c r="IZY109" s="376"/>
      <c r="IZZ109" s="376"/>
      <c r="JAA109" s="376"/>
      <c r="JAB109" s="376"/>
      <c r="JAC109" s="376"/>
      <c r="JAD109" s="376"/>
      <c r="JAE109" s="376"/>
      <c r="JAF109" s="376"/>
      <c r="JAG109" s="376"/>
      <c r="JAH109" s="376"/>
      <c r="JAI109" s="376"/>
      <c r="JAJ109" s="376"/>
      <c r="JAK109" s="376"/>
      <c r="JAL109" s="376"/>
      <c r="JAM109" s="376"/>
      <c r="JAN109" s="376"/>
      <c r="JAO109" s="376"/>
      <c r="JAP109" s="376"/>
      <c r="JAQ109" s="376"/>
      <c r="JAR109" s="376"/>
      <c r="JAS109" s="376"/>
      <c r="JAT109" s="376"/>
      <c r="JAU109" s="376"/>
      <c r="JAV109" s="376"/>
      <c r="JAW109" s="376"/>
      <c r="JAX109" s="376"/>
      <c r="JAY109" s="376"/>
      <c r="JAZ109" s="376"/>
      <c r="JBA109" s="376"/>
      <c r="JBB109" s="376"/>
      <c r="JBC109" s="376"/>
      <c r="JBD109" s="376"/>
      <c r="JBE109" s="376"/>
      <c r="JBF109" s="376"/>
      <c r="JBG109" s="376"/>
      <c r="JBH109" s="376"/>
      <c r="JBI109" s="376"/>
      <c r="JBJ109" s="376"/>
      <c r="JBK109" s="376"/>
      <c r="JBL109" s="376"/>
      <c r="JBM109" s="376"/>
      <c r="JBN109" s="376"/>
      <c r="JBO109" s="376"/>
      <c r="JBP109" s="376"/>
      <c r="JBQ109" s="376"/>
      <c r="JBR109" s="376"/>
      <c r="JBS109" s="376"/>
      <c r="JBT109" s="376"/>
      <c r="JBU109" s="376"/>
      <c r="JBV109" s="376"/>
      <c r="JBW109" s="376"/>
      <c r="JBX109" s="376"/>
      <c r="JBY109" s="376"/>
      <c r="JBZ109" s="376"/>
      <c r="JCA109" s="376"/>
      <c r="JCB109" s="376"/>
      <c r="JCC109" s="376"/>
      <c r="JCD109" s="376"/>
      <c r="JCE109" s="376"/>
      <c r="JCF109" s="376"/>
      <c r="JCG109" s="376"/>
      <c r="JCH109" s="376"/>
      <c r="JCI109" s="376"/>
      <c r="JCJ109" s="376"/>
      <c r="JCK109" s="376"/>
      <c r="JCL109" s="376"/>
      <c r="JCM109" s="376"/>
      <c r="JCN109" s="376"/>
      <c r="JCO109" s="376"/>
      <c r="JCP109" s="376"/>
      <c r="JCQ109" s="376"/>
      <c r="JCR109" s="376"/>
      <c r="JCS109" s="376"/>
      <c r="JCT109" s="376"/>
      <c r="JCU109" s="376"/>
      <c r="JCV109" s="376"/>
      <c r="JCW109" s="376"/>
      <c r="JCX109" s="376"/>
      <c r="JCY109" s="376"/>
      <c r="JCZ109" s="376"/>
      <c r="JDA109" s="376"/>
      <c r="JDB109" s="376"/>
      <c r="JDC109" s="376"/>
      <c r="JDD109" s="376"/>
      <c r="JDE109" s="376"/>
      <c r="JDF109" s="376"/>
      <c r="JDG109" s="376"/>
      <c r="JDH109" s="376"/>
      <c r="JDI109" s="376"/>
      <c r="JDJ109" s="376"/>
      <c r="JDK109" s="376"/>
      <c r="JDL109" s="376"/>
      <c r="JDM109" s="376"/>
      <c r="JDN109" s="376"/>
      <c r="JDO109" s="376"/>
      <c r="JDP109" s="376"/>
      <c r="JDQ109" s="376"/>
      <c r="JDR109" s="376"/>
      <c r="JDS109" s="376"/>
      <c r="JDT109" s="376"/>
      <c r="JDU109" s="376"/>
      <c r="JDV109" s="376"/>
      <c r="JDW109" s="376"/>
      <c r="JDX109" s="376"/>
      <c r="JDY109" s="376"/>
      <c r="JDZ109" s="376"/>
      <c r="JEA109" s="376"/>
      <c r="JEB109" s="376"/>
      <c r="JEC109" s="376"/>
      <c r="JED109" s="376"/>
      <c r="JEE109" s="376"/>
      <c r="JEF109" s="376"/>
      <c r="JEG109" s="376"/>
      <c r="JEH109" s="376"/>
      <c r="JEI109" s="376"/>
      <c r="JEJ109" s="376"/>
      <c r="JEK109" s="376"/>
      <c r="JEL109" s="376"/>
      <c r="JEM109" s="376"/>
      <c r="JEN109" s="376"/>
      <c r="JEO109" s="376"/>
      <c r="JEP109" s="376"/>
      <c r="JEQ109" s="376"/>
      <c r="JER109" s="376"/>
      <c r="JES109" s="376"/>
      <c r="JET109" s="376"/>
      <c r="JEU109" s="376"/>
      <c r="JEV109" s="376"/>
      <c r="JEW109" s="376"/>
      <c r="JEX109" s="376"/>
      <c r="JEY109" s="376"/>
      <c r="JEZ109" s="376"/>
      <c r="JFA109" s="376"/>
      <c r="JFB109" s="376"/>
      <c r="JFC109" s="376"/>
      <c r="JFD109" s="376"/>
      <c r="JFE109" s="376"/>
      <c r="JFF109" s="376"/>
      <c r="JFG109" s="376"/>
      <c r="JFH109" s="376"/>
      <c r="JFI109" s="376"/>
      <c r="JFJ109" s="376"/>
      <c r="JFK109" s="376"/>
      <c r="JFL109" s="376"/>
      <c r="JFM109" s="376"/>
      <c r="JFN109" s="376"/>
      <c r="JFO109" s="376"/>
      <c r="JFP109" s="376"/>
      <c r="JFQ109" s="376"/>
      <c r="JFR109" s="376"/>
      <c r="JFS109" s="376"/>
      <c r="JFT109" s="376"/>
      <c r="JFU109" s="376"/>
      <c r="JFV109" s="376"/>
      <c r="JFW109" s="376"/>
      <c r="JFX109" s="376"/>
      <c r="JFY109" s="376"/>
      <c r="JFZ109" s="376"/>
      <c r="JGA109" s="376"/>
      <c r="JGB109" s="376"/>
      <c r="JGC109" s="376"/>
      <c r="JGD109" s="376"/>
      <c r="JGE109" s="376"/>
      <c r="JGF109" s="376"/>
      <c r="JGG109" s="376"/>
      <c r="JGH109" s="376"/>
      <c r="JGI109" s="376"/>
      <c r="JGJ109" s="376"/>
      <c r="JGK109" s="376"/>
      <c r="JGL109" s="376"/>
      <c r="JGM109" s="376"/>
      <c r="JGN109" s="376"/>
      <c r="JGO109" s="376"/>
      <c r="JGP109" s="376"/>
      <c r="JGQ109" s="376"/>
      <c r="JGR109" s="376"/>
      <c r="JGS109" s="376"/>
      <c r="JGT109" s="376"/>
      <c r="JGU109" s="376"/>
      <c r="JGV109" s="376"/>
      <c r="JGW109" s="376"/>
      <c r="JGX109" s="376"/>
      <c r="JGY109" s="376"/>
      <c r="JGZ109" s="376"/>
      <c r="JHA109" s="376"/>
      <c r="JHB109" s="376"/>
      <c r="JHC109" s="376"/>
      <c r="JHD109" s="376"/>
      <c r="JHE109" s="376"/>
      <c r="JHF109" s="376"/>
      <c r="JHG109" s="376"/>
      <c r="JHH109" s="376"/>
      <c r="JHI109" s="376"/>
      <c r="JHJ109" s="376"/>
      <c r="JHK109" s="376"/>
      <c r="JHL109" s="376"/>
      <c r="JHM109" s="376"/>
      <c r="JHN109" s="376"/>
      <c r="JHO109" s="376"/>
      <c r="JHP109" s="376"/>
      <c r="JHQ109" s="376"/>
      <c r="JHR109" s="376"/>
      <c r="JHS109" s="376"/>
      <c r="JHT109" s="376"/>
      <c r="JHU109" s="376"/>
      <c r="JHV109" s="376"/>
      <c r="JHW109" s="376"/>
      <c r="JHX109" s="376"/>
      <c r="JHY109" s="376"/>
      <c r="JHZ109" s="376"/>
      <c r="JIA109" s="376"/>
      <c r="JIB109" s="376"/>
      <c r="JIC109" s="376"/>
      <c r="JID109" s="376"/>
      <c r="JIE109" s="376"/>
      <c r="JIF109" s="376"/>
      <c r="JIG109" s="376"/>
      <c r="JIH109" s="376"/>
      <c r="JII109" s="376"/>
      <c r="JIJ109" s="376"/>
      <c r="JIK109" s="376"/>
      <c r="JIL109" s="376"/>
      <c r="JIM109" s="376"/>
      <c r="JIN109" s="376"/>
      <c r="JIO109" s="376"/>
      <c r="JIP109" s="376"/>
      <c r="JIQ109" s="376"/>
      <c r="JIR109" s="376"/>
      <c r="JIS109" s="376"/>
      <c r="JIT109" s="376"/>
      <c r="JIU109" s="376"/>
      <c r="JIV109" s="376"/>
      <c r="JIW109" s="376"/>
      <c r="JIX109" s="376"/>
      <c r="JIY109" s="376"/>
      <c r="JIZ109" s="376"/>
      <c r="JJA109" s="376"/>
      <c r="JJB109" s="376"/>
      <c r="JJC109" s="376"/>
      <c r="JJD109" s="376"/>
      <c r="JJE109" s="376"/>
      <c r="JJF109" s="376"/>
      <c r="JJG109" s="376"/>
      <c r="JJH109" s="376"/>
      <c r="JJI109" s="376"/>
      <c r="JJJ109" s="376"/>
      <c r="JJK109" s="376"/>
      <c r="JJL109" s="376"/>
      <c r="JJM109" s="376"/>
      <c r="JJN109" s="376"/>
      <c r="JJO109" s="376"/>
      <c r="JJP109" s="376"/>
      <c r="JJQ109" s="376"/>
      <c r="JJR109" s="376"/>
      <c r="JJS109" s="376"/>
      <c r="JJT109" s="376"/>
      <c r="JJU109" s="376"/>
      <c r="JJV109" s="376"/>
      <c r="JJW109" s="376"/>
      <c r="JJX109" s="376"/>
      <c r="JJY109" s="376"/>
      <c r="JJZ109" s="376"/>
      <c r="JKA109" s="376"/>
      <c r="JKB109" s="376"/>
      <c r="JKC109" s="376"/>
      <c r="JKD109" s="376"/>
      <c r="JKE109" s="376"/>
      <c r="JKF109" s="376"/>
      <c r="JKG109" s="376"/>
      <c r="JKH109" s="376"/>
      <c r="JKI109" s="376"/>
      <c r="JKJ109" s="376"/>
      <c r="JKK109" s="376"/>
      <c r="JKL109" s="376"/>
      <c r="JKM109" s="376"/>
      <c r="JKN109" s="376"/>
      <c r="JKO109" s="376"/>
      <c r="JKP109" s="376"/>
      <c r="JKQ109" s="376"/>
      <c r="JKR109" s="376"/>
      <c r="JKS109" s="376"/>
      <c r="JKT109" s="376"/>
      <c r="JKU109" s="376"/>
      <c r="JKV109" s="376"/>
      <c r="JKW109" s="376"/>
      <c r="JKX109" s="376"/>
      <c r="JKY109" s="376"/>
      <c r="JKZ109" s="376"/>
      <c r="JLA109" s="376"/>
      <c r="JLB109" s="376"/>
      <c r="JLC109" s="376"/>
      <c r="JLD109" s="376"/>
      <c r="JLE109" s="376"/>
      <c r="JLF109" s="376"/>
      <c r="JLG109" s="376"/>
      <c r="JLH109" s="376"/>
      <c r="JLI109" s="376"/>
      <c r="JLJ109" s="376"/>
      <c r="JLK109" s="376"/>
      <c r="JLL109" s="376"/>
      <c r="JLM109" s="376"/>
      <c r="JLN109" s="376"/>
      <c r="JLO109" s="376"/>
      <c r="JLP109" s="376"/>
      <c r="JLQ109" s="376"/>
      <c r="JLR109" s="376"/>
      <c r="JLS109" s="376"/>
      <c r="JLT109" s="376"/>
      <c r="JLU109" s="376"/>
      <c r="JLV109" s="376"/>
      <c r="JLW109" s="376"/>
      <c r="JLX109" s="376"/>
      <c r="JLY109" s="376"/>
      <c r="JLZ109" s="376"/>
      <c r="JMA109" s="376"/>
      <c r="JMB109" s="376"/>
      <c r="JMC109" s="376"/>
      <c r="JMD109" s="376"/>
      <c r="JME109" s="376"/>
      <c r="JMF109" s="376"/>
      <c r="JMG109" s="376"/>
      <c r="JMH109" s="376"/>
      <c r="JMI109" s="376"/>
      <c r="JMJ109" s="376"/>
      <c r="JMK109" s="376"/>
      <c r="JML109" s="376"/>
      <c r="JMM109" s="376"/>
      <c r="JMN109" s="376"/>
      <c r="JMO109" s="376"/>
      <c r="JMP109" s="376"/>
      <c r="JMQ109" s="376"/>
      <c r="JMR109" s="376"/>
      <c r="JMS109" s="376"/>
      <c r="JMT109" s="376"/>
      <c r="JMU109" s="376"/>
      <c r="JMV109" s="376"/>
      <c r="JMW109" s="376"/>
      <c r="JMX109" s="376"/>
      <c r="JMY109" s="376"/>
      <c r="JMZ109" s="376"/>
      <c r="JNA109" s="376"/>
      <c r="JNB109" s="376"/>
      <c r="JNC109" s="376"/>
      <c r="JND109" s="376"/>
      <c r="JNE109" s="376"/>
      <c r="JNF109" s="376"/>
      <c r="JNG109" s="376"/>
      <c r="JNH109" s="376"/>
      <c r="JNI109" s="376"/>
      <c r="JNJ109" s="376"/>
      <c r="JNK109" s="376"/>
      <c r="JNL109" s="376"/>
      <c r="JNM109" s="376"/>
      <c r="JNN109" s="376"/>
      <c r="JNO109" s="376"/>
      <c r="JNP109" s="376"/>
      <c r="JNQ109" s="376"/>
      <c r="JNR109" s="376"/>
      <c r="JNS109" s="376"/>
      <c r="JNT109" s="376"/>
      <c r="JNU109" s="376"/>
      <c r="JNV109" s="376"/>
      <c r="JNW109" s="376"/>
      <c r="JNX109" s="376"/>
      <c r="JNY109" s="376"/>
      <c r="JNZ109" s="376"/>
      <c r="JOA109" s="376"/>
      <c r="JOB109" s="376"/>
      <c r="JOC109" s="376"/>
      <c r="JOD109" s="376"/>
      <c r="JOE109" s="376"/>
      <c r="JOF109" s="376"/>
      <c r="JOG109" s="376"/>
      <c r="JOH109" s="376"/>
      <c r="JOI109" s="376"/>
      <c r="JOJ109" s="376"/>
      <c r="JOK109" s="376"/>
      <c r="JOL109" s="376"/>
      <c r="JOM109" s="376"/>
      <c r="JON109" s="376"/>
      <c r="JOO109" s="376"/>
      <c r="JOP109" s="376"/>
      <c r="JOQ109" s="376"/>
      <c r="JOR109" s="376"/>
      <c r="JOS109" s="376"/>
      <c r="JOT109" s="376"/>
      <c r="JOU109" s="376"/>
      <c r="JOV109" s="376"/>
      <c r="JOW109" s="376"/>
      <c r="JOX109" s="376"/>
      <c r="JOY109" s="376"/>
      <c r="JOZ109" s="376"/>
      <c r="JPA109" s="376"/>
      <c r="JPB109" s="376"/>
      <c r="JPC109" s="376"/>
      <c r="JPD109" s="376"/>
      <c r="JPE109" s="376"/>
      <c r="JPF109" s="376"/>
      <c r="JPG109" s="376"/>
      <c r="JPH109" s="376"/>
      <c r="JPI109" s="376"/>
      <c r="JPJ109" s="376"/>
      <c r="JPK109" s="376"/>
      <c r="JPL109" s="376"/>
      <c r="JPM109" s="376"/>
      <c r="JPN109" s="376"/>
      <c r="JPO109" s="376"/>
      <c r="JPP109" s="376"/>
      <c r="JPQ109" s="376"/>
      <c r="JPR109" s="376"/>
      <c r="JPS109" s="376"/>
      <c r="JPT109" s="376"/>
      <c r="JPU109" s="376"/>
      <c r="JPV109" s="376"/>
      <c r="JPW109" s="376"/>
      <c r="JPX109" s="376"/>
      <c r="JPY109" s="376"/>
      <c r="JPZ109" s="376"/>
      <c r="JQA109" s="376"/>
      <c r="JQB109" s="376"/>
      <c r="JQC109" s="376"/>
      <c r="JQD109" s="376"/>
      <c r="JQE109" s="376"/>
      <c r="JQF109" s="376"/>
      <c r="JQG109" s="376"/>
      <c r="JQH109" s="376"/>
      <c r="JQI109" s="376"/>
      <c r="JQJ109" s="376"/>
      <c r="JQK109" s="376"/>
      <c r="JQL109" s="376"/>
      <c r="JQM109" s="376"/>
      <c r="JQN109" s="376"/>
      <c r="JQO109" s="376"/>
      <c r="JQP109" s="376"/>
      <c r="JQQ109" s="376"/>
      <c r="JQR109" s="376"/>
      <c r="JQS109" s="376"/>
      <c r="JQT109" s="376"/>
      <c r="JQU109" s="376"/>
      <c r="JQV109" s="376"/>
      <c r="JQW109" s="376"/>
      <c r="JQX109" s="376"/>
      <c r="JQY109" s="376"/>
      <c r="JQZ109" s="376"/>
      <c r="JRA109" s="376"/>
      <c r="JRB109" s="376"/>
      <c r="JRC109" s="376"/>
      <c r="JRD109" s="376"/>
      <c r="JRE109" s="376"/>
      <c r="JRF109" s="376"/>
      <c r="JRG109" s="376"/>
      <c r="JRH109" s="376"/>
      <c r="JRI109" s="376"/>
      <c r="JRJ109" s="376"/>
      <c r="JRK109" s="376"/>
      <c r="JRL109" s="376"/>
      <c r="JRM109" s="376"/>
      <c r="JRN109" s="376"/>
      <c r="JRO109" s="376"/>
      <c r="JRP109" s="376"/>
      <c r="JRQ109" s="376"/>
      <c r="JRR109" s="376"/>
      <c r="JRS109" s="376"/>
      <c r="JRT109" s="376"/>
      <c r="JRU109" s="376"/>
      <c r="JRV109" s="376"/>
      <c r="JRW109" s="376"/>
      <c r="JRX109" s="376"/>
      <c r="JRY109" s="376"/>
      <c r="JRZ109" s="376"/>
      <c r="JSA109" s="376"/>
      <c r="JSB109" s="376"/>
      <c r="JSC109" s="376"/>
      <c r="JSD109" s="376"/>
      <c r="JSE109" s="376"/>
      <c r="JSF109" s="376"/>
      <c r="JSG109" s="376"/>
      <c r="JSH109" s="376"/>
      <c r="JSI109" s="376"/>
      <c r="JSJ109" s="376"/>
      <c r="JSK109" s="376"/>
      <c r="JSL109" s="376"/>
      <c r="JSM109" s="376"/>
      <c r="JSN109" s="376"/>
      <c r="JSO109" s="376"/>
      <c r="JSP109" s="376"/>
      <c r="JSQ109" s="376"/>
      <c r="JSR109" s="376"/>
      <c r="JSS109" s="376"/>
      <c r="JST109" s="376"/>
      <c r="JSU109" s="376"/>
      <c r="JSV109" s="376"/>
      <c r="JSW109" s="376"/>
      <c r="JSX109" s="376"/>
      <c r="JSY109" s="376"/>
      <c r="JSZ109" s="376"/>
      <c r="JTA109" s="376"/>
      <c r="JTB109" s="376"/>
      <c r="JTC109" s="376"/>
      <c r="JTD109" s="376"/>
      <c r="JTE109" s="376"/>
      <c r="JTF109" s="376"/>
      <c r="JTG109" s="376"/>
      <c r="JTH109" s="376"/>
      <c r="JTI109" s="376"/>
      <c r="JTJ109" s="376"/>
      <c r="JTK109" s="376"/>
      <c r="JTL109" s="376"/>
      <c r="JTM109" s="376"/>
      <c r="JTN109" s="376"/>
      <c r="JTO109" s="376"/>
      <c r="JTP109" s="376"/>
      <c r="JTQ109" s="376"/>
      <c r="JTR109" s="376"/>
      <c r="JTS109" s="376"/>
      <c r="JTT109" s="376"/>
      <c r="JTU109" s="376"/>
      <c r="JTV109" s="376"/>
      <c r="JTW109" s="376"/>
      <c r="JTX109" s="376"/>
      <c r="JTY109" s="376"/>
      <c r="JTZ109" s="376"/>
      <c r="JUA109" s="376"/>
      <c r="JUB109" s="376"/>
      <c r="JUC109" s="376"/>
      <c r="JUD109" s="376"/>
      <c r="JUE109" s="376"/>
      <c r="JUF109" s="376"/>
      <c r="JUG109" s="376"/>
      <c r="JUH109" s="376"/>
      <c r="JUI109" s="376"/>
      <c r="JUJ109" s="376"/>
      <c r="JUK109" s="376"/>
      <c r="JUL109" s="376"/>
      <c r="JUM109" s="376"/>
      <c r="JUN109" s="376"/>
      <c r="JUO109" s="376"/>
      <c r="JUP109" s="376"/>
      <c r="JUQ109" s="376"/>
      <c r="JUR109" s="376"/>
      <c r="JUS109" s="376"/>
      <c r="JUT109" s="376"/>
      <c r="JUU109" s="376"/>
      <c r="JUV109" s="376"/>
      <c r="JUW109" s="376"/>
      <c r="JUX109" s="376"/>
      <c r="JUY109" s="376"/>
      <c r="JUZ109" s="376"/>
      <c r="JVA109" s="376"/>
      <c r="JVB109" s="376"/>
      <c r="JVC109" s="376"/>
      <c r="JVD109" s="376"/>
      <c r="JVE109" s="376"/>
      <c r="JVF109" s="376"/>
      <c r="JVG109" s="376"/>
      <c r="JVH109" s="376"/>
      <c r="JVI109" s="376"/>
      <c r="JVJ109" s="376"/>
      <c r="JVK109" s="376"/>
      <c r="JVL109" s="376"/>
      <c r="JVM109" s="376"/>
      <c r="JVN109" s="376"/>
      <c r="JVO109" s="376"/>
      <c r="JVP109" s="376"/>
      <c r="JVQ109" s="376"/>
      <c r="JVR109" s="376"/>
      <c r="JVS109" s="376"/>
      <c r="JVT109" s="376"/>
      <c r="JVU109" s="376"/>
      <c r="JVV109" s="376"/>
      <c r="JVW109" s="376"/>
      <c r="JVX109" s="376"/>
      <c r="JVY109" s="376"/>
      <c r="JVZ109" s="376"/>
      <c r="JWA109" s="376"/>
      <c r="JWB109" s="376"/>
      <c r="JWC109" s="376"/>
      <c r="JWD109" s="376"/>
      <c r="JWE109" s="376"/>
      <c r="JWF109" s="376"/>
      <c r="JWG109" s="376"/>
      <c r="JWH109" s="376"/>
      <c r="JWI109" s="376"/>
      <c r="JWJ109" s="376"/>
      <c r="JWK109" s="376"/>
      <c r="JWL109" s="376"/>
      <c r="JWM109" s="376"/>
      <c r="JWN109" s="376"/>
      <c r="JWO109" s="376"/>
      <c r="JWP109" s="376"/>
      <c r="JWQ109" s="376"/>
      <c r="JWR109" s="376"/>
      <c r="JWS109" s="376"/>
      <c r="JWT109" s="376"/>
      <c r="JWU109" s="376"/>
      <c r="JWV109" s="376"/>
      <c r="JWW109" s="376"/>
      <c r="JWX109" s="376"/>
      <c r="JWY109" s="376"/>
      <c r="JWZ109" s="376"/>
      <c r="JXA109" s="376"/>
      <c r="JXB109" s="376"/>
      <c r="JXC109" s="376"/>
      <c r="JXD109" s="376"/>
      <c r="JXE109" s="376"/>
      <c r="JXF109" s="376"/>
      <c r="JXG109" s="376"/>
      <c r="JXH109" s="376"/>
      <c r="JXI109" s="376"/>
      <c r="JXJ109" s="376"/>
      <c r="JXK109" s="376"/>
      <c r="JXL109" s="376"/>
      <c r="JXM109" s="376"/>
      <c r="JXN109" s="376"/>
      <c r="JXO109" s="376"/>
      <c r="JXP109" s="376"/>
      <c r="JXQ109" s="376"/>
      <c r="JXR109" s="376"/>
      <c r="JXS109" s="376"/>
      <c r="JXT109" s="376"/>
      <c r="JXU109" s="376"/>
      <c r="JXV109" s="376"/>
      <c r="JXW109" s="376"/>
      <c r="JXX109" s="376"/>
      <c r="JXY109" s="376"/>
      <c r="JXZ109" s="376"/>
      <c r="JYA109" s="376"/>
      <c r="JYB109" s="376"/>
      <c r="JYC109" s="376"/>
      <c r="JYD109" s="376"/>
      <c r="JYE109" s="376"/>
      <c r="JYF109" s="376"/>
      <c r="JYG109" s="376"/>
      <c r="JYH109" s="376"/>
      <c r="JYI109" s="376"/>
      <c r="JYJ109" s="376"/>
      <c r="JYK109" s="376"/>
      <c r="JYL109" s="376"/>
      <c r="JYM109" s="376"/>
      <c r="JYN109" s="376"/>
      <c r="JYO109" s="376"/>
      <c r="JYP109" s="376"/>
      <c r="JYQ109" s="376"/>
      <c r="JYR109" s="376"/>
      <c r="JYS109" s="376"/>
      <c r="JYT109" s="376"/>
      <c r="JYU109" s="376"/>
      <c r="JYV109" s="376"/>
      <c r="JYW109" s="376"/>
      <c r="JYX109" s="376"/>
      <c r="JYY109" s="376"/>
      <c r="JYZ109" s="376"/>
      <c r="JZA109" s="376"/>
      <c r="JZB109" s="376"/>
      <c r="JZC109" s="376"/>
      <c r="JZD109" s="376"/>
      <c r="JZE109" s="376"/>
      <c r="JZF109" s="376"/>
      <c r="JZG109" s="376"/>
      <c r="JZH109" s="376"/>
      <c r="JZI109" s="376"/>
      <c r="JZJ109" s="376"/>
      <c r="JZK109" s="376"/>
      <c r="JZL109" s="376"/>
      <c r="JZM109" s="376"/>
      <c r="JZN109" s="376"/>
      <c r="JZO109" s="376"/>
      <c r="JZP109" s="376"/>
      <c r="JZQ109" s="376"/>
      <c r="JZR109" s="376"/>
      <c r="JZS109" s="376"/>
      <c r="JZT109" s="376"/>
      <c r="JZU109" s="376"/>
      <c r="JZV109" s="376"/>
      <c r="JZW109" s="376"/>
      <c r="JZX109" s="376"/>
      <c r="JZY109" s="376"/>
      <c r="JZZ109" s="376"/>
      <c r="KAA109" s="376"/>
      <c r="KAB109" s="376"/>
      <c r="KAC109" s="376"/>
      <c r="KAD109" s="376"/>
      <c r="KAE109" s="376"/>
      <c r="KAF109" s="376"/>
      <c r="KAG109" s="376"/>
      <c r="KAH109" s="376"/>
      <c r="KAI109" s="376"/>
      <c r="KAJ109" s="376"/>
      <c r="KAK109" s="376"/>
      <c r="KAL109" s="376"/>
      <c r="KAM109" s="376"/>
      <c r="KAN109" s="376"/>
      <c r="KAO109" s="376"/>
      <c r="KAP109" s="376"/>
      <c r="KAQ109" s="376"/>
      <c r="KAR109" s="376"/>
      <c r="KAS109" s="376"/>
      <c r="KAT109" s="376"/>
      <c r="KAU109" s="376"/>
      <c r="KAV109" s="376"/>
      <c r="KAW109" s="376"/>
      <c r="KAX109" s="376"/>
      <c r="KAY109" s="376"/>
      <c r="KAZ109" s="376"/>
      <c r="KBA109" s="376"/>
      <c r="KBB109" s="376"/>
      <c r="KBC109" s="376"/>
      <c r="KBD109" s="376"/>
      <c r="KBE109" s="376"/>
      <c r="KBF109" s="376"/>
      <c r="KBG109" s="376"/>
      <c r="KBH109" s="376"/>
      <c r="KBI109" s="376"/>
      <c r="KBJ109" s="376"/>
      <c r="KBK109" s="376"/>
      <c r="KBL109" s="376"/>
      <c r="KBM109" s="376"/>
      <c r="KBN109" s="376"/>
      <c r="KBO109" s="376"/>
      <c r="KBP109" s="376"/>
      <c r="KBQ109" s="376"/>
      <c r="KBR109" s="376"/>
      <c r="KBS109" s="376"/>
      <c r="KBT109" s="376"/>
      <c r="KBU109" s="376"/>
      <c r="KBV109" s="376"/>
      <c r="KBW109" s="376"/>
      <c r="KBX109" s="376"/>
      <c r="KBY109" s="376"/>
      <c r="KBZ109" s="376"/>
      <c r="KCA109" s="376"/>
      <c r="KCB109" s="376"/>
      <c r="KCC109" s="376"/>
      <c r="KCD109" s="376"/>
      <c r="KCE109" s="376"/>
      <c r="KCF109" s="376"/>
      <c r="KCG109" s="376"/>
      <c r="KCH109" s="376"/>
      <c r="KCI109" s="376"/>
      <c r="KCJ109" s="376"/>
      <c r="KCK109" s="376"/>
      <c r="KCL109" s="376"/>
      <c r="KCM109" s="376"/>
      <c r="KCN109" s="376"/>
      <c r="KCO109" s="376"/>
      <c r="KCP109" s="376"/>
      <c r="KCQ109" s="376"/>
      <c r="KCR109" s="376"/>
      <c r="KCS109" s="376"/>
      <c r="KCT109" s="376"/>
      <c r="KCU109" s="376"/>
      <c r="KCV109" s="376"/>
      <c r="KCW109" s="376"/>
      <c r="KCX109" s="376"/>
      <c r="KCY109" s="376"/>
      <c r="KCZ109" s="376"/>
      <c r="KDA109" s="376"/>
      <c r="KDB109" s="376"/>
      <c r="KDC109" s="376"/>
      <c r="KDD109" s="376"/>
      <c r="KDE109" s="376"/>
      <c r="KDF109" s="376"/>
      <c r="KDG109" s="376"/>
      <c r="KDH109" s="376"/>
      <c r="KDI109" s="376"/>
      <c r="KDJ109" s="376"/>
      <c r="KDK109" s="376"/>
      <c r="KDL109" s="376"/>
      <c r="KDM109" s="376"/>
      <c r="KDN109" s="376"/>
      <c r="KDO109" s="376"/>
      <c r="KDP109" s="376"/>
      <c r="KDQ109" s="376"/>
      <c r="KDR109" s="376"/>
      <c r="KDS109" s="376"/>
      <c r="KDT109" s="376"/>
      <c r="KDU109" s="376"/>
      <c r="KDV109" s="376"/>
      <c r="KDW109" s="376"/>
      <c r="KDX109" s="376"/>
      <c r="KDY109" s="376"/>
      <c r="KDZ109" s="376"/>
      <c r="KEA109" s="376"/>
      <c r="KEB109" s="376"/>
      <c r="KEC109" s="376"/>
      <c r="KED109" s="376"/>
      <c r="KEE109" s="376"/>
      <c r="KEF109" s="376"/>
      <c r="KEG109" s="376"/>
      <c r="KEH109" s="376"/>
      <c r="KEI109" s="376"/>
      <c r="KEJ109" s="376"/>
      <c r="KEK109" s="376"/>
      <c r="KEL109" s="376"/>
      <c r="KEM109" s="376"/>
      <c r="KEN109" s="376"/>
      <c r="KEO109" s="376"/>
      <c r="KEP109" s="376"/>
      <c r="KEQ109" s="376"/>
      <c r="KER109" s="376"/>
      <c r="KES109" s="376"/>
      <c r="KET109" s="376"/>
      <c r="KEU109" s="376"/>
      <c r="KEV109" s="376"/>
      <c r="KEW109" s="376"/>
      <c r="KEX109" s="376"/>
      <c r="KEY109" s="376"/>
      <c r="KEZ109" s="376"/>
      <c r="KFA109" s="376"/>
      <c r="KFB109" s="376"/>
      <c r="KFC109" s="376"/>
      <c r="KFD109" s="376"/>
      <c r="KFE109" s="376"/>
      <c r="KFF109" s="376"/>
      <c r="KFG109" s="376"/>
      <c r="KFH109" s="376"/>
      <c r="KFI109" s="376"/>
      <c r="KFJ109" s="376"/>
      <c r="KFK109" s="376"/>
      <c r="KFL109" s="376"/>
      <c r="KFM109" s="376"/>
      <c r="KFN109" s="376"/>
      <c r="KFO109" s="376"/>
      <c r="KFP109" s="376"/>
      <c r="KFQ109" s="376"/>
      <c r="KFR109" s="376"/>
      <c r="KFS109" s="376"/>
      <c r="KFT109" s="376"/>
      <c r="KFU109" s="376"/>
      <c r="KFV109" s="376"/>
      <c r="KFW109" s="376"/>
      <c r="KFX109" s="376"/>
      <c r="KFY109" s="376"/>
      <c r="KFZ109" s="376"/>
      <c r="KGA109" s="376"/>
      <c r="KGB109" s="376"/>
      <c r="KGC109" s="376"/>
      <c r="KGD109" s="376"/>
      <c r="KGE109" s="376"/>
      <c r="KGF109" s="376"/>
      <c r="KGG109" s="376"/>
      <c r="KGH109" s="376"/>
      <c r="KGI109" s="376"/>
      <c r="KGJ109" s="376"/>
      <c r="KGK109" s="376"/>
      <c r="KGL109" s="376"/>
      <c r="KGM109" s="376"/>
      <c r="KGN109" s="376"/>
      <c r="KGO109" s="376"/>
      <c r="KGP109" s="376"/>
      <c r="KGQ109" s="376"/>
      <c r="KGR109" s="376"/>
      <c r="KGS109" s="376"/>
      <c r="KGT109" s="376"/>
      <c r="KGU109" s="376"/>
      <c r="KGV109" s="376"/>
      <c r="KGW109" s="376"/>
      <c r="KGX109" s="376"/>
      <c r="KGY109" s="376"/>
      <c r="KGZ109" s="376"/>
      <c r="KHA109" s="376"/>
      <c r="KHB109" s="376"/>
      <c r="KHC109" s="376"/>
      <c r="KHD109" s="376"/>
      <c r="KHE109" s="376"/>
      <c r="KHF109" s="376"/>
      <c r="KHG109" s="376"/>
      <c r="KHH109" s="376"/>
      <c r="KHI109" s="376"/>
      <c r="KHJ109" s="376"/>
      <c r="KHK109" s="376"/>
      <c r="KHL109" s="376"/>
      <c r="KHM109" s="376"/>
      <c r="KHN109" s="376"/>
      <c r="KHO109" s="376"/>
      <c r="KHP109" s="376"/>
      <c r="KHQ109" s="376"/>
      <c r="KHR109" s="376"/>
      <c r="KHS109" s="376"/>
      <c r="KHT109" s="376"/>
      <c r="KHU109" s="376"/>
      <c r="KHV109" s="376"/>
      <c r="KHW109" s="376"/>
      <c r="KHX109" s="376"/>
      <c r="KHY109" s="376"/>
      <c r="KHZ109" s="376"/>
      <c r="KIA109" s="376"/>
      <c r="KIB109" s="376"/>
      <c r="KIC109" s="376"/>
      <c r="KID109" s="376"/>
      <c r="KIE109" s="376"/>
      <c r="KIF109" s="376"/>
      <c r="KIG109" s="376"/>
      <c r="KIH109" s="376"/>
      <c r="KII109" s="376"/>
      <c r="KIJ109" s="376"/>
      <c r="KIK109" s="376"/>
      <c r="KIL109" s="376"/>
      <c r="KIM109" s="376"/>
      <c r="KIN109" s="376"/>
      <c r="KIO109" s="376"/>
      <c r="KIP109" s="376"/>
      <c r="KIQ109" s="376"/>
      <c r="KIR109" s="376"/>
      <c r="KIS109" s="376"/>
      <c r="KIT109" s="376"/>
      <c r="KIU109" s="376"/>
      <c r="KIV109" s="376"/>
      <c r="KIW109" s="376"/>
      <c r="KIX109" s="376"/>
      <c r="KIY109" s="376"/>
      <c r="KIZ109" s="376"/>
      <c r="KJA109" s="376"/>
      <c r="KJB109" s="376"/>
      <c r="KJC109" s="376"/>
      <c r="KJD109" s="376"/>
      <c r="KJE109" s="376"/>
      <c r="KJF109" s="376"/>
      <c r="KJG109" s="376"/>
      <c r="KJH109" s="376"/>
      <c r="KJI109" s="376"/>
      <c r="KJJ109" s="376"/>
      <c r="KJK109" s="376"/>
      <c r="KJL109" s="376"/>
      <c r="KJM109" s="376"/>
      <c r="KJN109" s="376"/>
      <c r="KJO109" s="376"/>
      <c r="KJP109" s="376"/>
      <c r="KJQ109" s="376"/>
      <c r="KJR109" s="376"/>
      <c r="KJS109" s="376"/>
      <c r="KJT109" s="376"/>
      <c r="KJU109" s="376"/>
      <c r="KJV109" s="376"/>
      <c r="KJW109" s="376"/>
      <c r="KJX109" s="376"/>
      <c r="KJY109" s="376"/>
      <c r="KJZ109" s="376"/>
      <c r="KKA109" s="376"/>
      <c r="KKB109" s="376"/>
      <c r="KKC109" s="376"/>
      <c r="KKD109" s="376"/>
      <c r="KKE109" s="376"/>
      <c r="KKF109" s="376"/>
      <c r="KKG109" s="376"/>
      <c r="KKH109" s="376"/>
      <c r="KKI109" s="376"/>
      <c r="KKJ109" s="376"/>
      <c r="KKK109" s="376"/>
      <c r="KKL109" s="376"/>
      <c r="KKM109" s="376"/>
      <c r="KKN109" s="376"/>
      <c r="KKO109" s="376"/>
      <c r="KKP109" s="376"/>
      <c r="KKQ109" s="376"/>
      <c r="KKR109" s="376"/>
      <c r="KKS109" s="376"/>
      <c r="KKT109" s="376"/>
      <c r="KKU109" s="376"/>
      <c r="KKV109" s="376"/>
      <c r="KKW109" s="376"/>
      <c r="KKX109" s="376"/>
      <c r="KKY109" s="376"/>
      <c r="KKZ109" s="376"/>
      <c r="KLA109" s="376"/>
      <c r="KLB109" s="376"/>
      <c r="KLC109" s="376"/>
      <c r="KLD109" s="376"/>
      <c r="KLE109" s="376"/>
      <c r="KLF109" s="376"/>
      <c r="KLG109" s="376"/>
      <c r="KLH109" s="376"/>
      <c r="KLI109" s="376"/>
      <c r="KLJ109" s="376"/>
      <c r="KLK109" s="376"/>
      <c r="KLL109" s="376"/>
      <c r="KLM109" s="376"/>
      <c r="KLN109" s="376"/>
      <c r="KLO109" s="376"/>
      <c r="KLP109" s="376"/>
      <c r="KLQ109" s="376"/>
      <c r="KLR109" s="376"/>
      <c r="KLS109" s="376"/>
      <c r="KLT109" s="376"/>
      <c r="KLU109" s="376"/>
      <c r="KLV109" s="376"/>
      <c r="KLW109" s="376"/>
      <c r="KLX109" s="376"/>
      <c r="KLY109" s="376"/>
      <c r="KLZ109" s="376"/>
      <c r="KMA109" s="376"/>
      <c r="KMB109" s="376"/>
      <c r="KMC109" s="376"/>
      <c r="KMD109" s="376"/>
      <c r="KME109" s="376"/>
      <c r="KMF109" s="376"/>
      <c r="KMG109" s="376"/>
      <c r="KMH109" s="376"/>
      <c r="KMI109" s="376"/>
      <c r="KMJ109" s="376"/>
      <c r="KMK109" s="376"/>
      <c r="KML109" s="376"/>
      <c r="KMM109" s="376"/>
      <c r="KMN109" s="376"/>
      <c r="KMO109" s="376"/>
      <c r="KMP109" s="376"/>
      <c r="KMQ109" s="376"/>
      <c r="KMR109" s="376"/>
      <c r="KMS109" s="376"/>
      <c r="KMT109" s="376"/>
      <c r="KMU109" s="376"/>
      <c r="KMV109" s="376"/>
      <c r="KMW109" s="376"/>
      <c r="KMX109" s="376"/>
      <c r="KMY109" s="376"/>
      <c r="KMZ109" s="376"/>
      <c r="KNA109" s="376"/>
      <c r="KNB109" s="376"/>
      <c r="KNC109" s="376"/>
      <c r="KND109" s="376"/>
      <c r="KNE109" s="376"/>
      <c r="KNF109" s="376"/>
      <c r="KNG109" s="376"/>
      <c r="KNH109" s="376"/>
      <c r="KNI109" s="376"/>
      <c r="KNJ109" s="376"/>
      <c r="KNK109" s="376"/>
      <c r="KNL109" s="376"/>
      <c r="KNM109" s="376"/>
      <c r="KNN109" s="376"/>
      <c r="KNO109" s="376"/>
      <c r="KNP109" s="376"/>
      <c r="KNQ109" s="376"/>
      <c r="KNR109" s="376"/>
      <c r="KNS109" s="376"/>
      <c r="KNT109" s="376"/>
      <c r="KNU109" s="376"/>
      <c r="KNV109" s="376"/>
      <c r="KNW109" s="376"/>
      <c r="KNX109" s="376"/>
      <c r="KNY109" s="376"/>
      <c r="KNZ109" s="376"/>
      <c r="KOA109" s="376"/>
      <c r="KOB109" s="376"/>
      <c r="KOC109" s="376"/>
      <c r="KOD109" s="376"/>
      <c r="KOE109" s="376"/>
      <c r="KOF109" s="376"/>
      <c r="KOG109" s="376"/>
      <c r="KOH109" s="376"/>
      <c r="KOI109" s="376"/>
      <c r="KOJ109" s="376"/>
      <c r="KOK109" s="376"/>
      <c r="KOL109" s="376"/>
      <c r="KOM109" s="376"/>
      <c r="KON109" s="376"/>
      <c r="KOO109" s="376"/>
      <c r="KOP109" s="376"/>
      <c r="KOQ109" s="376"/>
      <c r="KOR109" s="376"/>
      <c r="KOS109" s="376"/>
      <c r="KOT109" s="376"/>
      <c r="KOU109" s="376"/>
      <c r="KOV109" s="376"/>
      <c r="KOW109" s="376"/>
      <c r="KOX109" s="376"/>
      <c r="KOY109" s="376"/>
      <c r="KOZ109" s="376"/>
      <c r="KPA109" s="376"/>
      <c r="KPB109" s="376"/>
      <c r="KPC109" s="376"/>
      <c r="KPD109" s="376"/>
      <c r="KPE109" s="376"/>
      <c r="KPF109" s="376"/>
      <c r="KPG109" s="376"/>
      <c r="KPH109" s="376"/>
      <c r="KPI109" s="376"/>
      <c r="KPJ109" s="376"/>
      <c r="KPK109" s="376"/>
      <c r="KPL109" s="376"/>
      <c r="KPM109" s="376"/>
      <c r="KPN109" s="376"/>
      <c r="KPO109" s="376"/>
      <c r="KPP109" s="376"/>
      <c r="KPQ109" s="376"/>
      <c r="KPR109" s="376"/>
      <c r="KPS109" s="376"/>
      <c r="KPT109" s="376"/>
      <c r="KPU109" s="376"/>
      <c r="KPV109" s="376"/>
      <c r="KPW109" s="376"/>
      <c r="KPX109" s="376"/>
      <c r="KPY109" s="376"/>
      <c r="KPZ109" s="376"/>
      <c r="KQA109" s="376"/>
      <c r="KQB109" s="376"/>
      <c r="KQC109" s="376"/>
      <c r="KQD109" s="376"/>
      <c r="KQE109" s="376"/>
      <c r="KQF109" s="376"/>
      <c r="KQG109" s="376"/>
      <c r="KQH109" s="376"/>
      <c r="KQI109" s="376"/>
      <c r="KQJ109" s="376"/>
      <c r="KQK109" s="376"/>
      <c r="KQL109" s="376"/>
      <c r="KQM109" s="376"/>
      <c r="KQN109" s="376"/>
      <c r="KQO109" s="376"/>
      <c r="KQP109" s="376"/>
      <c r="KQQ109" s="376"/>
      <c r="KQR109" s="376"/>
      <c r="KQS109" s="376"/>
      <c r="KQT109" s="376"/>
      <c r="KQU109" s="376"/>
      <c r="KQV109" s="376"/>
      <c r="KQW109" s="376"/>
      <c r="KQX109" s="376"/>
      <c r="KQY109" s="376"/>
      <c r="KQZ109" s="376"/>
      <c r="KRA109" s="376"/>
      <c r="KRB109" s="376"/>
      <c r="KRC109" s="376"/>
      <c r="KRD109" s="376"/>
      <c r="KRE109" s="376"/>
      <c r="KRF109" s="376"/>
      <c r="KRG109" s="376"/>
      <c r="KRH109" s="376"/>
      <c r="KRI109" s="376"/>
      <c r="KRJ109" s="376"/>
      <c r="KRK109" s="376"/>
      <c r="KRL109" s="376"/>
      <c r="KRM109" s="376"/>
      <c r="KRN109" s="376"/>
      <c r="KRO109" s="376"/>
      <c r="KRP109" s="376"/>
      <c r="KRQ109" s="376"/>
      <c r="KRR109" s="376"/>
      <c r="KRS109" s="376"/>
      <c r="KRT109" s="376"/>
      <c r="KRU109" s="376"/>
      <c r="KRV109" s="376"/>
      <c r="KRW109" s="376"/>
      <c r="KRX109" s="376"/>
      <c r="KRY109" s="376"/>
      <c r="KRZ109" s="376"/>
      <c r="KSA109" s="376"/>
      <c r="KSB109" s="376"/>
      <c r="KSC109" s="376"/>
      <c r="KSD109" s="376"/>
      <c r="KSE109" s="376"/>
      <c r="KSF109" s="376"/>
      <c r="KSG109" s="376"/>
      <c r="KSH109" s="376"/>
      <c r="KSI109" s="376"/>
      <c r="KSJ109" s="376"/>
      <c r="KSK109" s="376"/>
      <c r="KSL109" s="376"/>
      <c r="KSM109" s="376"/>
      <c r="KSN109" s="376"/>
      <c r="KSO109" s="376"/>
      <c r="KSP109" s="376"/>
      <c r="KSQ109" s="376"/>
      <c r="KSR109" s="376"/>
      <c r="KSS109" s="376"/>
      <c r="KST109" s="376"/>
      <c r="KSU109" s="376"/>
      <c r="KSV109" s="376"/>
      <c r="KSW109" s="376"/>
      <c r="KSX109" s="376"/>
      <c r="KSY109" s="376"/>
      <c r="KSZ109" s="376"/>
      <c r="KTA109" s="376"/>
      <c r="KTB109" s="376"/>
      <c r="KTC109" s="376"/>
      <c r="KTD109" s="376"/>
      <c r="KTE109" s="376"/>
      <c r="KTF109" s="376"/>
      <c r="KTG109" s="376"/>
      <c r="KTH109" s="376"/>
      <c r="KTI109" s="376"/>
      <c r="KTJ109" s="376"/>
      <c r="KTK109" s="376"/>
      <c r="KTL109" s="376"/>
      <c r="KTM109" s="376"/>
      <c r="KTN109" s="376"/>
      <c r="KTO109" s="376"/>
      <c r="KTP109" s="376"/>
      <c r="KTQ109" s="376"/>
      <c r="KTR109" s="376"/>
      <c r="KTS109" s="376"/>
      <c r="KTT109" s="376"/>
      <c r="KTU109" s="376"/>
      <c r="KTV109" s="376"/>
      <c r="KTW109" s="376"/>
      <c r="KTX109" s="376"/>
      <c r="KTY109" s="376"/>
      <c r="KTZ109" s="376"/>
      <c r="KUA109" s="376"/>
      <c r="KUB109" s="376"/>
      <c r="KUC109" s="376"/>
      <c r="KUD109" s="376"/>
      <c r="KUE109" s="376"/>
      <c r="KUF109" s="376"/>
      <c r="KUG109" s="376"/>
      <c r="KUH109" s="376"/>
      <c r="KUI109" s="376"/>
      <c r="KUJ109" s="376"/>
      <c r="KUK109" s="376"/>
      <c r="KUL109" s="376"/>
      <c r="KUM109" s="376"/>
      <c r="KUN109" s="376"/>
      <c r="KUO109" s="376"/>
      <c r="KUP109" s="376"/>
      <c r="KUQ109" s="376"/>
      <c r="KUR109" s="376"/>
      <c r="KUS109" s="376"/>
      <c r="KUT109" s="376"/>
      <c r="KUU109" s="376"/>
      <c r="KUV109" s="376"/>
      <c r="KUW109" s="376"/>
      <c r="KUX109" s="376"/>
      <c r="KUY109" s="376"/>
      <c r="KUZ109" s="376"/>
      <c r="KVA109" s="376"/>
      <c r="KVB109" s="376"/>
      <c r="KVC109" s="376"/>
      <c r="KVD109" s="376"/>
      <c r="KVE109" s="376"/>
      <c r="KVF109" s="376"/>
      <c r="KVG109" s="376"/>
      <c r="KVH109" s="376"/>
      <c r="KVI109" s="376"/>
      <c r="KVJ109" s="376"/>
      <c r="KVK109" s="376"/>
      <c r="KVL109" s="376"/>
      <c r="KVM109" s="376"/>
      <c r="KVN109" s="376"/>
      <c r="KVO109" s="376"/>
      <c r="KVP109" s="376"/>
      <c r="KVQ109" s="376"/>
      <c r="KVR109" s="376"/>
      <c r="KVS109" s="376"/>
      <c r="KVT109" s="376"/>
      <c r="KVU109" s="376"/>
      <c r="KVV109" s="376"/>
      <c r="KVW109" s="376"/>
      <c r="KVX109" s="376"/>
      <c r="KVY109" s="376"/>
      <c r="KVZ109" s="376"/>
      <c r="KWA109" s="376"/>
      <c r="KWB109" s="376"/>
      <c r="KWC109" s="376"/>
      <c r="KWD109" s="376"/>
      <c r="KWE109" s="376"/>
      <c r="KWF109" s="376"/>
      <c r="KWG109" s="376"/>
      <c r="KWH109" s="376"/>
      <c r="KWI109" s="376"/>
      <c r="KWJ109" s="376"/>
      <c r="KWK109" s="376"/>
      <c r="KWL109" s="376"/>
      <c r="KWM109" s="376"/>
      <c r="KWN109" s="376"/>
      <c r="KWO109" s="376"/>
      <c r="KWP109" s="376"/>
      <c r="KWQ109" s="376"/>
      <c r="KWR109" s="376"/>
      <c r="KWS109" s="376"/>
      <c r="KWT109" s="376"/>
      <c r="KWU109" s="376"/>
      <c r="KWV109" s="376"/>
      <c r="KWW109" s="376"/>
      <c r="KWX109" s="376"/>
      <c r="KWY109" s="376"/>
      <c r="KWZ109" s="376"/>
      <c r="KXA109" s="376"/>
      <c r="KXB109" s="376"/>
      <c r="KXC109" s="376"/>
      <c r="KXD109" s="376"/>
      <c r="KXE109" s="376"/>
      <c r="KXF109" s="376"/>
      <c r="KXG109" s="376"/>
      <c r="KXH109" s="376"/>
      <c r="KXI109" s="376"/>
      <c r="KXJ109" s="376"/>
      <c r="KXK109" s="376"/>
      <c r="KXL109" s="376"/>
      <c r="KXM109" s="376"/>
      <c r="KXN109" s="376"/>
      <c r="KXO109" s="376"/>
      <c r="KXP109" s="376"/>
      <c r="KXQ109" s="376"/>
      <c r="KXR109" s="376"/>
      <c r="KXS109" s="376"/>
      <c r="KXT109" s="376"/>
      <c r="KXU109" s="376"/>
      <c r="KXV109" s="376"/>
      <c r="KXW109" s="376"/>
      <c r="KXX109" s="376"/>
      <c r="KXY109" s="376"/>
      <c r="KXZ109" s="376"/>
      <c r="KYA109" s="376"/>
      <c r="KYB109" s="376"/>
      <c r="KYC109" s="376"/>
      <c r="KYD109" s="376"/>
      <c r="KYE109" s="376"/>
      <c r="KYF109" s="376"/>
      <c r="KYG109" s="376"/>
      <c r="KYH109" s="376"/>
      <c r="KYI109" s="376"/>
      <c r="KYJ109" s="376"/>
      <c r="KYK109" s="376"/>
      <c r="KYL109" s="376"/>
      <c r="KYM109" s="376"/>
      <c r="KYN109" s="376"/>
      <c r="KYO109" s="376"/>
      <c r="KYP109" s="376"/>
      <c r="KYQ109" s="376"/>
      <c r="KYR109" s="376"/>
      <c r="KYS109" s="376"/>
      <c r="KYT109" s="376"/>
      <c r="KYU109" s="376"/>
      <c r="KYV109" s="376"/>
      <c r="KYW109" s="376"/>
      <c r="KYX109" s="376"/>
      <c r="KYY109" s="376"/>
      <c r="KYZ109" s="376"/>
      <c r="KZA109" s="376"/>
      <c r="KZB109" s="376"/>
      <c r="KZC109" s="376"/>
      <c r="KZD109" s="376"/>
      <c r="KZE109" s="376"/>
      <c r="KZF109" s="376"/>
      <c r="KZG109" s="376"/>
      <c r="KZH109" s="376"/>
      <c r="KZI109" s="376"/>
      <c r="KZJ109" s="376"/>
      <c r="KZK109" s="376"/>
      <c r="KZL109" s="376"/>
      <c r="KZM109" s="376"/>
      <c r="KZN109" s="376"/>
      <c r="KZO109" s="376"/>
      <c r="KZP109" s="376"/>
      <c r="KZQ109" s="376"/>
      <c r="KZR109" s="376"/>
      <c r="KZS109" s="376"/>
      <c r="KZT109" s="376"/>
      <c r="KZU109" s="376"/>
      <c r="KZV109" s="376"/>
      <c r="KZW109" s="376"/>
      <c r="KZX109" s="376"/>
      <c r="KZY109" s="376"/>
      <c r="KZZ109" s="376"/>
      <c r="LAA109" s="376"/>
      <c r="LAB109" s="376"/>
      <c r="LAC109" s="376"/>
      <c r="LAD109" s="376"/>
      <c r="LAE109" s="376"/>
      <c r="LAF109" s="376"/>
      <c r="LAG109" s="376"/>
      <c r="LAH109" s="376"/>
      <c r="LAI109" s="376"/>
      <c r="LAJ109" s="376"/>
      <c r="LAK109" s="376"/>
      <c r="LAL109" s="376"/>
      <c r="LAM109" s="376"/>
      <c r="LAN109" s="376"/>
      <c r="LAO109" s="376"/>
      <c r="LAP109" s="376"/>
      <c r="LAQ109" s="376"/>
      <c r="LAR109" s="376"/>
      <c r="LAS109" s="376"/>
      <c r="LAT109" s="376"/>
      <c r="LAU109" s="376"/>
      <c r="LAV109" s="376"/>
      <c r="LAW109" s="376"/>
      <c r="LAX109" s="376"/>
      <c r="LAY109" s="376"/>
      <c r="LAZ109" s="376"/>
      <c r="LBA109" s="376"/>
      <c r="LBB109" s="376"/>
      <c r="LBC109" s="376"/>
      <c r="LBD109" s="376"/>
      <c r="LBE109" s="376"/>
      <c r="LBF109" s="376"/>
      <c r="LBG109" s="376"/>
      <c r="LBH109" s="376"/>
      <c r="LBI109" s="376"/>
      <c r="LBJ109" s="376"/>
      <c r="LBK109" s="376"/>
      <c r="LBL109" s="376"/>
      <c r="LBM109" s="376"/>
      <c r="LBN109" s="376"/>
      <c r="LBO109" s="376"/>
      <c r="LBP109" s="376"/>
      <c r="LBQ109" s="376"/>
      <c r="LBR109" s="376"/>
      <c r="LBS109" s="376"/>
      <c r="LBT109" s="376"/>
      <c r="LBU109" s="376"/>
      <c r="LBV109" s="376"/>
      <c r="LBW109" s="376"/>
      <c r="LBX109" s="376"/>
      <c r="LBY109" s="376"/>
      <c r="LBZ109" s="376"/>
      <c r="LCA109" s="376"/>
      <c r="LCB109" s="376"/>
      <c r="LCC109" s="376"/>
      <c r="LCD109" s="376"/>
      <c r="LCE109" s="376"/>
      <c r="LCF109" s="376"/>
      <c r="LCG109" s="376"/>
      <c r="LCH109" s="376"/>
      <c r="LCI109" s="376"/>
      <c r="LCJ109" s="376"/>
      <c r="LCK109" s="376"/>
      <c r="LCL109" s="376"/>
      <c r="LCM109" s="376"/>
      <c r="LCN109" s="376"/>
      <c r="LCO109" s="376"/>
      <c r="LCP109" s="376"/>
      <c r="LCQ109" s="376"/>
      <c r="LCR109" s="376"/>
      <c r="LCS109" s="376"/>
      <c r="LCT109" s="376"/>
      <c r="LCU109" s="376"/>
      <c r="LCV109" s="376"/>
      <c r="LCW109" s="376"/>
      <c r="LCX109" s="376"/>
      <c r="LCY109" s="376"/>
      <c r="LCZ109" s="376"/>
      <c r="LDA109" s="376"/>
      <c r="LDB109" s="376"/>
      <c r="LDC109" s="376"/>
      <c r="LDD109" s="376"/>
      <c r="LDE109" s="376"/>
      <c r="LDF109" s="376"/>
      <c r="LDG109" s="376"/>
      <c r="LDH109" s="376"/>
      <c r="LDI109" s="376"/>
      <c r="LDJ109" s="376"/>
      <c r="LDK109" s="376"/>
      <c r="LDL109" s="376"/>
      <c r="LDM109" s="376"/>
      <c r="LDN109" s="376"/>
      <c r="LDO109" s="376"/>
      <c r="LDP109" s="376"/>
      <c r="LDQ109" s="376"/>
      <c r="LDR109" s="376"/>
      <c r="LDS109" s="376"/>
      <c r="LDT109" s="376"/>
      <c r="LDU109" s="376"/>
      <c r="LDV109" s="376"/>
      <c r="LDW109" s="376"/>
      <c r="LDX109" s="376"/>
      <c r="LDY109" s="376"/>
      <c r="LDZ109" s="376"/>
      <c r="LEA109" s="376"/>
      <c r="LEB109" s="376"/>
      <c r="LEC109" s="376"/>
      <c r="LED109" s="376"/>
      <c r="LEE109" s="376"/>
      <c r="LEF109" s="376"/>
      <c r="LEG109" s="376"/>
      <c r="LEH109" s="376"/>
      <c r="LEI109" s="376"/>
      <c r="LEJ109" s="376"/>
      <c r="LEK109" s="376"/>
      <c r="LEL109" s="376"/>
      <c r="LEM109" s="376"/>
      <c r="LEN109" s="376"/>
      <c r="LEO109" s="376"/>
      <c r="LEP109" s="376"/>
      <c r="LEQ109" s="376"/>
      <c r="LER109" s="376"/>
      <c r="LES109" s="376"/>
      <c r="LET109" s="376"/>
      <c r="LEU109" s="376"/>
      <c r="LEV109" s="376"/>
      <c r="LEW109" s="376"/>
      <c r="LEX109" s="376"/>
      <c r="LEY109" s="376"/>
      <c r="LEZ109" s="376"/>
      <c r="LFA109" s="376"/>
      <c r="LFB109" s="376"/>
      <c r="LFC109" s="376"/>
      <c r="LFD109" s="376"/>
      <c r="LFE109" s="376"/>
      <c r="LFF109" s="376"/>
      <c r="LFG109" s="376"/>
      <c r="LFH109" s="376"/>
      <c r="LFI109" s="376"/>
      <c r="LFJ109" s="376"/>
      <c r="LFK109" s="376"/>
      <c r="LFL109" s="376"/>
      <c r="LFM109" s="376"/>
      <c r="LFN109" s="376"/>
      <c r="LFO109" s="376"/>
      <c r="LFP109" s="376"/>
      <c r="LFQ109" s="376"/>
      <c r="LFR109" s="376"/>
      <c r="LFS109" s="376"/>
      <c r="LFT109" s="376"/>
      <c r="LFU109" s="376"/>
      <c r="LFV109" s="376"/>
      <c r="LFW109" s="376"/>
      <c r="LFX109" s="376"/>
      <c r="LFY109" s="376"/>
      <c r="LFZ109" s="376"/>
      <c r="LGA109" s="376"/>
      <c r="LGB109" s="376"/>
      <c r="LGC109" s="376"/>
      <c r="LGD109" s="376"/>
      <c r="LGE109" s="376"/>
      <c r="LGF109" s="376"/>
      <c r="LGG109" s="376"/>
      <c r="LGH109" s="376"/>
      <c r="LGI109" s="376"/>
      <c r="LGJ109" s="376"/>
      <c r="LGK109" s="376"/>
      <c r="LGL109" s="376"/>
      <c r="LGM109" s="376"/>
      <c r="LGN109" s="376"/>
      <c r="LGO109" s="376"/>
      <c r="LGP109" s="376"/>
      <c r="LGQ109" s="376"/>
      <c r="LGR109" s="376"/>
      <c r="LGS109" s="376"/>
      <c r="LGT109" s="376"/>
      <c r="LGU109" s="376"/>
      <c r="LGV109" s="376"/>
      <c r="LGW109" s="376"/>
      <c r="LGX109" s="376"/>
      <c r="LGY109" s="376"/>
      <c r="LGZ109" s="376"/>
      <c r="LHA109" s="376"/>
      <c r="LHB109" s="376"/>
      <c r="LHC109" s="376"/>
      <c r="LHD109" s="376"/>
      <c r="LHE109" s="376"/>
      <c r="LHF109" s="376"/>
      <c r="LHG109" s="376"/>
      <c r="LHH109" s="376"/>
      <c r="LHI109" s="376"/>
      <c r="LHJ109" s="376"/>
      <c r="LHK109" s="376"/>
      <c r="LHL109" s="376"/>
      <c r="LHM109" s="376"/>
      <c r="LHN109" s="376"/>
      <c r="LHO109" s="376"/>
      <c r="LHP109" s="376"/>
      <c r="LHQ109" s="376"/>
      <c r="LHR109" s="376"/>
      <c r="LHS109" s="376"/>
      <c r="LHT109" s="376"/>
      <c r="LHU109" s="376"/>
      <c r="LHV109" s="376"/>
      <c r="LHW109" s="376"/>
      <c r="LHX109" s="376"/>
      <c r="LHY109" s="376"/>
      <c r="LHZ109" s="376"/>
      <c r="LIA109" s="376"/>
      <c r="LIB109" s="376"/>
      <c r="LIC109" s="376"/>
      <c r="LID109" s="376"/>
      <c r="LIE109" s="376"/>
      <c r="LIF109" s="376"/>
      <c r="LIG109" s="376"/>
      <c r="LIH109" s="376"/>
      <c r="LII109" s="376"/>
      <c r="LIJ109" s="376"/>
      <c r="LIK109" s="376"/>
      <c r="LIL109" s="376"/>
      <c r="LIM109" s="376"/>
      <c r="LIN109" s="376"/>
      <c r="LIO109" s="376"/>
      <c r="LIP109" s="376"/>
      <c r="LIQ109" s="376"/>
      <c r="LIR109" s="376"/>
      <c r="LIS109" s="376"/>
      <c r="LIT109" s="376"/>
      <c r="LIU109" s="376"/>
      <c r="LIV109" s="376"/>
      <c r="LIW109" s="376"/>
      <c r="LIX109" s="376"/>
      <c r="LIY109" s="376"/>
      <c r="LIZ109" s="376"/>
      <c r="LJA109" s="376"/>
      <c r="LJB109" s="376"/>
      <c r="LJC109" s="376"/>
      <c r="LJD109" s="376"/>
      <c r="LJE109" s="376"/>
      <c r="LJF109" s="376"/>
      <c r="LJG109" s="376"/>
      <c r="LJH109" s="376"/>
      <c r="LJI109" s="376"/>
      <c r="LJJ109" s="376"/>
      <c r="LJK109" s="376"/>
      <c r="LJL109" s="376"/>
      <c r="LJM109" s="376"/>
      <c r="LJN109" s="376"/>
      <c r="LJO109" s="376"/>
      <c r="LJP109" s="376"/>
      <c r="LJQ109" s="376"/>
      <c r="LJR109" s="376"/>
      <c r="LJS109" s="376"/>
      <c r="LJT109" s="376"/>
      <c r="LJU109" s="376"/>
      <c r="LJV109" s="376"/>
      <c r="LJW109" s="376"/>
      <c r="LJX109" s="376"/>
      <c r="LJY109" s="376"/>
      <c r="LJZ109" s="376"/>
      <c r="LKA109" s="376"/>
      <c r="LKB109" s="376"/>
      <c r="LKC109" s="376"/>
      <c r="LKD109" s="376"/>
      <c r="LKE109" s="376"/>
      <c r="LKF109" s="376"/>
      <c r="LKG109" s="376"/>
      <c r="LKH109" s="376"/>
      <c r="LKI109" s="376"/>
      <c r="LKJ109" s="376"/>
      <c r="LKK109" s="376"/>
      <c r="LKL109" s="376"/>
      <c r="LKM109" s="376"/>
      <c r="LKN109" s="376"/>
      <c r="LKO109" s="376"/>
      <c r="LKP109" s="376"/>
      <c r="LKQ109" s="376"/>
      <c r="LKR109" s="376"/>
      <c r="LKS109" s="376"/>
      <c r="LKT109" s="376"/>
      <c r="LKU109" s="376"/>
      <c r="LKV109" s="376"/>
      <c r="LKW109" s="376"/>
      <c r="LKX109" s="376"/>
      <c r="LKY109" s="376"/>
      <c r="LKZ109" s="376"/>
      <c r="LLA109" s="376"/>
      <c r="LLB109" s="376"/>
      <c r="LLC109" s="376"/>
      <c r="LLD109" s="376"/>
      <c r="LLE109" s="376"/>
      <c r="LLF109" s="376"/>
      <c r="LLG109" s="376"/>
      <c r="LLH109" s="376"/>
      <c r="LLI109" s="376"/>
      <c r="LLJ109" s="376"/>
      <c r="LLK109" s="376"/>
      <c r="LLL109" s="376"/>
      <c r="LLM109" s="376"/>
      <c r="LLN109" s="376"/>
      <c r="LLO109" s="376"/>
      <c r="LLP109" s="376"/>
      <c r="LLQ109" s="376"/>
      <c r="LLR109" s="376"/>
      <c r="LLS109" s="376"/>
      <c r="LLT109" s="376"/>
      <c r="LLU109" s="376"/>
      <c r="LLV109" s="376"/>
      <c r="LLW109" s="376"/>
      <c r="LLX109" s="376"/>
      <c r="LLY109" s="376"/>
      <c r="LLZ109" s="376"/>
      <c r="LMA109" s="376"/>
      <c r="LMB109" s="376"/>
      <c r="LMC109" s="376"/>
      <c r="LMD109" s="376"/>
      <c r="LME109" s="376"/>
      <c r="LMF109" s="376"/>
      <c r="LMG109" s="376"/>
      <c r="LMH109" s="376"/>
      <c r="LMI109" s="376"/>
      <c r="LMJ109" s="376"/>
      <c r="LMK109" s="376"/>
      <c r="LML109" s="376"/>
      <c r="LMM109" s="376"/>
      <c r="LMN109" s="376"/>
      <c r="LMO109" s="376"/>
      <c r="LMP109" s="376"/>
      <c r="LMQ109" s="376"/>
      <c r="LMR109" s="376"/>
      <c r="LMS109" s="376"/>
      <c r="LMT109" s="376"/>
      <c r="LMU109" s="376"/>
      <c r="LMV109" s="376"/>
      <c r="LMW109" s="376"/>
      <c r="LMX109" s="376"/>
      <c r="LMY109" s="376"/>
      <c r="LMZ109" s="376"/>
      <c r="LNA109" s="376"/>
      <c r="LNB109" s="376"/>
      <c r="LNC109" s="376"/>
      <c r="LND109" s="376"/>
      <c r="LNE109" s="376"/>
      <c r="LNF109" s="376"/>
      <c r="LNG109" s="376"/>
      <c r="LNH109" s="376"/>
      <c r="LNI109" s="376"/>
      <c r="LNJ109" s="376"/>
      <c r="LNK109" s="376"/>
      <c r="LNL109" s="376"/>
      <c r="LNM109" s="376"/>
      <c r="LNN109" s="376"/>
      <c r="LNO109" s="376"/>
      <c r="LNP109" s="376"/>
      <c r="LNQ109" s="376"/>
      <c r="LNR109" s="376"/>
      <c r="LNS109" s="376"/>
      <c r="LNT109" s="376"/>
      <c r="LNU109" s="376"/>
      <c r="LNV109" s="376"/>
      <c r="LNW109" s="376"/>
      <c r="LNX109" s="376"/>
      <c r="LNY109" s="376"/>
      <c r="LNZ109" s="376"/>
      <c r="LOA109" s="376"/>
      <c r="LOB109" s="376"/>
      <c r="LOC109" s="376"/>
      <c r="LOD109" s="376"/>
      <c r="LOE109" s="376"/>
      <c r="LOF109" s="376"/>
      <c r="LOG109" s="376"/>
      <c r="LOH109" s="376"/>
      <c r="LOI109" s="376"/>
      <c r="LOJ109" s="376"/>
      <c r="LOK109" s="376"/>
      <c r="LOL109" s="376"/>
      <c r="LOM109" s="376"/>
      <c r="LON109" s="376"/>
      <c r="LOO109" s="376"/>
      <c r="LOP109" s="376"/>
      <c r="LOQ109" s="376"/>
      <c r="LOR109" s="376"/>
      <c r="LOS109" s="376"/>
      <c r="LOT109" s="376"/>
      <c r="LOU109" s="376"/>
      <c r="LOV109" s="376"/>
      <c r="LOW109" s="376"/>
      <c r="LOX109" s="376"/>
      <c r="LOY109" s="376"/>
      <c r="LOZ109" s="376"/>
      <c r="LPA109" s="376"/>
      <c r="LPB109" s="376"/>
      <c r="LPC109" s="376"/>
      <c r="LPD109" s="376"/>
      <c r="LPE109" s="376"/>
      <c r="LPF109" s="376"/>
      <c r="LPG109" s="376"/>
      <c r="LPH109" s="376"/>
      <c r="LPI109" s="376"/>
      <c r="LPJ109" s="376"/>
      <c r="LPK109" s="376"/>
      <c r="LPL109" s="376"/>
      <c r="LPM109" s="376"/>
      <c r="LPN109" s="376"/>
      <c r="LPO109" s="376"/>
      <c r="LPP109" s="376"/>
      <c r="LPQ109" s="376"/>
      <c r="LPR109" s="376"/>
      <c r="LPS109" s="376"/>
      <c r="LPT109" s="376"/>
      <c r="LPU109" s="376"/>
      <c r="LPV109" s="376"/>
      <c r="LPW109" s="376"/>
      <c r="LPX109" s="376"/>
      <c r="LPY109" s="376"/>
      <c r="LPZ109" s="376"/>
      <c r="LQA109" s="376"/>
      <c r="LQB109" s="376"/>
      <c r="LQC109" s="376"/>
      <c r="LQD109" s="376"/>
      <c r="LQE109" s="376"/>
      <c r="LQF109" s="376"/>
      <c r="LQG109" s="376"/>
      <c r="LQH109" s="376"/>
      <c r="LQI109" s="376"/>
      <c r="LQJ109" s="376"/>
      <c r="LQK109" s="376"/>
      <c r="LQL109" s="376"/>
      <c r="LQM109" s="376"/>
      <c r="LQN109" s="376"/>
      <c r="LQO109" s="376"/>
      <c r="LQP109" s="376"/>
      <c r="LQQ109" s="376"/>
      <c r="LQR109" s="376"/>
      <c r="LQS109" s="376"/>
      <c r="LQT109" s="376"/>
      <c r="LQU109" s="376"/>
      <c r="LQV109" s="376"/>
      <c r="LQW109" s="376"/>
      <c r="LQX109" s="376"/>
      <c r="LQY109" s="376"/>
      <c r="LQZ109" s="376"/>
      <c r="LRA109" s="376"/>
      <c r="LRB109" s="376"/>
      <c r="LRC109" s="376"/>
      <c r="LRD109" s="376"/>
      <c r="LRE109" s="376"/>
      <c r="LRF109" s="376"/>
      <c r="LRG109" s="376"/>
      <c r="LRH109" s="376"/>
      <c r="LRI109" s="376"/>
      <c r="LRJ109" s="376"/>
      <c r="LRK109" s="376"/>
      <c r="LRL109" s="376"/>
      <c r="LRM109" s="376"/>
      <c r="LRN109" s="376"/>
      <c r="LRO109" s="376"/>
      <c r="LRP109" s="376"/>
      <c r="LRQ109" s="376"/>
      <c r="LRR109" s="376"/>
      <c r="LRS109" s="376"/>
      <c r="LRT109" s="376"/>
      <c r="LRU109" s="376"/>
      <c r="LRV109" s="376"/>
      <c r="LRW109" s="376"/>
      <c r="LRX109" s="376"/>
      <c r="LRY109" s="376"/>
      <c r="LRZ109" s="376"/>
      <c r="LSA109" s="376"/>
      <c r="LSB109" s="376"/>
      <c r="LSC109" s="376"/>
      <c r="LSD109" s="376"/>
      <c r="LSE109" s="376"/>
      <c r="LSF109" s="376"/>
      <c r="LSG109" s="376"/>
      <c r="LSH109" s="376"/>
      <c r="LSI109" s="376"/>
      <c r="LSJ109" s="376"/>
      <c r="LSK109" s="376"/>
      <c r="LSL109" s="376"/>
      <c r="LSM109" s="376"/>
      <c r="LSN109" s="376"/>
      <c r="LSO109" s="376"/>
      <c r="LSP109" s="376"/>
      <c r="LSQ109" s="376"/>
      <c r="LSR109" s="376"/>
      <c r="LSS109" s="376"/>
      <c r="LST109" s="376"/>
      <c r="LSU109" s="376"/>
      <c r="LSV109" s="376"/>
      <c r="LSW109" s="376"/>
      <c r="LSX109" s="376"/>
      <c r="LSY109" s="376"/>
      <c r="LSZ109" s="376"/>
      <c r="LTA109" s="376"/>
      <c r="LTB109" s="376"/>
      <c r="LTC109" s="376"/>
      <c r="LTD109" s="376"/>
      <c r="LTE109" s="376"/>
      <c r="LTF109" s="376"/>
      <c r="LTG109" s="376"/>
      <c r="LTH109" s="376"/>
      <c r="LTI109" s="376"/>
      <c r="LTJ109" s="376"/>
      <c r="LTK109" s="376"/>
      <c r="LTL109" s="376"/>
      <c r="LTM109" s="376"/>
      <c r="LTN109" s="376"/>
      <c r="LTO109" s="376"/>
      <c r="LTP109" s="376"/>
      <c r="LTQ109" s="376"/>
      <c r="LTR109" s="376"/>
      <c r="LTS109" s="376"/>
      <c r="LTT109" s="376"/>
      <c r="LTU109" s="376"/>
      <c r="LTV109" s="376"/>
      <c r="LTW109" s="376"/>
      <c r="LTX109" s="376"/>
      <c r="LTY109" s="376"/>
      <c r="LTZ109" s="376"/>
      <c r="LUA109" s="376"/>
      <c r="LUB109" s="376"/>
      <c r="LUC109" s="376"/>
      <c r="LUD109" s="376"/>
      <c r="LUE109" s="376"/>
      <c r="LUF109" s="376"/>
      <c r="LUG109" s="376"/>
      <c r="LUH109" s="376"/>
      <c r="LUI109" s="376"/>
      <c r="LUJ109" s="376"/>
      <c r="LUK109" s="376"/>
      <c r="LUL109" s="376"/>
      <c r="LUM109" s="376"/>
      <c r="LUN109" s="376"/>
      <c r="LUO109" s="376"/>
      <c r="LUP109" s="376"/>
      <c r="LUQ109" s="376"/>
      <c r="LUR109" s="376"/>
      <c r="LUS109" s="376"/>
      <c r="LUT109" s="376"/>
      <c r="LUU109" s="376"/>
      <c r="LUV109" s="376"/>
      <c r="LUW109" s="376"/>
      <c r="LUX109" s="376"/>
      <c r="LUY109" s="376"/>
      <c r="LUZ109" s="376"/>
      <c r="LVA109" s="376"/>
      <c r="LVB109" s="376"/>
      <c r="LVC109" s="376"/>
      <c r="LVD109" s="376"/>
      <c r="LVE109" s="376"/>
      <c r="LVF109" s="376"/>
      <c r="LVG109" s="376"/>
      <c r="LVH109" s="376"/>
      <c r="LVI109" s="376"/>
      <c r="LVJ109" s="376"/>
      <c r="LVK109" s="376"/>
      <c r="LVL109" s="376"/>
      <c r="LVM109" s="376"/>
      <c r="LVN109" s="376"/>
      <c r="LVO109" s="376"/>
      <c r="LVP109" s="376"/>
      <c r="LVQ109" s="376"/>
      <c r="LVR109" s="376"/>
      <c r="LVS109" s="376"/>
      <c r="LVT109" s="376"/>
      <c r="LVU109" s="376"/>
      <c r="LVV109" s="376"/>
      <c r="LVW109" s="376"/>
      <c r="LVX109" s="376"/>
      <c r="LVY109" s="376"/>
      <c r="LVZ109" s="376"/>
      <c r="LWA109" s="376"/>
      <c r="LWB109" s="376"/>
      <c r="LWC109" s="376"/>
      <c r="LWD109" s="376"/>
      <c r="LWE109" s="376"/>
      <c r="LWF109" s="376"/>
      <c r="LWG109" s="376"/>
      <c r="LWH109" s="376"/>
      <c r="LWI109" s="376"/>
      <c r="LWJ109" s="376"/>
      <c r="LWK109" s="376"/>
      <c r="LWL109" s="376"/>
      <c r="LWM109" s="376"/>
      <c r="LWN109" s="376"/>
      <c r="LWO109" s="376"/>
      <c r="LWP109" s="376"/>
      <c r="LWQ109" s="376"/>
      <c r="LWR109" s="376"/>
      <c r="LWS109" s="376"/>
      <c r="LWT109" s="376"/>
      <c r="LWU109" s="376"/>
      <c r="LWV109" s="376"/>
      <c r="LWW109" s="376"/>
      <c r="LWX109" s="376"/>
      <c r="LWY109" s="376"/>
      <c r="LWZ109" s="376"/>
      <c r="LXA109" s="376"/>
      <c r="LXB109" s="376"/>
      <c r="LXC109" s="376"/>
      <c r="LXD109" s="376"/>
      <c r="LXE109" s="376"/>
      <c r="LXF109" s="376"/>
      <c r="LXG109" s="376"/>
      <c r="LXH109" s="376"/>
      <c r="LXI109" s="376"/>
      <c r="LXJ109" s="376"/>
      <c r="LXK109" s="376"/>
      <c r="LXL109" s="376"/>
      <c r="LXM109" s="376"/>
      <c r="LXN109" s="376"/>
      <c r="LXO109" s="376"/>
      <c r="LXP109" s="376"/>
      <c r="LXQ109" s="376"/>
      <c r="LXR109" s="376"/>
      <c r="LXS109" s="376"/>
      <c r="LXT109" s="376"/>
      <c r="LXU109" s="376"/>
      <c r="LXV109" s="376"/>
      <c r="LXW109" s="376"/>
      <c r="LXX109" s="376"/>
      <c r="LXY109" s="376"/>
      <c r="LXZ109" s="376"/>
      <c r="LYA109" s="376"/>
      <c r="LYB109" s="376"/>
      <c r="LYC109" s="376"/>
      <c r="LYD109" s="376"/>
      <c r="LYE109" s="376"/>
      <c r="LYF109" s="376"/>
      <c r="LYG109" s="376"/>
      <c r="LYH109" s="376"/>
      <c r="LYI109" s="376"/>
      <c r="LYJ109" s="376"/>
      <c r="LYK109" s="376"/>
      <c r="LYL109" s="376"/>
      <c r="LYM109" s="376"/>
      <c r="LYN109" s="376"/>
      <c r="LYO109" s="376"/>
      <c r="LYP109" s="376"/>
      <c r="LYQ109" s="376"/>
      <c r="LYR109" s="376"/>
      <c r="LYS109" s="376"/>
      <c r="LYT109" s="376"/>
      <c r="LYU109" s="376"/>
      <c r="LYV109" s="376"/>
      <c r="LYW109" s="376"/>
      <c r="LYX109" s="376"/>
      <c r="LYY109" s="376"/>
      <c r="LYZ109" s="376"/>
      <c r="LZA109" s="376"/>
      <c r="LZB109" s="376"/>
      <c r="LZC109" s="376"/>
      <c r="LZD109" s="376"/>
      <c r="LZE109" s="376"/>
      <c r="LZF109" s="376"/>
      <c r="LZG109" s="376"/>
      <c r="LZH109" s="376"/>
      <c r="LZI109" s="376"/>
      <c r="LZJ109" s="376"/>
      <c r="LZK109" s="376"/>
      <c r="LZL109" s="376"/>
      <c r="LZM109" s="376"/>
      <c r="LZN109" s="376"/>
      <c r="LZO109" s="376"/>
      <c r="LZP109" s="376"/>
      <c r="LZQ109" s="376"/>
      <c r="LZR109" s="376"/>
      <c r="LZS109" s="376"/>
      <c r="LZT109" s="376"/>
      <c r="LZU109" s="376"/>
      <c r="LZV109" s="376"/>
      <c r="LZW109" s="376"/>
      <c r="LZX109" s="376"/>
      <c r="LZY109" s="376"/>
      <c r="LZZ109" s="376"/>
      <c r="MAA109" s="376"/>
      <c r="MAB109" s="376"/>
      <c r="MAC109" s="376"/>
      <c r="MAD109" s="376"/>
      <c r="MAE109" s="376"/>
      <c r="MAF109" s="376"/>
      <c r="MAG109" s="376"/>
      <c r="MAH109" s="376"/>
      <c r="MAI109" s="376"/>
      <c r="MAJ109" s="376"/>
      <c r="MAK109" s="376"/>
      <c r="MAL109" s="376"/>
      <c r="MAM109" s="376"/>
      <c r="MAN109" s="376"/>
      <c r="MAO109" s="376"/>
      <c r="MAP109" s="376"/>
      <c r="MAQ109" s="376"/>
      <c r="MAR109" s="376"/>
      <c r="MAS109" s="376"/>
      <c r="MAT109" s="376"/>
      <c r="MAU109" s="376"/>
      <c r="MAV109" s="376"/>
      <c r="MAW109" s="376"/>
      <c r="MAX109" s="376"/>
      <c r="MAY109" s="376"/>
      <c r="MAZ109" s="376"/>
      <c r="MBA109" s="376"/>
      <c r="MBB109" s="376"/>
      <c r="MBC109" s="376"/>
      <c r="MBD109" s="376"/>
      <c r="MBE109" s="376"/>
      <c r="MBF109" s="376"/>
      <c r="MBG109" s="376"/>
      <c r="MBH109" s="376"/>
      <c r="MBI109" s="376"/>
      <c r="MBJ109" s="376"/>
      <c r="MBK109" s="376"/>
      <c r="MBL109" s="376"/>
      <c r="MBM109" s="376"/>
      <c r="MBN109" s="376"/>
      <c r="MBO109" s="376"/>
      <c r="MBP109" s="376"/>
      <c r="MBQ109" s="376"/>
      <c r="MBR109" s="376"/>
      <c r="MBS109" s="376"/>
      <c r="MBT109" s="376"/>
      <c r="MBU109" s="376"/>
      <c r="MBV109" s="376"/>
      <c r="MBW109" s="376"/>
      <c r="MBX109" s="376"/>
      <c r="MBY109" s="376"/>
      <c r="MBZ109" s="376"/>
      <c r="MCA109" s="376"/>
      <c r="MCB109" s="376"/>
      <c r="MCC109" s="376"/>
      <c r="MCD109" s="376"/>
      <c r="MCE109" s="376"/>
      <c r="MCF109" s="376"/>
      <c r="MCG109" s="376"/>
      <c r="MCH109" s="376"/>
      <c r="MCI109" s="376"/>
      <c r="MCJ109" s="376"/>
      <c r="MCK109" s="376"/>
      <c r="MCL109" s="376"/>
      <c r="MCM109" s="376"/>
      <c r="MCN109" s="376"/>
      <c r="MCO109" s="376"/>
      <c r="MCP109" s="376"/>
      <c r="MCQ109" s="376"/>
      <c r="MCR109" s="376"/>
      <c r="MCS109" s="376"/>
      <c r="MCT109" s="376"/>
      <c r="MCU109" s="376"/>
      <c r="MCV109" s="376"/>
      <c r="MCW109" s="376"/>
      <c r="MCX109" s="376"/>
      <c r="MCY109" s="376"/>
      <c r="MCZ109" s="376"/>
      <c r="MDA109" s="376"/>
      <c r="MDB109" s="376"/>
      <c r="MDC109" s="376"/>
      <c r="MDD109" s="376"/>
      <c r="MDE109" s="376"/>
      <c r="MDF109" s="376"/>
      <c r="MDG109" s="376"/>
      <c r="MDH109" s="376"/>
      <c r="MDI109" s="376"/>
      <c r="MDJ109" s="376"/>
      <c r="MDK109" s="376"/>
      <c r="MDL109" s="376"/>
      <c r="MDM109" s="376"/>
      <c r="MDN109" s="376"/>
      <c r="MDO109" s="376"/>
      <c r="MDP109" s="376"/>
      <c r="MDQ109" s="376"/>
      <c r="MDR109" s="376"/>
      <c r="MDS109" s="376"/>
      <c r="MDT109" s="376"/>
      <c r="MDU109" s="376"/>
      <c r="MDV109" s="376"/>
      <c r="MDW109" s="376"/>
      <c r="MDX109" s="376"/>
      <c r="MDY109" s="376"/>
      <c r="MDZ109" s="376"/>
      <c r="MEA109" s="376"/>
      <c r="MEB109" s="376"/>
      <c r="MEC109" s="376"/>
      <c r="MED109" s="376"/>
      <c r="MEE109" s="376"/>
      <c r="MEF109" s="376"/>
      <c r="MEG109" s="376"/>
      <c r="MEH109" s="376"/>
      <c r="MEI109" s="376"/>
      <c r="MEJ109" s="376"/>
      <c r="MEK109" s="376"/>
      <c r="MEL109" s="376"/>
      <c r="MEM109" s="376"/>
      <c r="MEN109" s="376"/>
      <c r="MEO109" s="376"/>
      <c r="MEP109" s="376"/>
      <c r="MEQ109" s="376"/>
      <c r="MER109" s="376"/>
      <c r="MES109" s="376"/>
      <c r="MET109" s="376"/>
      <c r="MEU109" s="376"/>
      <c r="MEV109" s="376"/>
      <c r="MEW109" s="376"/>
      <c r="MEX109" s="376"/>
      <c r="MEY109" s="376"/>
      <c r="MEZ109" s="376"/>
      <c r="MFA109" s="376"/>
      <c r="MFB109" s="376"/>
      <c r="MFC109" s="376"/>
      <c r="MFD109" s="376"/>
      <c r="MFE109" s="376"/>
      <c r="MFF109" s="376"/>
      <c r="MFG109" s="376"/>
      <c r="MFH109" s="376"/>
      <c r="MFI109" s="376"/>
      <c r="MFJ109" s="376"/>
      <c r="MFK109" s="376"/>
      <c r="MFL109" s="376"/>
      <c r="MFM109" s="376"/>
      <c r="MFN109" s="376"/>
      <c r="MFO109" s="376"/>
      <c r="MFP109" s="376"/>
      <c r="MFQ109" s="376"/>
      <c r="MFR109" s="376"/>
      <c r="MFS109" s="376"/>
      <c r="MFT109" s="376"/>
      <c r="MFU109" s="376"/>
      <c r="MFV109" s="376"/>
      <c r="MFW109" s="376"/>
      <c r="MFX109" s="376"/>
      <c r="MFY109" s="376"/>
      <c r="MFZ109" s="376"/>
      <c r="MGA109" s="376"/>
      <c r="MGB109" s="376"/>
      <c r="MGC109" s="376"/>
      <c r="MGD109" s="376"/>
      <c r="MGE109" s="376"/>
      <c r="MGF109" s="376"/>
      <c r="MGG109" s="376"/>
      <c r="MGH109" s="376"/>
      <c r="MGI109" s="376"/>
      <c r="MGJ109" s="376"/>
      <c r="MGK109" s="376"/>
      <c r="MGL109" s="376"/>
      <c r="MGM109" s="376"/>
      <c r="MGN109" s="376"/>
      <c r="MGO109" s="376"/>
      <c r="MGP109" s="376"/>
      <c r="MGQ109" s="376"/>
      <c r="MGR109" s="376"/>
      <c r="MGS109" s="376"/>
      <c r="MGT109" s="376"/>
      <c r="MGU109" s="376"/>
      <c r="MGV109" s="376"/>
      <c r="MGW109" s="376"/>
      <c r="MGX109" s="376"/>
      <c r="MGY109" s="376"/>
      <c r="MGZ109" s="376"/>
      <c r="MHA109" s="376"/>
      <c r="MHB109" s="376"/>
      <c r="MHC109" s="376"/>
      <c r="MHD109" s="376"/>
      <c r="MHE109" s="376"/>
      <c r="MHF109" s="376"/>
      <c r="MHG109" s="376"/>
      <c r="MHH109" s="376"/>
      <c r="MHI109" s="376"/>
      <c r="MHJ109" s="376"/>
      <c r="MHK109" s="376"/>
      <c r="MHL109" s="376"/>
      <c r="MHM109" s="376"/>
      <c r="MHN109" s="376"/>
      <c r="MHO109" s="376"/>
      <c r="MHP109" s="376"/>
      <c r="MHQ109" s="376"/>
      <c r="MHR109" s="376"/>
      <c r="MHS109" s="376"/>
      <c r="MHT109" s="376"/>
      <c r="MHU109" s="376"/>
      <c r="MHV109" s="376"/>
      <c r="MHW109" s="376"/>
      <c r="MHX109" s="376"/>
      <c r="MHY109" s="376"/>
      <c r="MHZ109" s="376"/>
      <c r="MIA109" s="376"/>
      <c r="MIB109" s="376"/>
      <c r="MIC109" s="376"/>
      <c r="MID109" s="376"/>
      <c r="MIE109" s="376"/>
      <c r="MIF109" s="376"/>
      <c r="MIG109" s="376"/>
      <c r="MIH109" s="376"/>
      <c r="MII109" s="376"/>
      <c r="MIJ109" s="376"/>
      <c r="MIK109" s="376"/>
      <c r="MIL109" s="376"/>
      <c r="MIM109" s="376"/>
      <c r="MIN109" s="376"/>
      <c r="MIO109" s="376"/>
      <c r="MIP109" s="376"/>
      <c r="MIQ109" s="376"/>
      <c r="MIR109" s="376"/>
      <c r="MIS109" s="376"/>
      <c r="MIT109" s="376"/>
      <c r="MIU109" s="376"/>
      <c r="MIV109" s="376"/>
      <c r="MIW109" s="376"/>
      <c r="MIX109" s="376"/>
      <c r="MIY109" s="376"/>
      <c r="MIZ109" s="376"/>
      <c r="MJA109" s="376"/>
      <c r="MJB109" s="376"/>
      <c r="MJC109" s="376"/>
      <c r="MJD109" s="376"/>
      <c r="MJE109" s="376"/>
      <c r="MJF109" s="376"/>
      <c r="MJG109" s="376"/>
      <c r="MJH109" s="376"/>
      <c r="MJI109" s="376"/>
      <c r="MJJ109" s="376"/>
      <c r="MJK109" s="376"/>
      <c r="MJL109" s="376"/>
      <c r="MJM109" s="376"/>
      <c r="MJN109" s="376"/>
      <c r="MJO109" s="376"/>
      <c r="MJP109" s="376"/>
      <c r="MJQ109" s="376"/>
      <c r="MJR109" s="376"/>
      <c r="MJS109" s="376"/>
      <c r="MJT109" s="376"/>
      <c r="MJU109" s="376"/>
      <c r="MJV109" s="376"/>
      <c r="MJW109" s="376"/>
      <c r="MJX109" s="376"/>
      <c r="MJY109" s="376"/>
      <c r="MJZ109" s="376"/>
      <c r="MKA109" s="376"/>
      <c r="MKB109" s="376"/>
      <c r="MKC109" s="376"/>
      <c r="MKD109" s="376"/>
      <c r="MKE109" s="376"/>
      <c r="MKF109" s="376"/>
      <c r="MKG109" s="376"/>
      <c r="MKH109" s="376"/>
      <c r="MKI109" s="376"/>
      <c r="MKJ109" s="376"/>
      <c r="MKK109" s="376"/>
      <c r="MKL109" s="376"/>
      <c r="MKM109" s="376"/>
      <c r="MKN109" s="376"/>
      <c r="MKO109" s="376"/>
      <c r="MKP109" s="376"/>
      <c r="MKQ109" s="376"/>
      <c r="MKR109" s="376"/>
      <c r="MKS109" s="376"/>
      <c r="MKT109" s="376"/>
      <c r="MKU109" s="376"/>
      <c r="MKV109" s="376"/>
      <c r="MKW109" s="376"/>
      <c r="MKX109" s="376"/>
      <c r="MKY109" s="376"/>
      <c r="MKZ109" s="376"/>
      <c r="MLA109" s="376"/>
      <c r="MLB109" s="376"/>
      <c r="MLC109" s="376"/>
      <c r="MLD109" s="376"/>
      <c r="MLE109" s="376"/>
      <c r="MLF109" s="376"/>
      <c r="MLG109" s="376"/>
      <c r="MLH109" s="376"/>
      <c r="MLI109" s="376"/>
      <c r="MLJ109" s="376"/>
      <c r="MLK109" s="376"/>
      <c r="MLL109" s="376"/>
      <c r="MLM109" s="376"/>
      <c r="MLN109" s="376"/>
      <c r="MLO109" s="376"/>
      <c r="MLP109" s="376"/>
      <c r="MLQ109" s="376"/>
      <c r="MLR109" s="376"/>
      <c r="MLS109" s="376"/>
      <c r="MLT109" s="376"/>
      <c r="MLU109" s="376"/>
      <c r="MLV109" s="376"/>
      <c r="MLW109" s="376"/>
      <c r="MLX109" s="376"/>
      <c r="MLY109" s="376"/>
      <c r="MLZ109" s="376"/>
      <c r="MMA109" s="376"/>
      <c r="MMB109" s="376"/>
      <c r="MMC109" s="376"/>
      <c r="MMD109" s="376"/>
      <c r="MME109" s="376"/>
      <c r="MMF109" s="376"/>
      <c r="MMG109" s="376"/>
      <c r="MMH109" s="376"/>
      <c r="MMI109" s="376"/>
      <c r="MMJ109" s="376"/>
      <c r="MMK109" s="376"/>
      <c r="MML109" s="376"/>
      <c r="MMM109" s="376"/>
      <c r="MMN109" s="376"/>
      <c r="MMO109" s="376"/>
      <c r="MMP109" s="376"/>
      <c r="MMQ109" s="376"/>
      <c r="MMR109" s="376"/>
      <c r="MMS109" s="376"/>
      <c r="MMT109" s="376"/>
      <c r="MMU109" s="376"/>
      <c r="MMV109" s="376"/>
      <c r="MMW109" s="376"/>
      <c r="MMX109" s="376"/>
      <c r="MMY109" s="376"/>
      <c r="MMZ109" s="376"/>
      <c r="MNA109" s="376"/>
      <c r="MNB109" s="376"/>
      <c r="MNC109" s="376"/>
      <c r="MND109" s="376"/>
      <c r="MNE109" s="376"/>
      <c r="MNF109" s="376"/>
      <c r="MNG109" s="376"/>
      <c r="MNH109" s="376"/>
      <c r="MNI109" s="376"/>
      <c r="MNJ109" s="376"/>
      <c r="MNK109" s="376"/>
      <c r="MNL109" s="376"/>
      <c r="MNM109" s="376"/>
      <c r="MNN109" s="376"/>
      <c r="MNO109" s="376"/>
      <c r="MNP109" s="376"/>
      <c r="MNQ109" s="376"/>
      <c r="MNR109" s="376"/>
      <c r="MNS109" s="376"/>
      <c r="MNT109" s="376"/>
      <c r="MNU109" s="376"/>
      <c r="MNV109" s="376"/>
      <c r="MNW109" s="376"/>
      <c r="MNX109" s="376"/>
      <c r="MNY109" s="376"/>
      <c r="MNZ109" s="376"/>
      <c r="MOA109" s="376"/>
      <c r="MOB109" s="376"/>
      <c r="MOC109" s="376"/>
      <c r="MOD109" s="376"/>
      <c r="MOE109" s="376"/>
      <c r="MOF109" s="376"/>
      <c r="MOG109" s="376"/>
      <c r="MOH109" s="376"/>
      <c r="MOI109" s="376"/>
      <c r="MOJ109" s="376"/>
      <c r="MOK109" s="376"/>
      <c r="MOL109" s="376"/>
      <c r="MOM109" s="376"/>
      <c r="MON109" s="376"/>
      <c r="MOO109" s="376"/>
      <c r="MOP109" s="376"/>
      <c r="MOQ109" s="376"/>
      <c r="MOR109" s="376"/>
      <c r="MOS109" s="376"/>
      <c r="MOT109" s="376"/>
      <c r="MOU109" s="376"/>
      <c r="MOV109" s="376"/>
      <c r="MOW109" s="376"/>
      <c r="MOX109" s="376"/>
      <c r="MOY109" s="376"/>
      <c r="MOZ109" s="376"/>
      <c r="MPA109" s="376"/>
      <c r="MPB109" s="376"/>
      <c r="MPC109" s="376"/>
      <c r="MPD109" s="376"/>
      <c r="MPE109" s="376"/>
      <c r="MPF109" s="376"/>
      <c r="MPG109" s="376"/>
      <c r="MPH109" s="376"/>
      <c r="MPI109" s="376"/>
      <c r="MPJ109" s="376"/>
      <c r="MPK109" s="376"/>
      <c r="MPL109" s="376"/>
      <c r="MPM109" s="376"/>
      <c r="MPN109" s="376"/>
      <c r="MPO109" s="376"/>
      <c r="MPP109" s="376"/>
      <c r="MPQ109" s="376"/>
      <c r="MPR109" s="376"/>
      <c r="MPS109" s="376"/>
      <c r="MPT109" s="376"/>
      <c r="MPU109" s="376"/>
      <c r="MPV109" s="376"/>
      <c r="MPW109" s="376"/>
      <c r="MPX109" s="376"/>
      <c r="MPY109" s="376"/>
      <c r="MPZ109" s="376"/>
      <c r="MQA109" s="376"/>
      <c r="MQB109" s="376"/>
      <c r="MQC109" s="376"/>
      <c r="MQD109" s="376"/>
      <c r="MQE109" s="376"/>
      <c r="MQF109" s="376"/>
      <c r="MQG109" s="376"/>
      <c r="MQH109" s="376"/>
      <c r="MQI109" s="376"/>
      <c r="MQJ109" s="376"/>
      <c r="MQK109" s="376"/>
      <c r="MQL109" s="376"/>
      <c r="MQM109" s="376"/>
      <c r="MQN109" s="376"/>
      <c r="MQO109" s="376"/>
      <c r="MQP109" s="376"/>
      <c r="MQQ109" s="376"/>
      <c r="MQR109" s="376"/>
      <c r="MQS109" s="376"/>
      <c r="MQT109" s="376"/>
      <c r="MQU109" s="376"/>
      <c r="MQV109" s="376"/>
      <c r="MQW109" s="376"/>
      <c r="MQX109" s="376"/>
      <c r="MQY109" s="376"/>
      <c r="MQZ109" s="376"/>
      <c r="MRA109" s="376"/>
      <c r="MRB109" s="376"/>
      <c r="MRC109" s="376"/>
      <c r="MRD109" s="376"/>
      <c r="MRE109" s="376"/>
      <c r="MRF109" s="376"/>
      <c r="MRG109" s="376"/>
      <c r="MRH109" s="376"/>
      <c r="MRI109" s="376"/>
      <c r="MRJ109" s="376"/>
      <c r="MRK109" s="376"/>
      <c r="MRL109" s="376"/>
      <c r="MRM109" s="376"/>
      <c r="MRN109" s="376"/>
      <c r="MRO109" s="376"/>
      <c r="MRP109" s="376"/>
      <c r="MRQ109" s="376"/>
      <c r="MRR109" s="376"/>
      <c r="MRS109" s="376"/>
      <c r="MRT109" s="376"/>
      <c r="MRU109" s="376"/>
      <c r="MRV109" s="376"/>
      <c r="MRW109" s="376"/>
      <c r="MRX109" s="376"/>
      <c r="MRY109" s="376"/>
      <c r="MRZ109" s="376"/>
      <c r="MSA109" s="376"/>
      <c r="MSB109" s="376"/>
      <c r="MSC109" s="376"/>
      <c r="MSD109" s="376"/>
      <c r="MSE109" s="376"/>
      <c r="MSF109" s="376"/>
      <c r="MSG109" s="376"/>
      <c r="MSH109" s="376"/>
      <c r="MSI109" s="376"/>
      <c r="MSJ109" s="376"/>
      <c r="MSK109" s="376"/>
      <c r="MSL109" s="376"/>
      <c r="MSM109" s="376"/>
      <c r="MSN109" s="376"/>
      <c r="MSO109" s="376"/>
      <c r="MSP109" s="376"/>
      <c r="MSQ109" s="376"/>
      <c r="MSR109" s="376"/>
      <c r="MSS109" s="376"/>
      <c r="MST109" s="376"/>
      <c r="MSU109" s="376"/>
      <c r="MSV109" s="376"/>
      <c r="MSW109" s="376"/>
      <c r="MSX109" s="376"/>
      <c r="MSY109" s="376"/>
      <c r="MSZ109" s="376"/>
      <c r="MTA109" s="376"/>
      <c r="MTB109" s="376"/>
      <c r="MTC109" s="376"/>
      <c r="MTD109" s="376"/>
      <c r="MTE109" s="376"/>
      <c r="MTF109" s="376"/>
      <c r="MTG109" s="376"/>
      <c r="MTH109" s="376"/>
      <c r="MTI109" s="376"/>
      <c r="MTJ109" s="376"/>
      <c r="MTK109" s="376"/>
      <c r="MTL109" s="376"/>
      <c r="MTM109" s="376"/>
      <c r="MTN109" s="376"/>
      <c r="MTO109" s="376"/>
      <c r="MTP109" s="376"/>
      <c r="MTQ109" s="376"/>
      <c r="MTR109" s="376"/>
      <c r="MTS109" s="376"/>
      <c r="MTT109" s="376"/>
      <c r="MTU109" s="376"/>
      <c r="MTV109" s="376"/>
      <c r="MTW109" s="376"/>
      <c r="MTX109" s="376"/>
      <c r="MTY109" s="376"/>
      <c r="MTZ109" s="376"/>
      <c r="MUA109" s="376"/>
      <c r="MUB109" s="376"/>
      <c r="MUC109" s="376"/>
      <c r="MUD109" s="376"/>
      <c r="MUE109" s="376"/>
      <c r="MUF109" s="376"/>
      <c r="MUG109" s="376"/>
      <c r="MUH109" s="376"/>
      <c r="MUI109" s="376"/>
      <c r="MUJ109" s="376"/>
      <c r="MUK109" s="376"/>
      <c r="MUL109" s="376"/>
      <c r="MUM109" s="376"/>
      <c r="MUN109" s="376"/>
      <c r="MUO109" s="376"/>
      <c r="MUP109" s="376"/>
      <c r="MUQ109" s="376"/>
      <c r="MUR109" s="376"/>
      <c r="MUS109" s="376"/>
      <c r="MUT109" s="376"/>
      <c r="MUU109" s="376"/>
      <c r="MUV109" s="376"/>
      <c r="MUW109" s="376"/>
      <c r="MUX109" s="376"/>
      <c r="MUY109" s="376"/>
      <c r="MUZ109" s="376"/>
      <c r="MVA109" s="376"/>
      <c r="MVB109" s="376"/>
      <c r="MVC109" s="376"/>
      <c r="MVD109" s="376"/>
      <c r="MVE109" s="376"/>
      <c r="MVF109" s="376"/>
      <c r="MVG109" s="376"/>
      <c r="MVH109" s="376"/>
      <c r="MVI109" s="376"/>
      <c r="MVJ109" s="376"/>
      <c r="MVK109" s="376"/>
      <c r="MVL109" s="376"/>
      <c r="MVM109" s="376"/>
      <c r="MVN109" s="376"/>
      <c r="MVO109" s="376"/>
      <c r="MVP109" s="376"/>
      <c r="MVQ109" s="376"/>
      <c r="MVR109" s="376"/>
      <c r="MVS109" s="376"/>
      <c r="MVT109" s="376"/>
      <c r="MVU109" s="376"/>
      <c r="MVV109" s="376"/>
      <c r="MVW109" s="376"/>
      <c r="MVX109" s="376"/>
      <c r="MVY109" s="376"/>
      <c r="MVZ109" s="376"/>
      <c r="MWA109" s="376"/>
      <c r="MWB109" s="376"/>
      <c r="MWC109" s="376"/>
      <c r="MWD109" s="376"/>
      <c r="MWE109" s="376"/>
      <c r="MWF109" s="376"/>
      <c r="MWG109" s="376"/>
      <c r="MWH109" s="376"/>
      <c r="MWI109" s="376"/>
      <c r="MWJ109" s="376"/>
      <c r="MWK109" s="376"/>
      <c r="MWL109" s="376"/>
      <c r="MWM109" s="376"/>
      <c r="MWN109" s="376"/>
      <c r="MWO109" s="376"/>
      <c r="MWP109" s="376"/>
      <c r="MWQ109" s="376"/>
      <c r="MWR109" s="376"/>
      <c r="MWS109" s="376"/>
      <c r="MWT109" s="376"/>
      <c r="MWU109" s="376"/>
      <c r="MWV109" s="376"/>
      <c r="MWW109" s="376"/>
      <c r="MWX109" s="376"/>
      <c r="MWY109" s="376"/>
      <c r="MWZ109" s="376"/>
      <c r="MXA109" s="376"/>
      <c r="MXB109" s="376"/>
      <c r="MXC109" s="376"/>
      <c r="MXD109" s="376"/>
      <c r="MXE109" s="376"/>
      <c r="MXF109" s="376"/>
      <c r="MXG109" s="376"/>
      <c r="MXH109" s="376"/>
      <c r="MXI109" s="376"/>
      <c r="MXJ109" s="376"/>
      <c r="MXK109" s="376"/>
      <c r="MXL109" s="376"/>
      <c r="MXM109" s="376"/>
      <c r="MXN109" s="376"/>
      <c r="MXO109" s="376"/>
      <c r="MXP109" s="376"/>
      <c r="MXQ109" s="376"/>
      <c r="MXR109" s="376"/>
      <c r="MXS109" s="376"/>
      <c r="MXT109" s="376"/>
      <c r="MXU109" s="376"/>
      <c r="MXV109" s="376"/>
      <c r="MXW109" s="376"/>
      <c r="MXX109" s="376"/>
      <c r="MXY109" s="376"/>
      <c r="MXZ109" s="376"/>
      <c r="MYA109" s="376"/>
      <c r="MYB109" s="376"/>
      <c r="MYC109" s="376"/>
      <c r="MYD109" s="376"/>
      <c r="MYE109" s="376"/>
      <c r="MYF109" s="376"/>
      <c r="MYG109" s="376"/>
      <c r="MYH109" s="376"/>
      <c r="MYI109" s="376"/>
      <c r="MYJ109" s="376"/>
      <c r="MYK109" s="376"/>
      <c r="MYL109" s="376"/>
      <c r="MYM109" s="376"/>
      <c r="MYN109" s="376"/>
      <c r="MYO109" s="376"/>
      <c r="MYP109" s="376"/>
      <c r="MYQ109" s="376"/>
      <c r="MYR109" s="376"/>
      <c r="MYS109" s="376"/>
      <c r="MYT109" s="376"/>
      <c r="MYU109" s="376"/>
      <c r="MYV109" s="376"/>
      <c r="MYW109" s="376"/>
      <c r="MYX109" s="376"/>
      <c r="MYY109" s="376"/>
      <c r="MYZ109" s="376"/>
      <c r="MZA109" s="376"/>
      <c r="MZB109" s="376"/>
      <c r="MZC109" s="376"/>
      <c r="MZD109" s="376"/>
      <c r="MZE109" s="376"/>
      <c r="MZF109" s="376"/>
      <c r="MZG109" s="376"/>
      <c r="MZH109" s="376"/>
      <c r="MZI109" s="376"/>
      <c r="MZJ109" s="376"/>
      <c r="MZK109" s="376"/>
      <c r="MZL109" s="376"/>
      <c r="MZM109" s="376"/>
      <c r="MZN109" s="376"/>
      <c r="MZO109" s="376"/>
      <c r="MZP109" s="376"/>
      <c r="MZQ109" s="376"/>
      <c r="MZR109" s="376"/>
      <c r="MZS109" s="376"/>
      <c r="MZT109" s="376"/>
      <c r="MZU109" s="376"/>
      <c r="MZV109" s="376"/>
      <c r="MZW109" s="376"/>
      <c r="MZX109" s="376"/>
      <c r="MZY109" s="376"/>
      <c r="MZZ109" s="376"/>
      <c r="NAA109" s="376"/>
      <c r="NAB109" s="376"/>
      <c r="NAC109" s="376"/>
      <c r="NAD109" s="376"/>
      <c r="NAE109" s="376"/>
      <c r="NAF109" s="376"/>
      <c r="NAG109" s="376"/>
      <c r="NAH109" s="376"/>
      <c r="NAI109" s="376"/>
      <c r="NAJ109" s="376"/>
      <c r="NAK109" s="376"/>
      <c r="NAL109" s="376"/>
      <c r="NAM109" s="376"/>
      <c r="NAN109" s="376"/>
      <c r="NAO109" s="376"/>
      <c r="NAP109" s="376"/>
      <c r="NAQ109" s="376"/>
      <c r="NAR109" s="376"/>
      <c r="NAS109" s="376"/>
      <c r="NAT109" s="376"/>
      <c r="NAU109" s="376"/>
      <c r="NAV109" s="376"/>
      <c r="NAW109" s="376"/>
      <c r="NAX109" s="376"/>
      <c r="NAY109" s="376"/>
      <c r="NAZ109" s="376"/>
      <c r="NBA109" s="376"/>
      <c r="NBB109" s="376"/>
      <c r="NBC109" s="376"/>
      <c r="NBD109" s="376"/>
      <c r="NBE109" s="376"/>
      <c r="NBF109" s="376"/>
      <c r="NBG109" s="376"/>
      <c r="NBH109" s="376"/>
      <c r="NBI109" s="376"/>
      <c r="NBJ109" s="376"/>
      <c r="NBK109" s="376"/>
      <c r="NBL109" s="376"/>
      <c r="NBM109" s="376"/>
      <c r="NBN109" s="376"/>
      <c r="NBO109" s="376"/>
      <c r="NBP109" s="376"/>
      <c r="NBQ109" s="376"/>
      <c r="NBR109" s="376"/>
      <c r="NBS109" s="376"/>
      <c r="NBT109" s="376"/>
      <c r="NBU109" s="376"/>
      <c r="NBV109" s="376"/>
      <c r="NBW109" s="376"/>
      <c r="NBX109" s="376"/>
      <c r="NBY109" s="376"/>
      <c r="NBZ109" s="376"/>
      <c r="NCA109" s="376"/>
      <c r="NCB109" s="376"/>
      <c r="NCC109" s="376"/>
      <c r="NCD109" s="376"/>
      <c r="NCE109" s="376"/>
      <c r="NCF109" s="376"/>
      <c r="NCG109" s="376"/>
      <c r="NCH109" s="376"/>
      <c r="NCI109" s="376"/>
      <c r="NCJ109" s="376"/>
      <c r="NCK109" s="376"/>
      <c r="NCL109" s="376"/>
      <c r="NCM109" s="376"/>
      <c r="NCN109" s="376"/>
      <c r="NCO109" s="376"/>
      <c r="NCP109" s="376"/>
      <c r="NCQ109" s="376"/>
      <c r="NCR109" s="376"/>
      <c r="NCS109" s="376"/>
      <c r="NCT109" s="376"/>
      <c r="NCU109" s="376"/>
      <c r="NCV109" s="376"/>
      <c r="NCW109" s="376"/>
      <c r="NCX109" s="376"/>
      <c r="NCY109" s="376"/>
      <c r="NCZ109" s="376"/>
      <c r="NDA109" s="376"/>
      <c r="NDB109" s="376"/>
      <c r="NDC109" s="376"/>
      <c r="NDD109" s="376"/>
      <c r="NDE109" s="376"/>
      <c r="NDF109" s="376"/>
      <c r="NDG109" s="376"/>
      <c r="NDH109" s="376"/>
      <c r="NDI109" s="376"/>
      <c r="NDJ109" s="376"/>
      <c r="NDK109" s="376"/>
      <c r="NDL109" s="376"/>
      <c r="NDM109" s="376"/>
      <c r="NDN109" s="376"/>
      <c r="NDO109" s="376"/>
      <c r="NDP109" s="376"/>
      <c r="NDQ109" s="376"/>
      <c r="NDR109" s="376"/>
      <c r="NDS109" s="376"/>
      <c r="NDT109" s="376"/>
      <c r="NDU109" s="376"/>
      <c r="NDV109" s="376"/>
      <c r="NDW109" s="376"/>
      <c r="NDX109" s="376"/>
      <c r="NDY109" s="376"/>
      <c r="NDZ109" s="376"/>
      <c r="NEA109" s="376"/>
      <c r="NEB109" s="376"/>
      <c r="NEC109" s="376"/>
      <c r="NED109" s="376"/>
      <c r="NEE109" s="376"/>
      <c r="NEF109" s="376"/>
      <c r="NEG109" s="376"/>
      <c r="NEH109" s="376"/>
      <c r="NEI109" s="376"/>
      <c r="NEJ109" s="376"/>
      <c r="NEK109" s="376"/>
      <c r="NEL109" s="376"/>
      <c r="NEM109" s="376"/>
      <c r="NEN109" s="376"/>
      <c r="NEO109" s="376"/>
      <c r="NEP109" s="376"/>
      <c r="NEQ109" s="376"/>
      <c r="NER109" s="376"/>
      <c r="NES109" s="376"/>
      <c r="NET109" s="376"/>
      <c r="NEU109" s="376"/>
      <c r="NEV109" s="376"/>
      <c r="NEW109" s="376"/>
      <c r="NEX109" s="376"/>
      <c r="NEY109" s="376"/>
      <c r="NEZ109" s="376"/>
      <c r="NFA109" s="376"/>
      <c r="NFB109" s="376"/>
      <c r="NFC109" s="376"/>
      <c r="NFD109" s="376"/>
      <c r="NFE109" s="376"/>
      <c r="NFF109" s="376"/>
      <c r="NFG109" s="376"/>
      <c r="NFH109" s="376"/>
      <c r="NFI109" s="376"/>
      <c r="NFJ109" s="376"/>
      <c r="NFK109" s="376"/>
      <c r="NFL109" s="376"/>
      <c r="NFM109" s="376"/>
      <c r="NFN109" s="376"/>
      <c r="NFO109" s="376"/>
      <c r="NFP109" s="376"/>
      <c r="NFQ109" s="376"/>
      <c r="NFR109" s="376"/>
      <c r="NFS109" s="376"/>
      <c r="NFT109" s="376"/>
      <c r="NFU109" s="376"/>
      <c r="NFV109" s="376"/>
      <c r="NFW109" s="376"/>
      <c r="NFX109" s="376"/>
      <c r="NFY109" s="376"/>
      <c r="NFZ109" s="376"/>
      <c r="NGA109" s="376"/>
      <c r="NGB109" s="376"/>
      <c r="NGC109" s="376"/>
      <c r="NGD109" s="376"/>
      <c r="NGE109" s="376"/>
      <c r="NGF109" s="376"/>
      <c r="NGG109" s="376"/>
      <c r="NGH109" s="376"/>
      <c r="NGI109" s="376"/>
      <c r="NGJ109" s="376"/>
      <c r="NGK109" s="376"/>
      <c r="NGL109" s="376"/>
      <c r="NGM109" s="376"/>
      <c r="NGN109" s="376"/>
      <c r="NGO109" s="376"/>
      <c r="NGP109" s="376"/>
      <c r="NGQ109" s="376"/>
      <c r="NGR109" s="376"/>
      <c r="NGS109" s="376"/>
      <c r="NGT109" s="376"/>
      <c r="NGU109" s="376"/>
      <c r="NGV109" s="376"/>
      <c r="NGW109" s="376"/>
      <c r="NGX109" s="376"/>
      <c r="NGY109" s="376"/>
      <c r="NGZ109" s="376"/>
      <c r="NHA109" s="376"/>
      <c r="NHB109" s="376"/>
      <c r="NHC109" s="376"/>
      <c r="NHD109" s="376"/>
      <c r="NHE109" s="376"/>
      <c r="NHF109" s="376"/>
      <c r="NHG109" s="376"/>
      <c r="NHH109" s="376"/>
      <c r="NHI109" s="376"/>
      <c r="NHJ109" s="376"/>
      <c r="NHK109" s="376"/>
      <c r="NHL109" s="376"/>
      <c r="NHM109" s="376"/>
      <c r="NHN109" s="376"/>
      <c r="NHO109" s="376"/>
      <c r="NHP109" s="376"/>
      <c r="NHQ109" s="376"/>
      <c r="NHR109" s="376"/>
      <c r="NHS109" s="376"/>
      <c r="NHT109" s="376"/>
      <c r="NHU109" s="376"/>
      <c r="NHV109" s="376"/>
      <c r="NHW109" s="376"/>
      <c r="NHX109" s="376"/>
      <c r="NHY109" s="376"/>
      <c r="NHZ109" s="376"/>
      <c r="NIA109" s="376"/>
      <c r="NIB109" s="376"/>
      <c r="NIC109" s="376"/>
      <c r="NID109" s="376"/>
      <c r="NIE109" s="376"/>
      <c r="NIF109" s="376"/>
      <c r="NIG109" s="376"/>
      <c r="NIH109" s="376"/>
      <c r="NII109" s="376"/>
      <c r="NIJ109" s="376"/>
      <c r="NIK109" s="376"/>
      <c r="NIL109" s="376"/>
      <c r="NIM109" s="376"/>
      <c r="NIN109" s="376"/>
      <c r="NIO109" s="376"/>
      <c r="NIP109" s="376"/>
      <c r="NIQ109" s="376"/>
      <c r="NIR109" s="376"/>
      <c r="NIS109" s="376"/>
      <c r="NIT109" s="376"/>
      <c r="NIU109" s="376"/>
      <c r="NIV109" s="376"/>
      <c r="NIW109" s="376"/>
      <c r="NIX109" s="376"/>
      <c r="NIY109" s="376"/>
      <c r="NIZ109" s="376"/>
      <c r="NJA109" s="376"/>
      <c r="NJB109" s="376"/>
      <c r="NJC109" s="376"/>
      <c r="NJD109" s="376"/>
      <c r="NJE109" s="376"/>
      <c r="NJF109" s="376"/>
      <c r="NJG109" s="376"/>
      <c r="NJH109" s="376"/>
      <c r="NJI109" s="376"/>
      <c r="NJJ109" s="376"/>
      <c r="NJK109" s="376"/>
      <c r="NJL109" s="376"/>
      <c r="NJM109" s="376"/>
      <c r="NJN109" s="376"/>
      <c r="NJO109" s="376"/>
      <c r="NJP109" s="376"/>
      <c r="NJQ109" s="376"/>
      <c r="NJR109" s="376"/>
      <c r="NJS109" s="376"/>
      <c r="NJT109" s="376"/>
      <c r="NJU109" s="376"/>
      <c r="NJV109" s="376"/>
      <c r="NJW109" s="376"/>
      <c r="NJX109" s="376"/>
      <c r="NJY109" s="376"/>
      <c r="NJZ109" s="376"/>
      <c r="NKA109" s="376"/>
      <c r="NKB109" s="376"/>
      <c r="NKC109" s="376"/>
      <c r="NKD109" s="376"/>
      <c r="NKE109" s="376"/>
      <c r="NKF109" s="376"/>
      <c r="NKG109" s="376"/>
      <c r="NKH109" s="376"/>
      <c r="NKI109" s="376"/>
      <c r="NKJ109" s="376"/>
      <c r="NKK109" s="376"/>
      <c r="NKL109" s="376"/>
      <c r="NKM109" s="376"/>
      <c r="NKN109" s="376"/>
      <c r="NKO109" s="376"/>
      <c r="NKP109" s="376"/>
      <c r="NKQ109" s="376"/>
      <c r="NKR109" s="376"/>
      <c r="NKS109" s="376"/>
      <c r="NKT109" s="376"/>
      <c r="NKU109" s="376"/>
      <c r="NKV109" s="376"/>
      <c r="NKW109" s="376"/>
      <c r="NKX109" s="376"/>
      <c r="NKY109" s="376"/>
      <c r="NKZ109" s="376"/>
      <c r="NLA109" s="376"/>
      <c r="NLB109" s="376"/>
      <c r="NLC109" s="376"/>
      <c r="NLD109" s="376"/>
      <c r="NLE109" s="376"/>
      <c r="NLF109" s="376"/>
      <c r="NLG109" s="376"/>
      <c r="NLH109" s="376"/>
      <c r="NLI109" s="376"/>
      <c r="NLJ109" s="376"/>
      <c r="NLK109" s="376"/>
      <c r="NLL109" s="376"/>
      <c r="NLM109" s="376"/>
      <c r="NLN109" s="376"/>
      <c r="NLO109" s="376"/>
      <c r="NLP109" s="376"/>
      <c r="NLQ109" s="376"/>
      <c r="NLR109" s="376"/>
      <c r="NLS109" s="376"/>
      <c r="NLT109" s="376"/>
      <c r="NLU109" s="376"/>
      <c r="NLV109" s="376"/>
      <c r="NLW109" s="376"/>
      <c r="NLX109" s="376"/>
      <c r="NLY109" s="376"/>
      <c r="NLZ109" s="376"/>
      <c r="NMA109" s="376"/>
      <c r="NMB109" s="376"/>
      <c r="NMC109" s="376"/>
      <c r="NMD109" s="376"/>
      <c r="NME109" s="376"/>
      <c r="NMF109" s="376"/>
      <c r="NMG109" s="376"/>
      <c r="NMH109" s="376"/>
      <c r="NMI109" s="376"/>
      <c r="NMJ109" s="376"/>
      <c r="NMK109" s="376"/>
      <c r="NML109" s="376"/>
      <c r="NMM109" s="376"/>
      <c r="NMN109" s="376"/>
      <c r="NMO109" s="376"/>
      <c r="NMP109" s="376"/>
      <c r="NMQ109" s="376"/>
      <c r="NMR109" s="376"/>
      <c r="NMS109" s="376"/>
      <c r="NMT109" s="376"/>
      <c r="NMU109" s="376"/>
      <c r="NMV109" s="376"/>
      <c r="NMW109" s="376"/>
      <c r="NMX109" s="376"/>
      <c r="NMY109" s="376"/>
      <c r="NMZ109" s="376"/>
      <c r="NNA109" s="376"/>
      <c r="NNB109" s="376"/>
      <c r="NNC109" s="376"/>
      <c r="NND109" s="376"/>
      <c r="NNE109" s="376"/>
      <c r="NNF109" s="376"/>
      <c r="NNG109" s="376"/>
      <c r="NNH109" s="376"/>
      <c r="NNI109" s="376"/>
      <c r="NNJ109" s="376"/>
      <c r="NNK109" s="376"/>
      <c r="NNL109" s="376"/>
      <c r="NNM109" s="376"/>
      <c r="NNN109" s="376"/>
      <c r="NNO109" s="376"/>
      <c r="NNP109" s="376"/>
      <c r="NNQ109" s="376"/>
      <c r="NNR109" s="376"/>
      <c r="NNS109" s="376"/>
      <c r="NNT109" s="376"/>
      <c r="NNU109" s="376"/>
      <c r="NNV109" s="376"/>
      <c r="NNW109" s="376"/>
      <c r="NNX109" s="376"/>
      <c r="NNY109" s="376"/>
      <c r="NNZ109" s="376"/>
      <c r="NOA109" s="376"/>
      <c r="NOB109" s="376"/>
      <c r="NOC109" s="376"/>
      <c r="NOD109" s="376"/>
      <c r="NOE109" s="376"/>
      <c r="NOF109" s="376"/>
      <c r="NOG109" s="376"/>
      <c r="NOH109" s="376"/>
      <c r="NOI109" s="376"/>
      <c r="NOJ109" s="376"/>
      <c r="NOK109" s="376"/>
      <c r="NOL109" s="376"/>
      <c r="NOM109" s="376"/>
      <c r="NON109" s="376"/>
      <c r="NOO109" s="376"/>
      <c r="NOP109" s="376"/>
      <c r="NOQ109" s="376"/>
      <c r="NOR109" s="376"/>
      <c r="NOS109" s="376"/>
      <c r="NOT109" s="376"/>
      <c r="NOU109" s="376"/>
      <c r="NOV109" s="376"/>
      <c r="NOW109" s="376"/>
      <c r="NOX109" s="376"/>
      <c r="NOY109" s="376"/>
      <c r="NOZ109" s="376"/>
      <c r="NPA109" s="376"/>
      <c r="NPB109" s="376"/>
      <c r="NPC109" s="376"/>
      <c r="NPD109" s="376"/>
      <c r="NPE109" s="376"/>
      <c r="NPF109" s="376"/>
      <c r="NPG109" s="376"/>
      <c r="NPH109" s="376"/>
      <c r="NPI109" s="376"/>
      <c r="NPJ109" s="376"/>
      <c r="NPK109" s="376"/>
      <c r="NPL109" s="376"/>
      <c r="NPM109" s="376"/>
      <c r="NPN109" s="376"/>
      <c r="NPO109" s="376"/>
      <c r="NPP109" s="376"/>
      <c r="NPQ109" s="376"/>
      <c r="NPR109" s="376"/>
      <c r="NPS109" s="376"/>
      <c r="NPT109" s="376"/>
      <c r="NPU109" s="376"/>
      <c r="NPV109" s="376"/>
      <c r="NPW109" s="376"/>
      <c r="NPX109" s="376"/>
      <c r="NPY109" s="376"/>
      <c r="NPZ109" s="376"/>
      <c r="NQA109" s="376"/>
      <c r="NQB109" s="376"/>
      <c r="NQC109" s="376"/>
      <c r="NQD109" s="376"/>
      <c r="NQE109" s="376"/>
      <c r="NQF109" s="376"/>
      <c r="NQG109" s="376"/>
      <c r="NQH109" s="376"/>
      <c r="NQI109" s="376"/>
      <c r="NQJ109" s="376"/>
      <c r="NQK109" s="376"/>
      <c r="NQL109" s="376"/>
      <c r="NQM109" s="376"/>
      <c r="NQN109" s="376"/>
      <c r="NQO109" s="376"/>
      <c r="NQP109" s="376"/>
      <c r="NQQ109" s="376"/>
      <c r="NQR109" s="376"/>
      <c r="NQS109" s="376"/>
      <c r="NQT109" s="376"/>
      <c r="NQU109" s="376"/>
      <c r="NQV109" s="376"/>
      <c r="NQW109" s="376"/>
      <c r="NQX109" s="376"/>
      <c r="NQY109" s="376"/>
      <c r="NQZ109" s="376"/>
      <c r="NRA109" s="376"/>
      <c r="NRB109" s="376"/>
      <c r="NRC109" s="376"/>
      <c r="NRD109" s="376"/>
      <c r="NRE109" s="376"/>
      <c r="NRF109" s="376"/>
      <c r="NRG109" s="376"/>
      <c r="NRH109" s="376"/>
      <c r="NRI109" s="376"/>
      <c r="NRJ109" s="376"/>
      <c r="NRK109" s="376"/>
      <c r="NRL109" s="376"/>
      <c r="NRM109" s="376"/>
      <c r="NRN109" s="376"/>
      <c r="NRO109" s="376"/>
      <c r="NRP109" s="376"/>
      <c r="NRQ109" s="376"/>
      <c r="NRR109" s="376"/>
      <c r="NRS109" s="376"/>
      <c r="NRT109" s="376"/>
      <c r="NRU109" s="376"/>
      <c r="NRV109" s="376"/>
      <c r="NRW109" s="376"/>
      <c r="NRX109" s="376"/>
      <c r="NRY109" s="376"/>
      <c r="NRZ109" s="376"/>
      <c r="NSA109" s="376"/>
      <c r="NSB109" s="376"/>
      <c r="NSC109" s="376"/>
      <c r="NSD109" s="376"/>
      <c r="NSE109" s="376"/>
      <c r="NSF109" s="376"/>
      <c r="NSG109" s="376"/>
      <c r="NSH109" s="376"/>
      <c r="NSI109" s="376"/>
      <c r="NSJ109" s="376"/>
      <c r="NSK109" s="376"/>
      <c r="NSL109" s="376"/>
      <c r="NSM109" s="376"/>
      <c r="NSN109" s="376"/>
      <c r="NSO109" s="376"/>
      <c r="NSP109" s="376"/>
      <c r="NSQ109" s="376"/>
      <c r="NSR109" s="376"/>
      <c r="NSS109" s="376"/>
      <c r="NST109" s="376"/>
      <c r="NSU109" s="376"/>
      <c r="NSV109" s="376"/>
      <c r="NSW109" s="376"/>
      <c r="NSX109" s="376"/>
      <c r="NSY109" s="376"/>
      <c r="NSZ109" s="376"/>
      <c r="NTA109" s="376"/>
      <c r="NTB109" s="376"/>
      <c r="NTC109" s="376"/>
      <c r="NTD109" s="376"/>
      <c r="NTE109" s="376"/>
      <c r="NTF109" s="376"/>
      <c r="NTG109" s="376"/>
      <c r="NTH109" s="376"/>
      <c r="NTI109" s="376"/>
      <c r="NTJ109" s="376"/>
      <c r="NTK109" s="376"/>
      <c r="NTL109" s="376"/>
      <c r="NTM109" s="376"/>
      <c r="NTN109" s="376"/>
      <c r="NTO109" s="376"/>
      <c r="NTP109" s="376"/>
      <c r="NTQ109" s="376"/>
      <c r="NTR109" s="376"/>
      <c r="NTS109" s="376"/>
      <c r="NTT109" s="376"/>
      <c r="NTU109" s="376"/>
      <c r="NTV109" s="376"/>
      <c r="NTW109" s="376"/>
      <c r="NTX109" s="376"/>
      <c r="NTY109" s="376"/>
      <c r="NTZ109" s="376"/>
      <c r="NUA109" s="376"/>
      <c r="NUB109" s="376"/>
      <c r="NUC109" s="376"/>
      <c r="NUD109" s="376"/>
      <c r="NUE109" s="376"/>
      <c r="NUF109" s="376"/>
      <c r="NUG109" s="376"/>
      <c r="NUH109" s="376"/>
      <c r="NUI109" s="376"/>
      <c r="NUJ109" s="376"/>
      <c r="NUK109" s="376"/>
      <c r="NUL109" s="376"/>
      <c r="NUM109" s="376"/>
      <c r="NUN109" s="376"/>
      <c r="NUO109" s="376"/>
      <c r="NUP109" s="376"/>
      <c r="NUQ109" s="376"/>
      <c r="NUR109" s="376"/>
      <c r="NUS109" s="376"/>
      <c r="NUT109" s="376"/>
      <c r="NUU109" s="376"/>
      <c r="NUV109" s="376"/>
      <c r="NUW109" s="376"/>
      <c r="NUX109" s="376"/>
      <c r="NUY109" s="376"/>
      <c r="NUZ109" s="376"/>
      <c r="NVA109" s="376"/>
      <c r="NVB109" s="376"/>
      <c r="NVC109" s="376"/>
      <c r="NVD109" s="376"/>
      <c r="NVE109" s="376"/>
      <c r="NVF109" s="376"/>
      <c r="NVG109" s="376"/>
      <c r="NVH109" s="376"/>
      <c r="NVI109" s="376"/>
      <c r="NVJ109" s="376"/>
      <c r="NVK109" s="376"/>
      <c r="NVL109" s="376"/>
      <c r="NVM109" s="376"/>
      <c r="NVN109" s="376"/>
      <c r="NVO109" s="376"/>
      <c r="NVP109" s="376"/>
      <c r="NVQ109" s="376"/>
      <c r="NVR109" s="376"/>
      <c r="NVS109" s="376"/>
      <c r="NVT109" s="376"/>
      <c r="NVU109" s="376"/>
      <c r="NVV109" s="376"/>
      <c r="NVW109" s="376"/>
      <c r="NVX109" s="376"/>
      <c r="NVY109" s="376"/>
      <c r="NVZ109" s="376"/>
      <c r="NWA109" s="376"/>
      <c r="NWB109" s="376"/>
      <c r="NWC109" s="376"/>
      <c r="NWD109" s="376"/>
      <c r="NWE109" s="376"/>
      <c r="NWF109" s="376"/>
      <c r="NWG109" s="376"/>
      <c r="NWH109" s="376"/>
      <c r="NWI109" s="376"/>
      <c r="NWJ109" s="376"/>
      <c r="NWK109" s="376"/>
      <c r="NWL109" s="376"/>
      <c r="NWM109" s="376"/>
      <c r="NWN109" s="376"/>
      <c r="NWO109" s="376"/>
      <c r="NWP109" s="376"/>
      <c r="NWQ109" s="376"/>
      <c r="NWR109" s="376"/>
      <c r="NWS109" s="376"/>
      <c r="NWT109" s="376"/>
      <c r="NWU109" s="376"/>
      <c r="NWV109" s="376"/>
      <c r="NWW109" s="376"/>
      <c r="NWX109" s="376"/>
      <c r="NWY109" s="376"/>
      <c r="NWZ109" s="376"/>
      <c r="NXA109" s="376"/>
      <c r="NXB109" s="376"/>
      <c r="NXC109" s="376"/>
      <c r="NXD109" s="376"/>
      <c r="NXE109" s="376"/>
      <c r="NXF109" s="376"/>
      <c r="NXG109" s="376"/>
      <c r="NXH109" s="376"/>
      <c r="NXI109" s="376"/>
      <c r="NXJ109" s="376"/>
      <c r="NXK109" s="376"/>
      <c r="NXL109" s="376"/>
      <c r="NXM109" s="376"/>
      <c r="NXN109" s="376"/>
      <c r="NXO109" s="376"/>
      <c r="NXP109" s="376"/>
      <c r="NXQ109" s="376"/>
      <c r="NXR109" s="376"/>
      <c r="NXS109" s="376"/>
      <c r="NXT109" s="376"/>
      <c r="NXU109" s="376"/>
      <c r="NXV109" s="376"/>
      <c r="NXW109" s="376"/>
      <c r="NXX109" s="376"/>
      <c r="NXY109" s="376"/>
      <c r="NXZ109" s="376"/>
      <c r="NYA109" s="376"/>
      <c r="NYB109" s="376"/>
      <c r="NYC109" s="376"/>
      <c r="NYD109" s="376"/>
      <c r="NYE109" s="376"/>
      <c r="NYF109" s="376"/>
      <c r="NYG109" s="376"/>
      <c r="NYH109" s="376"/>
      <c r="NYI109" s="376"/>
      <c r="NYJ109" s="376"/>
      <c r="NYK109" s="376"/>
      <c r="NYL109" s="376"/>
      <c r="NYM109" s="376"/>
      <c r="NYN109" s="376"/>
      <c r="NYO109" s="376"/>
      <c r="NYP109" s="376"/>
      <c r="NYQ109" s="376"/>
      <c r="NYR109" s="376"/>
      <c r="NYS109" s="376"/>
      <c r="NYT109" s="376"/>
      <c r="NYU109" s="376"/>
      <c r="NYV109" s="376"/>
      <c r="NYW109" s="376"/>
      <c r="NYX109" s="376"/>
      <c r="NYY109" s="376"/>
      <c r="NYZ109" s="376"/>
      <c r="NZA109" s="376"/>
      <c r="NZB109" s="376"/>
      <c r="NZC109" s="376"/>
      <c r="NZD109" s="376"/>
      <c r="NZE109" s="376"/>
      <c r="NZF109" s="376"/>
      <c r="NZG109" s="376"/>
      <c r="NZH109" s="376"/>
      <c r="NZI109" s="376"/>
      <c r="NZJ109" s="376"/>
      <c r="NZK109" s="376"/>
      <c r="NZL109" s="376"/>
      <c r="NZM109" s="376"/>
      <c r="NZN109" s="376"/>
      <c r="NZO109" s="376"/>
      <c r="NZP109" s="376"/>
      <c r="NZQ109" s="376"/>
      <c r="NZR109" s="376"/>
      <c r="NZS109" s="376"/>
      <c r="NZT109" s="376"/>
      <c r="NZU109" s="376"/>
      <c r="NZV109" s="376"/>
      <c r="NZW109" s="376"/>
      <c r="NZX109" s="376"/>
      <c r="NZY109" s="376"/>
      <c r="NZZ109" s="376"/>
      <c r="OAA109" s="376"/>
      <c r="OAB109" s="376"/>
      <c r="OAC109" s="376"/>
      <c r="OAD109" s="376"/>
      <c r="OAE109" s="376"/>
      <c r="OAF109" s="376"/>
      <c r="OAG109" s="376"/>
      <c r="OAH109" s="376"/>
      <c r="OAI109" s="376"/>
      <c r="OAJ109" s="376"/>
      <c r="OAK109" s="376"/>
      <c r="OAL109" s="376"/>
      <c r="OAM109" s="376"/>
      <c r="OAN109" s="376"/>
      <c r="OAO109" s="376"/>
      <c r="OAP109" s="376"/>
      <c r="OAQ109" s="376"/>
      <c r="OAR109" s="376"/>
      <c r="OAS109" s="376"/>
      <c r="OAT109" s="376"/>
      <c r="OAU109" s="376"/>
      <c r="OAV109" s="376"/>
      <c r="OAW109" s="376"/>
      <c r="OAX109" s="376"/>
      <c r="OAY109" s="376"/>
      <c r="OAZ109" s="376"/>
      <c r="OBA109" s="376"/>
      <c r="OBB109" s="376"/>
      <c r="OBC109" s="376"/>
      <c r="OBD109" s="376"/>
      <c r="OBE109" s="376"/>
      <c r="OBF109" s="376"/>
      <c r="OBG109" s="376"/>
      <c r="OBH109" s="376"/>
      <c r="OBI109" s="376"/>
      <c r="OBJ109" s="376"/>
      <c r="OBK109" s="376"/>
      <c r="OBL109" s="376"/>
      <c r="OBM109" s="376"/>
      <c r="OBN109" s="376"/>
      <c r="OBO109" s="376"/>
      <c r="OBP109" s="376"/>
      <c r="OBQ109" s="376"/>
      <c r="OBR109" s="376"/>
      <c r="OBS109" s="376"/>
      <c r="OBT109" s="376"/>
      <c r="OBU109" s="376"/>
      <c r="OBV109" s="376"/>
      <c r="OBW109" s="376"/>
      <c r="OBX109" s="376"/>
      <c r="OBY109" s="376"/>
      <c r="OBZ109" s="376"/>
      <c r="OCA109" s="376"/>
      <c r="OCB109" s="376"/>
      <c r="OCC109" s="376"/>
      <c r="OCD109" s="376"/>
      <c r="OCE109" s="376"/>
      <c r="OCF109" s="376"/>
      <c r="OCG109" s="376"/>
      <c r="OCH109" s="376"/>
      <c r="OCI109" s="376"/>
      <c r="OCJ109" s="376"/>
      <c r="OCK109" s="376"/>
      <c r="OCL109" s="376"/>
      <c r="OCM109" s="376"/>
      <c r="OCN109" s="376"/>
      <c r="OCO109" s="376"/>
      <c r="OCP109" s="376"/>
      <c r="OCQ109" s="376"/>
      <c r="OCR109" s="376"/>
      <c r="OCS109" s="376"/>
      <c r="OCT109" s="376"/>
      <c r="OCU109" s="376"/>
      <c r="OCV109" s="376"/>
      <c r="OCW109" s="376"/>
      <c r="OCX109" s="376"/>
      <c r="OCY109" s="376"/>
      <c r="OCZ109" s="376"/>
      <c r="ODA109" s="376"/>
      <c r="ODB109" s="376"/>
      <c r="ODC109" s="376"/>
      <c r="ODD109" s="376"/>
      <c r="ODE109" s="376"/>
      <c r="ODF109" s="376"/>
      <c r="ODG109" s="376"/>
      <c r="ODH109" s="376"/>
      <c r="ODI109" s="376"/>
      <c r="ODJ109" s="376"/>
      <c r="ODK109" s="376"/>
      <c r="ODL109" s="376"/>
      <c r="ODM109" s="376"/>
      <c r="ODN109" s="376"/>
      <c r="ODO109" s="376"/>
      <c r="ODP109" s="376"/>
      <c r="ODQ109" s="376"/>
      <c r="ODR109" s="376"/>
      <c r="ODS109" s="376"/>
      <c r="ODT109" s="376"/>
      <c r="ODU109" s="376"/>
      <c r="ODV109" s="376"/>
      <c r="ODW109" s="376"/>
      <c r="ODX109" s="376"/>
      <c r="ODY109" s="376"/>
      <c r="ODZ109" s="376"/>
      <c r="OEA109" s="376"/>
      <c r="OEB109" s="376"/>
      <c r="OEC109" s="376"/>
      <c r="OED109" s="376"/>
      <c r="OEE109" s="376"/>
      <c r="OEF109" s="376"/>
      <c r="OEG109" s="376"/>
      <c r="OEH109" s="376"/>
      <c r="OEI109" s="376"/>
      <c r="OEJ109" s="376"/>
      <c r="OEK109" s="376"/>
      <c r="OEL109" s="376"/>
      <c r="OEM109" s="376"/>
      <c r="OEN109" s="376"/>
      <c r="OEO109" s="376"/>
      <c r="OEP109" s="376"/>
      <c r="OEQ109" s="376"/>
      <c r="OER109" s="376"/>
      <c r="OES109" s="376"/>
      <c r="OET109" s="376"/>
      <c r="OEU109" s="376"/>
      <c r="OEV109" s="376"/>
      <c r="OEW109" s="376"/>
      <c r="OEX109" s="376"/>
      <c r="OEY109" s="376"/>
      <c r="OEZ109" s="376"/>
      <c r="OFA109" s="376"/>
      <c r="OFB109" s="376"/>
      <c r="OFC109" s="376"/>
      <c r="OFD109" s="376"/>
      <c r="OFE109" s="376"/>
      <c r="OFF109" s="376"/>
      <c r="OFG109" s="376"/>
      <c r="OFH109" s="376"/>
      <c r="OFI109" s="376"/>
      <c r="OFJ109" s="376"/>
      <c r="OFK109" s="376"/>
      <c r="OFL109" s="376"/>
      <c r="OFM109" s="376"/>
      <c r="OFN109" s="376"/>
      <c r="OFO109" s="376"/>
      <c r="OFP109" s="376"/>
      <c r="OFQ109" s="376"/>
      <c r="OFR109" s="376"/>
      <c r="OFS109" s="376"/>
      <c r="OFT109" s="376"/>
      <c r="OFU109" s="376"/>
      <c r="OFV109" s="376"/>
      <c r="OFW109" s="376"/>
      <c r="OFX109" s="376"/>
      <c r="OFY109" s="376"/>
      <c r="OFZ109" s="376"/>
      <c r="OGA109" s="376"/>
      <c r="OGB109" s="376"/>
      <c r="OGC109" s="376"/>
      <c r="OGD109" s="376"/>
      <c r="OGE109" s="376"/>
      <c r="OGF109" s="376"/>
      <c r="OGG109" s="376"/>
      <c r="OGH109" s="376"/>
      <c r="OGI109" s="376"/>
      <c r="OGJ109" s="376"/>
      <c r="OGK109" s="376"/>
      <c r="OGL109" s="376"/>
      <c r="OGM109" s="376"/>
      <c r="OGN109" s="376"/>
      <c r="OGO109" s="376"/>
      <c r="OGP109" s="376"/>
      <c r="OGQ109" s="376"/>
      <c r="OGR109" s="376"/>
      <c r="OGS109" s="376"/>
      <c r="OGT109" s="376"/>
      <c r="OGU109" s="376"/>
      <c r="OGV109" s="376"/>
      <c r="OGW109" s="376"/>
      <c r="OGX109" s="376"/>
      <c r="OGY109" s="376"/>
      <c r="OGZ109" s="376"/>
      <c r="OHA109" s="376"/>
      <c r="OHB109" s="376"/>
      <c r="OHC109" s="376"/>
      <c r="OHD109" s="376"/>
      <c r="OHE109" s="376"/>
      <c r="OHF109" s="376"/>
      <c r="OHG109" s="376"/>
      <c r="OHH109" s="376"/>
      <c r="OHI109" s="376"/>
      <c r="OHJ109" s="376"/>
      <c r="OHK109" s="376"/>
      <c r="OHL109" s="376"/>
      <c r="OHM109" s="376"/>
      <c r="OHN109" s="376"/>
      <c r="OHO109" s="376"/>
      <c r="OHP109" s="376"/>
      <c r="OHQ109" s="376"/>
      <c r="OHR109" s="376"/>
      <c r="OHS109" s="376"/>
      <c r="OHT109" s="376"/>
      <c r="OHU109" s="376"/>
      <c r="OHV109" s="376"/>
      <c r="OHW109" s="376"/>
      <c r="OHX109" s="376"/>
      <c r="OHY109" s="376"/>
      <c r="OHZ109" s="376"/>
      <c r="OIA109" s="376"/>
      <c r="OIB109" s="376"/>
      <c r="OIC109" s="376"/>
      <c r="OID109" s="376"/>
      <c r="OIE109" s="376"/>
      <c r="OIF109" s="376"/>
      <c r="OIG109" s="376"/>
      <c r="OIH109" s="376"/>
      <c r="OII109" s="376"/>
      <c r="OIJ109" s="376"/>
      <c r="OIK109" s="376"/>
      <c r="OIL109" s="376"/>
      <c r="OIM109" s="376"/>
      <c r="OIN109" s="376"/>
      <c r="OIO109" s="376"/>
      <c r="OIP109" s="376"/>
      <c r="OIQ109" s="376"/>
      <c r="OIR109" s="376"/>
      <c r="OIS109" s="376"/>
      <c r="OIT109" s="376"/>
      <c r="OIU109" s="376"/>
      <c r="OIV109" s="376"/>
      <c r="OIW109" s="376"/>
      <c r="OIX109" s="376"/>
      <c r="OIY109" s="376"/>
      <c r="OIZ109" s="376"/>
      <c r="OJA109" s="376"/>
      <c r="OJB109" s="376"/>
      <c r="OJC109" s="376"/>
      <c r="OJD109" s="376"/>
      <c r="OJE109" s="376"/>
      <c r="OJF109" s="376"/>
      <c r="OJG109" s="376"/>
      <c r="OJH109" s="376"/>
      <c r="OJI109" s="376"/>
      <c r="OJJ109" s="376"/>
      <c r="OJK109" s="376"/>
      <c r="OJL109" s="376"/>
      <c r="OJM109" s="376"/>
      <c r="OJN109" s="376"/>
      <c r="OJO109" s="376"/>
      <c r="OJP109" s="376"/>
      <c r="OJQ109" s="376"/>
      <c r="OJR109" s="376"/>
      <c r="OJS109" s="376"/>
      <c r="OJT109" s="376"/>
      <c r="OJU109" s="376"/>
      <c r="OJV109" s="376"/>
      <c r="OJW109" s="376"/>
      <c r="OJX109" s="376"/>
      <c r="OJY109" s="376"/>
      <c r="OJZ109" s="376"/>
      <c r="OKA109" s="376"/>
      <c r="OKB109" s="376"/>
      <c r="OKC109" s="376"/>
      <c r="OKD109" s="376"/>
      <c r="OKE109" s="376"/>
      <c r="OKF109" s="376"/>
      <c r="OKG109" s="376"/>
      <c r="OKH109" s="376"/>
      <c r="OKI109" s="376"/>
      <c r="OKJ109" s="376"/>
      <c r="OKK109" s="376"/>
      <c r="OKL109" s="376"/>
      <c r="OKM109" s="376"/>
      <c r="OKN109" s="376"/>
      <c r="OKO109" s="376"/>
      <c r="OKP109" s="376"/>
      <c r="OKQ109" s="376"/>
      <c r="OKR109" s="376"/>
      <c r="OKS109" s="376"/>
      <c r="OKT109" s="376"/>
      <c r="OKU109" s="376"/>
      <c r="OKV109" s="376"/>
      <c r="OKW109" s="376"/>
      <c r="OKX109" s="376"/>
      <c r="OKY109" s="376"/>
      <c r="OKZ109" s="376"/>
      <c r="OLA109" s="376"/>
      <c r="OLB109" s="376"/>
      <c r="OLC109" s="376"/>
      <c r="OLD109" s="376"/>
      <c r="OLE109" s="376"/>
      <c r="OLF109" s="376"/>
      <c r="OLG109" s="376"/>
      <c r="OLH109" s="376"/>
      <c r="OLI109" s="376"/>
      <c r="OLJ109" s="376"/>
      <c r="OLK109" s="376"/>
      <c r="OLL109" s="376"/>
      <c r="OLM109" s="376"/>
      <c r="OLN109" s="376"/>
      <c r="OLO109" s="376"/>
      <c r="OLP109" s="376"/>
      <c r="OLQ109" s="376"/>
      <c r="OLR109" s="376"/>
      <c r="OLS109" s="376"/>
      <c r="OLT109" s="376"/>
      <c r="OLU109" s="376"/>
      <c r="OLV109" s="376"/>
      <c r="OLW109" s="376"/>
      <c r="OLX109" s="376"/>
      <c r="OLY109" s="376"/>
      <c r="OLZ109" s="376"/>
      <c r="OMA109" s="376"/>
      <c r="OMB109" s="376"/>
      <c r="OMC109" s="376"/>
      <c r="OMD109" s="376"/>
      <c r="OME109" s="376"/>
      <c r="OMF109" s="376"/>
      <c r="OMG109" s="376"/>
      <c r="OMH109" s="376"/>
      <c r="OMI109" s="376"/>
      <c r="OMJ109" s="376"/>
      <c r="OMK109" s="376"/>
      <c r="OML109" s="376"/>
      <c r="OMM109" s="376"/>
      <c r="OMN109" s="376"/>
      <c r="OMO109" s="376"/>
      <c r="OMP109" s="376"/>
      <c r="OMQ109" s="376"/>
      <c r="OMR109" s="376"/>
      <c r="OMS109" s="376"/>
      <c r="OMT109" s="376"/>
      <c r="OMU109" s="376"/>
      <c r="OMV109" s="376"/>
      <c r="OMW109" s="376"/>
      <c r="OMX109" s="376"/>
      <c r="OMY109" s="376"/>
      <c r="OMZ109" s="376"/>
      <c r="ONA109" s="376"/>
      <c r="ONB109" s="376"/>
      <c r="ONC109" s="376"/>
      <c r="OND109" s="376"/>
      <c r="ONE109" s="376"/>
      <c r="ONF109" s="376"/>
      <c r="ONG109" s="376"/>
      <c r="ONH109" s="376"/>
      <c r="ONI109" s="376"/>
      <c r="ONJ109" s="376"/>
      <c r="ONK109" s="376"/>
      <c r="ONL109" s="376"/>
      <c r="ONM109" s="376"/>
      <c r="ONN109" s="376"/>
      <c r="ONO109" s="376"/>
      <c r="ONP109" s="376"/>
      <c r="ONQ109" s="376"/>
      <c r="ONR109" s="376"/>
      <c r="ONS109" s="376"/>
      <c r="ONT109" s="376"/>
      <c r="ONU109" s="376"/>
      <c r="ONV109" s="376"/>
      <c r="ONW109" s="376"/>
      <c r="ONX109" s="376"/>
      <c r="ONY109" s="376"/>
      <c r="ONZ109" s="376"/>
      <c r="OOA109" s="376"/>
      <c r="OOB109" s="376"/>
      <c r="OOC109" s="376"/>
      <c r="OOD109" s="376"/>
      <c r="OOE109" s="376"/>
      <c r="OOF109" s="376"/>
      <c r="OOG109" s="376"/>
      <c r="OOH109" s="376"/>
      <c r="OOI109" s="376"/>
      <c r="OOJ109" s="376"/>
      <c r="OOK109" s="376"/>
      <c r="OOL109" s="376"/>
      <c r="OOM109" s="376"/>
      <c r="OON109" s="376"/>
      <c r="OOO109" s="376"/>
      <c r="OOP109" s="376"/>
      <c r="OOQ109" s="376"/>
      <c r="OOR109" s="376"/>
      <c r="OOS109" s="376"/>
      <c r="OOT109" s="376"/>
      <c r="OOU109" s="376"/>
      <c r="OOV109" s="376"/>
      <c r="OOW109" s="376"/>
      <c r="OOX109" s="376"/>
      <c r="OOY109" s="376"/>
      <c r="OOZ109" s="376"/>
      <c r="OPA109" s="376"/>
      <c r="OPB109" s="376"/>
      <c r="OPC109" s="376"/>
      <c r="OPD109" s="376"/>
      <c r="OPE109" s="376"/>
      <c r="OPF109" s="376"/>
      <c r="OPG109" s="376"/>
      <c r="OPH109" s="376"/>
      <c r="OPI109" s="376"/>
      <c r="OPJ109" s="376"/>
      <c r="OPK109" s="376"/>
      <c r="OPL109" s="376"/>
      <c r="OPM109" s="376"/>
      <c r="OPN109" s="376"/>
      <c r="OPO109" s="376"/>
      <c r="OPP109" s="376"/>
      <c r="OPQ109" s="376"/>
      <c r="OPR109" s="376"/>
      <c r="OPS109" s="376"/>
      <c r="OPT109" s="376"/>
      <c r="OPU109" s="376"/>
      <c r="OPV109" s="376"/>
      <c r="OPW109" s="376"/>
      <c r="OPX109" s="376"/>
      <c r="OPY109" s="376"/>
      <c r="OPZ109" s="376"/>
      <c r="OQA109" s="376"/>
      <c r="OQB109" s="376"/>
      <c r="OQC109" s="376"/>
      <c r="OQD109" s="376"/>
      <c r="OQE109" s="376"/>
      <c r="OQF109" s="376"/>
      <c r="OQG109" s="376"/>
      <c r="OQH109" s="376"/>
      <c r="OQI109" s="376"/>
      <c r="OQJ109" s="376"/>
      <c r="OQK109" s="376"/>
      <c r="OQL109" s="376"/>
      <c r="OQM109" s="376"/>
      <c r="OQN109" s="376"/>
      <c r="OQO109" s="376"/>
      <c r="OQP109" s="376"/>
      <c r="OQQ109" s="376"/>
      <c r="OQR109" s="376"/>
      <c r="OQS109" s="376"/>
      <c r="OQT109" s="376"/>
      <c r="OQU109" s="376"/>
      <c r="OQV109" s="376"/>
      <c r="OQW109" s="376"/>
      <c r="OQX109" s="376"/>
      <c r="OQY109" s="376"/>
      <c r="OQZ109" s="376"/>
      <c r="ORA109" s="376"/>
      <c r="ORB109" s="376"/>
      <c r="ORC109" s="376"/>
      <c r="ORD109" s="376"/>
      <c r="ORE109" s="376"/>
      <c r="ORF109" s="376"/>
      <c r="ORG109" s="376"/>
      <c r="ORH109" s="376"/>
      <c r="ORI109" s="376"/>
      <c r="ORJ109" s="376"/>
      <c r="ORK109" s="376"/>
      <c r="ORL109" s="376"/>
      <c r="ORM109" s="376"/>
      <c r="ORN109" s="376"/>
      <c r="ORO109" s="376"/>
      <c r="ORP109" s="376"/>
      <c r="ORQ109" s="376"/>
      <c r="ORR109" s="376"/>
      <c r="ORS109" s="376"/>
      <c r="ORT109" s="376"/>
      <c r="ORU109" s="376"/>
      <c r="ORV109" s="376"/>
      <c r="ORW109" s="376"/>
      <c r="ORX109" s="376"/>
      <c r="ORY109" s="376"/>
      <c r="ORZ109" s="376"/>
      <c r="OSA109" s="376"/>
      <c r="OSB109" s="376"/>
      <c r="OSC109" s="376"/>
      <c r="OSD109" s="376"/>
      <c r="OSE109" s="376"/>
      <c r="OSF109" s="376"/>
      <c r="OSG109" s="376"/>
      <c r="OSH109" s="376"/>
      <c r="OSI109" s="376"/>
      <c r="OSJ109" s="376"/>
      <c r="OSK109" s="376"/>
      <c r="OSL109" s="376"/>
      <c r="OSM109" s="376"/>
      <c r="OSN109" s="376"/>
      <c r="OSO109" s="376"/>
      <c r="OSP109" s="376"/>
      <c r="OSQ109" s="376"/>
      <c r="OSR109" s="376"/>
      <c r="OSS109" s="376"/>
      <c r="OST109" s="376"/>
      <c r="OSU109" s="376"/>
      <c r="OSV109" s="376"/>
      <c r="OSW109" s="376"/>
      <c r="OSX109" s="376"/>
      <c r="OSY109" s="376"/>
      <c r="OSZ109" s="376"/>
      <c r="OTA109" s="376"/>
      <c r="OTB109" s="376"/>
      <c r="OTC109" s="376"/>
      <c r="OTD109" s="376"/>
      <c r="OTE109" s="376"/>
      <c r="OTF109" s="376"/>
      <c r="OTG109" s="376"/>
      <c r="OTH109" s="376"/>
      <c r="OTI109" s="376"/>
      <c r="OTJ109" s="376"/>
      <c r="OTK109" s="376"/>
      <c r="OTL109" s="376"/>
      <c r="OTM109" s="376"/>
      <c r="OTN109" s="376"/>
      <c r="OTO109" s="376"/>
      <c r="OTP109" s="376"/>
      <c r="OTQ109" s="376"/>
      <c r="OTR109" s="376"/>
      <c r="OTS109" s="376"/>
      <c r="OTT109" s="376"/>
      <c r="OTU109" s="376"/>
      <c r="OTV109" s="376"/>
      <c r="OTW109" s="376"/>
      <c r="OTX109" s="376"/>
      <c r="OTY109" s="376"/>
      <c r="OTZ109" s="376"/>
      <c r="OUA109" s="376"/>
      <c r="OUB109" s="376"/>
      <c r="OUC109" s="376"/>
      <c r="OUD109" s="376"/>
      <c r="OUE109" s="376"/>
      <c r="OUF109" s="376"/>
      <c r="OUG109" s="376"/>
      <c r="OUH109" s="376"/>
      <c r="OUI109" s="376"/>
      <c r="OUJ109" s="376"/>
      <c r="OUK109" s="376"/>
      <c r="OUL109" s="376"/>
      <c r="OUM109" s="376"/>
      <c r="OUN109" s="376"/>
      <c r="OUO109" s="376"/>
      <c r="OUP109" s="376"/>
      <c r="OUQ109" s="376"/>
      <c r="OUR109" s="376"/>
      <c r="OUS109" s="376"/>
      <c r="OUT109" s="376"/>
      <c r="OUU109" s="376"/>
      <c r="OUV109" s="376"/>
      <c r="OUW109" s="376"/>
      <c r="OUX109" s="376"/>
      <c r="OUY109" s="376"/>
      <c r="OUZ109" s="376"/>
      <c r="OVA109" s="376"/>
      <c r="OVB109" s="376"/>
      <c r="OVC109" s="376"/>
      <c r="OVD109" s="376"/>
      <c r="OVE109" s="376"/>
      <c r="OVF109" s="376"/>
      <c r="OVG109" s="376"/>
      <c r="OVH109" s="376"/>
      <c r="OVI109" s="376"/>
      <c r="OVJ109" s="376"/>
      <c r="OVK109" s="376"/>
      <c r="OVL109" s="376"/>
      <c r="OVM109" s="376"/>
      <c r="OVN109" s="376"/>
      <c r="OVO109" s="376"/>
      <c r="OVP109" s="376"/>
      <c r="OVQ109" s="376"/>
      <c r="OVR109" s="376"/>
      <c r="OVS109" s="376"/>
      <c r="OVT109" s="376"/>
      <c r="OVU109" s="376"/>
      <c r="OVV109" s="376"/>
      <c r="OVW109" s="376"/>
      <c r="OVX109" s="376"/>
      <c r="OVY109" s="376"/>
      <c r="OVZ109" s="376"/>
      <c r="OWA109" s="376"/>
      <c r="OWB109" s="376"/>
      <c r="OWC109" s="376"/>
      <c r="OWD109" s="376"/>
      <c r="OWE109" s="376"/>
      <c r="OWF109" s="376"/>
      <c r="OWG109" s="376"/>
      <c r="OWH109" s="376"/>
      <c r="OWI109" s="376"/>
      <c r="OWJ109" s="376"/>
      <c r="OWK109" s="376"/>
      <c r="OWL109" s="376"/>
      <c r="OWM109" s="376"/>
      <c r="OWN109" s="376"/>
      <c r="OWO109" s="376"/>
      <c r="OWP109" s="376"/>
      <c r="OWQ109" s="376"/>
      <c r="OWR109" s="376"/>
      <c r="OWS109" s="376"/>
      <c r="OWT109" s="376"/>
      <c r="OWU109" s="376"/>
      <c r="OWV109" s="376"/>
      <c r="OWW109" s="376"/>
      <c r="OWX109" s="376"/>
      <c r="OWY109" s="376"/>
      <c r="OWZ109" s="376"/>
      <c r="OXA109" s="376"/>
      <c r="OXB109" s="376"/>
      <c r="OXC109" s="376"/>
      <c r="OXD109" s="376"/>
      <c r="OXE109" s="376"/>
      <c r="OXF109" s="376"/>
      <c r="OXG109" s="376"/>
      <c r="OXH109" s="376"/>
      <c r="OXI109" s="376"/>
      <c r="OXJ109" s="376"/>
      <c r="OXK109" s="376"/>
      <c r="OXL109" s="376"/>
      <c r="OXM109" s="376"/>
      <c r="OXN109" s="376"/>
      <c r="OXO109" s="376"/>
      <c r="OXP109" s="376"/>
      <c r="OXQ109" s="376"/>
      <c r="OXR109" s="376"/>
      <c r="OXS109" s="376"/>
      <c r="OXT109" s="376"/>
      <c r="OXU109" s="376"/>
      <c r="OXV109" s="376"/>
      <c r="OXW109" s="376"/>
      <c r="OXX109" s="376"/>
      <c r="OXY109" s="376"/>
      <c r="OXZ109" s="376"/>
      <c r="OYA109" s="376"/>
      <c r="OYB109" s="376"/>
      <c r="OYC109" s="376"/>
      <c r="OYD109" s="376"/>
      <c r="OYE109" s="376"/>
      <c r="OYF109" s="376"/>
      <c r="OYG109" s="376"/>
      <c r="OYH109" s="376"/>
      <c r="OYI109" s="376"/>
      <c r="OYJ109" s="376"/>
      <c r="OYK109" s="376"/>
      <c r="OYL109" s="376"/>
      <c r="OYM109" s="376"/>
      <c r="OYN109" s="376"/>
      <c r="OYO109" s="376"/>
      <c r="OYP109" s="376"/>
      <c r="OYQ109" s="376"/>
      <c r="OYR109" s="376"/>
      <c r="OYS109" s="376"/>
      <c r="OYT109" s="376"/>
      <c r="OYU109" s="376"/>
      <c r="OYV109" s="376"/>
      <c r="OYW109" s="376"/>
      <c r="OYX109" s="376"/>
      <c r="OYY109" s="376"/>
      <c r="OYZ109" s="376"/>
      <c r="OZA109" s="376"/>
      <c r="OZB109" s="376"/>
      <c r="OZC109" s="376"/>
      <c r="OZD109" s="376"/>
      <c r="OZE109" s="376"/>
      <c r="OZF109" s="376"/>
      <c r="OZG109" s="376"/>
      <c r="OZH109" s="376"/>
      <c r="OZI109" s="376"/>
      <c r="OZJ109" s="376"/>
      <c r="OZK109" s="376"/>
      <c r="OZL109" s="376"/>
      <c r="OZM109" s="376"/>
      <c r="OZN109" s="376"/>
      <c r="OZO109" s="376"/>
      <c r="OZP109" s="376"/>
      <c r="OZQ109" s="376"/>
      <c r="OZR109" s="376"/>
      <c r="OZS109" s="376"/>
      <c r="OZT109" s="376"/>
      <c r="OZU109" s="376"/>
      <c r="OZV109" s="376"/>
      <c r="OZW109" s="376"/>
      <c r="OZX109" s="376"/>
      <c r="OZY109" s="376"/>
      <c r="OZZ109" s="376"/>
      <c r="PAA109" s="376"/>
      <c r="PAB109" s="376"/>
      <c r="PAC109" s="376"/>
      <c r="PAD109" s="376"/>
      <c r="PAE109" s="376"/>
      <c r="PAF109" s="376"/>
      <c r="PAG109" s="376"/>
      <c r="PAH109" s="376"/>
      <c r="PAI109" s="376"/>
      <c r="PAJ109" s="376"/>
      <c r="PAK109" s="376"/>
      <c r="PAL109" s="376"/>
      <c r="PAM109" s="376"/>
      <c r="PAN109" s="376"/>
      <c r="PAO109" s="376"/>
      <c r="PAP109" s="376"/>
      <c r="PAQ109" s="376"/>
      <c r="PAR109" s="376"/>
      <c r="PAS109" s="376"/>
      <c r="PAT109" s="376"/>
      <c r="PAU109" s="376"/>
      <c r="PAV109" s="376"/>
      <c r="PAW109" s="376"/>
      <c r="PAX109" s="376"/>
      <c r="PAY109" s="376"/>
      <c r="PAZ109" s="376"/>
      <c r="PBA109" s="376"/>
      <c r="PBB109" s="376"/>
      <c r="PBC109" s="376"/>
      <c r="PBD109" s="376"/>
      <c r="PBE109" s="376"/>
      <c r="PBF109" s="376"/>
      <c r="PBG109" s="376"/>
      <c r="PBH109" s="376"/>
      <c r="PBI109" s="376"/>
      <c r="PBJ109" s="376"/>
      <c r="PBK109" s="376"/>
      <c r="PBL109" s="376"/>
      <c r="PBM109" s="376"/>
      <c r="PBN109" s="376"/>
      <c r="PBO109" s="376"/>
      <c r="PBP109" s="376"/>
      <c r="PBQ109" s="376"/>
      <c r="PBR109" s="376"/>
      <c r="PBS109" s="376"/>
      <c r="PBT109" s="376"/>
      <c r="PBU109" s="376"/>
      <c r="PBV109" s="376"/>
      <c r="PBW109" s="376"/>
      <c r="PBX109" s="376"/>
      <c r="PBY109" s="376"/>
      <c r="PBZ109" s="376"/>
      <c r="PCA109" s="376"/>
      <c r="PCB109" s="376"/>
      <c r="PCC109" s="376"/>
      <c r="PCD109" s="376"/>
      <c r="PCE109" s="376"/>
      <c r="PCF109" s="376"/>
      <c r="PCG109" s="376"/>
      <c r="PCH109" s="376"/>
      <c r="PCI109" s="376"/>
      <c r="PCJ109" s="376"/>
      <c r="PCK109" s="376"/>
      <c r="PCL109" s="376"/>
      <c r="PCM109" s="376"/>
      <c r="PCN109" s="376"/>
      <c r="PCO109" s="376"/>
      <c r="PCP109" s="376"/>
      <c r="PCQ109" s="376"/>
      <c r="PCR109" s="376"/>
      <c r="PCS109" s="376"/>
      <c r="PCT109" s="376"/>
      <c r="PCU109" s="376"/>
      <c r="PCV109" s="376"/>
      <c r="PCW109" s="376"/>
      <c r="PCX109" s="376"/>
      <c r="PCY109" s="376"/>
      <c r="PCZ109" s="376"/>
      <c r="PDA109" s="376"/>
      <c r="PDB109" s="376"/>
      <c r="PDC109" s="376"/>
      <c r="PDD109" s="376"/>
      <c r="PDE109" s="376"/>
      <c r="PDF109" s="376"/>
      <c r="PDG109" s="376"/>
      <c r="PDH109" s="376"/>
      <c r="PDI109" s="376"/>
      <c r="PDJ109" s="376"/>
      <c r="PDK109" s="376"/>
      <c r="PDL109" s="376"/>
      <c r="PDM109" s="376"/>
      <c r="PDN109" s="376"/>
      <c r="PDO109" s="376"/>
      <c r="PDP109" s="376"/>
      <c r="PDQ109" s="376"/>
      <c r="PDR109" s="376"/>
      <c r="PDS109" s="376"/>
      <c r="PDT109" s="376"/>
      <c r="PDU109" s="376"/>
      <c r="PDV109" s="376"/>
      <c r="PDW109" s="376"/>
      <c r="PDX109" s="376"/>
      <c r="PDY109" s="376"/>
      <c r="PDZ109" s="376"/>
      <c r="PEA109" s="376"/>
      <c r="PEB109" s="376"/>
      <c r="PEC109" s="376"/>
      <c r="PED109" s="376"/>
      <c r="PEE109" s="376"/>
      <c r="PEF109" s="376"/>
      <c r="PEG109" s="376"/>
      <c r="PEH109" s="376"/>
      <c r="PEI109" s="376"/>
      <c r="PEJ109" s="376"/>
      <c r="PEK109" s="376"/>
      <c r="PEL109" s="376"/>
      <c r="PEM109" s="376"/>
      <c r="PEN109" s="376"/>
      <c r="PEO109" s="376"/>
      <c r="PEP109" s="376"/>
      <c r="PEQ109" s="376"/>
      <c r="PER109" s="376"/>
      <c r="PES109" s="376"/>
      <c r="PET109" s="376"/>
      <c r="PEU109" s="376"/>
      <c r="PEV109" s="376"/>
      <c r="PEW109" s="376"/>
      <c r="PEX109" s="376"/>
      <c r="PEY109" s="376"/>
      <c r="PEZ109" s="376"/>
      <c r="PFA109" s="376"/>
      <c r="PFB109" s="376"/>
      <c r="PFC109" s="376"/>
      <c r="PFD109" s="376"/>
      <c r="PFE109" s="376"/>
      <c r="PFF109" s="376"/>
      <c r="PFG109" s="376"/>
      <c r="PFH109" s="376"/>
      <c r="PFI109" s="376"/>
      <c r="PFJ109" s="376"/>
      <c r="PFK109" s="376"/>
      <c r="PFL109" s="376"/>
      <c r="PFM109" s="376"/>
      <c r="PFN109" s="376"/>
      <c r="PFO109" s="376"/>
      <c r="PFP109" s="376"/>
      <c r="PFQ109" s="376"/>
      <c r="PFR109" s="376"/>
      <c r="PFS109" s="376"/>
      <c r="PFT109" s="376"/>
      <c r="PFU109" s="376"/>
      <c r="PFV109" s="376"/>
      <c r="PFW109" s="376"/>
      <c r="PFX109" s="376"/>
      <c r="PFY109" s="376"/>
      <c r="PFZ109" s="376"/>
      <c r="PGA109" s="376"/>
      <c r="PGB109" s="376"/>
      <c r="PGC109" s="376"/>
      <c r="PGD109" s="376"/>
      <c r="PGE109" s="376"/>
      <c r="PGF109" s="376"/>
      <c r="PGG109" s="376"/>
      <c r="PGH109" s="376"/>
      <c r="PGI109" s="376"/>
      <c r="PGJ109" s="376"/>
      <c r="PGK109" s="376"/>
      <c r="PGL109" s="376"/>
      <c r="PGM109" s="376"/>
      <c r="PGN109" s="376"/>
      <c r="PGO109" s="376"/>
      <c r="PGP109" s="376"/>
      <c r="PGQ109" s="376"/>
      <c r="PGR109" s="376"/>
      <c r="PGS109" s="376"/>
      <c r="PGT109" s="376"/>
      <c r="PGU109" s="376"/>
      <c r="PGV109" s="376"/>
      <c r="PGW109" s="376"/>
      <c r="PGX109" s="376"/>
      <c r="PGY109" s="376"/>
      <c r="PGZ109" s="376"/>
      <c r="PHA109" s="376"/>
      <c r="PHB109" s="376"/>
      <c r="PHC109" s="376"/>
      <c r="PHD109" s="376"/>
      <c r="PHE109" s="376"/>
      <c r="PHF109" s="376"/>
      <c r="PHG109" s="376"/>
      <c r="PHH109" s="376"/>
      <c r="PHI109" s="376"/>
      <c r="PHJ109" s="376"/>
      <c r="PHK109" s="376"/>
      <c r="PHL109" s="376"/>
      <c r="PHM109" s="376"/>
      <c r="PHN109" s="376"/>
      <c r="PHO109" s="376"/>
      <c r="PHP109" s="376"/>
      <c r="PHQ109" s="376"/>
      <c r="PHR109" s="376"/>
      <c r="PHS109" s="376"/>
      <c r="PHT109" s="376"/>
      <c r="PHU109" s="376"/>
      <c r="PHV109" s="376"/>
      <c r="PHW109" s="376"/>
      <c r="PHX109" s="376"/>
      <c r="PHY109" s="376"/>
      <c r="PHZ109" s="376"/>
      <c r="PIA109" s="376"/>
      <c r="PIB109" s="376"/>
      <c r="PIC109" s="376"/>
      <c r="PID109" s="376"/>
      <c r="PIE109" s="376"/>
      <c r="PIF109" s="376"/>
      <c r="PIG109" s="376"/>
      <c r="PIH109" s="376"/>
      <c r="PII109" s="376"/>
      <c r="PIJ109" s="376"/>
      <c r="PIK109" s="376"/>
      <c r="PIL109" s="376"/>
      <c r="PIM109" s="376"/>
      <c r="PIN109" s="376"/>
      <c r="PIO109" s="376"/>
      <c r="PIP109" s="376"/>
      <c r="PIQ109" s="376"/>
      <c r="PIR109" s="376"/>
      <c r="PIS109" s="376"/>
      <c r="PIT109" s="376"/>
      <c r="PIU109" s="376"/>
      <c r="PIV109" s="376"/>
      <c r="PIW109" s="376"/>
      <c r="PIX109" s="376"/>
      <c r="PIY109" s="376"/>
      <c r="PIZ109" s="376"/>
      <c r="PJA109" s="376"/>
      <c r="PJB109" s="376"/>
      <c r="PJC109" s="376"/>
      <c r="PJD109" s="376"/>
      <c r="PJE109" s="376"/>
      <c r="PJF109" s="376"/>
      <c r="PJG109" s="376"/>
      <c r="PJH109" s="376"/>
      <c r="PJI109" s="376"/>
      <c r="PJJ109" s="376"/>
      <c r="PJK109" s="376"/>
      <c r="PJL109" s="376"/>
      <c r="PJM109" s="376"/>
      <c r="PJN109" s="376"/>
      <c r="PJO109" s="376"/>
      <c r="PJP109" s="376"/>
      <c r="PJQ109" s="376"/>
      <c r="PJR109" s="376"/>
      <c r="PJS109" s="376"/>
      <c r="PJT109" s="376"/>
      <c r="PJU109" s="376"/>
      <c r="PJV109" s="376"/>
      <c r="PJW109" s="376"/>
      <c r="PJX109" s="376"/>
      <c r="PJY109" s="376"/>
      <c r="PJZ109" s="376"/>
      <c r="PKA109" s="376"/>
      <c r="PKB109" s="376"/>
      <c r="PKC109" s="376"/>
      <c r="PKD109" s="376"/>
      <c r="PKE109" s="376"/>
      <c r="PKF109" s="376"/>
      <c r="PKG109" s="376"/>
      <c r="PKH109" s="376"/>
      <c r="PKI109" s="376"/>
      <c r="PKJ109" s="376"/>
      <c r="PKK109" s="376"/>
      <c r="PKL109" s="376"/>
      <c r="PKM109" s="376"/>
      <c r="PKN109" s="376"/>
      <c r="PKO109" s="376"/>
      <c r="PKP109" s="376"/>
      <c r="PKQ109" s="376"/>
      <c r="PKR109" s="376"/>
      <c r="PKS109" s="376"/>
      <c r="PKT109" s="376"/>
      <c r="PKU109" s="376"/>
      <c r="PKV109" s="376"/>
      <c r="PKW109" s="376"/>
      <c r="PKX109" s="376"/>
      <c r="PKY109" s="376"/>
      <c r="PKZ109" s="376"/>
      <c r="PLA109" s="376"/>
      <c r="PLB109" s="376"/>
      <c r="PLC109" s="376"/>
      <c r="PLD109" s="376"/>
      <c r="PLE109" s="376"/>
      <c r="PLF109" s="376"/>
      <c r="PLG109" s="376"/>
      <c r="PLH109" s="376"/>
      <c r="PLI109" s="376"/>
      <c r="PLJ109" s="376"/>
      <c r="PLK109" s="376"/>
      <c r="PLL109" s="376"/>
      <c r="PLM109" s="376"/>
      <c r="PLN109" s="376"/>
      <c r="PLO109" s="376"/>
      <c r="PLP109" s="376"/>
      <c r="PLQ109" s="376"/>
      <c r="PLR109" s="376"/>
      <c r="PLS109" s="376"/>
      <c r="PLT109" s="376"/>
      <c r="PLU109" s="376"/>
      <c r="PLV109" s="376"/>
      <c r="PLW109" s="376"/>
      <c r="PLX109" s="376"/>
      <c r="PLY109" s="376"/>
      <c r="PLZ109" s="376"/>
      <c r="PMA109" s="376"/>
      <c r="PMB109" s="376"/>
      <c r="PMC109" s="376"/>
      <c r="PMD109" s="376"/>
      <c r="PME109" s="376"/>
      <c r="PMF109" s="376"/>
      <c r="PMG109" s="376"/>
      <c r="PMH109" s="376"/>
      <c r="PMI109" s="376"/>
      <c r="PMJ109" s="376"/>
      <c r="PMK109" s="376"/>
      <c r="PML109" s="376"/>
      <c r="PMM109" s="376"/>
      <c r="PMN109" s="376"/>
      <c r="PMO109" s="376"/>
      <c r="PMP109" s="376"/>
      <c r="PMQ109" s="376"/>
      <c r="PMR109" s="376"/>
      <c r="PMS109" s="376"/>
      <c r="PMT109" s="376"/>
      <c r="PMU109" s="376"/>
      <c r="PMV109" s="376"/>
      <c r="PMW109" s="376"/>
      <c r="PMX109" s="376"/>
      <c r="PMY109" s="376"/>
      <c r="PMZ109" s="376"/>
      <c r="PNA109" s="376"/>
      <c r="PNB109" s="376"/>
      <c r="PNC109" s="376"/>
      <c r="PND109" s="376"/>
      <c r="PNE109" s="376"/>
      <c r="PNF109" s="376"/>
      <c r="PNG109" s="376"/>
      <c r="PNH109" s="376"/>
      <c r="PNI109" s="376"/>
      <c r="PNJ109" s="376"/>
      <c r="PNK109" s="376"/>
      <c r="PNL109" s="376"/>
      <c r="PNM109" s="376"/>
      <c r="PNN109" s="376"/>
      <c r="PNO109" s="376"/>
      <c r="PNP109" s="376"/>
      <c r="PNQ109" s="376"/>
      <c r="PNR109" s="376"/>
      <c r="PNS109" s="376"/>
      <c r="PNT109" s="376"/>
      <c r="PNU109" s="376"/>
      <c r="PNV109" s="376"/>
      <c r="PNW109" s="376"/>
      <c r="PNX109" s="376"/>
      <c r="PNY109" s="376"/>
      <c r="PNZ109" s="376"/>
      <c r="POA109" s="376"/>
      <c r="POB109" s="376"/>
      <c r="POC109" s="376"/>
      <c r="POD109" s="376"/>
      <c r="POE109" s="376"/>
      <c r="POF109" s="376"/>
      <c r="POG109" s="376"/>
      <c r="POH109" s="376"/>
      <c r="POI109" s="376"/>
      <c r="POJ109" s="376"/>
      <c r="POK109" s="376"/>
      <c r="POL109" s="376"/>
      <c r="POM109" s="376"/>
      <c r="PON109" s="376"/>
      <c r="POO109" s="376"/>
      <c r="POP109" s="376"/>
      <c r="POQ109" s="376"/>
      <c r="POR109" s="376"/>
      <c r="POS109" s="376"/>
      <c r="POT109" s="376"/>
      <c r="POU109" s="376"/>
      <c r="POV109" s="376"/>
      <c r="POW109" s="376"/>
      <c r="POX109" s="376"/>
      <c r="POY109" s="376"/>
      <c r="POZ109" s="376"/>
      <c r="PPA109" s="376"/>
      <c r="PPB109" s="376"/>
      <c r="PPC109" s="376"/>
      <c r="PPD109" s="376"/>
      <c r="PPE109" s="376"/>
      <c r="PPF109" s="376"/>
      <c r="PPG109" s="376"/>
      <c r="PPH109" s="376"/>
      <c r="PPI109" s="376"/>
      <c r="PPJ109" s="376"/>
      <c r="PPK109" s="376"/>
      <c r="PPL109" s="376"/>
      <c r="PPM109" s="376"/>
      <c r="PPN109" s="376"/>
      <c r="PPO109" s="376"/>
      <c r="PPP109" s="376"/>
      <c r="PPQ109" s="376"/>
      <c r="PPR109" s="376"/>
      <c r="PPS109" s="376"/>
      <c r="PPT109" s="376"/>
      <c r="PPU109" s="376"/>
      <c r="PPV109" s="376"/>
      <c r="PPW109" s="376"/>
      <c r="PPX109" s="376"/>
      <c r="PPY109" s="376"/>
      <c r="PPZ109" s="376"/>
      <c r="PQA109" s="376"/>
      <c r="PQB109" s="376"/>
      <c r="PQC109" s="376"/>
      <c r="PQD109" s="376"/>
      <c r="PQE109" s="376"/>
      <c r="PQF109" s="376"/>
      <c r="PQG109" s="376"/>
      <c r="PQH109" s="376"/>
      <c r="PQI109" s="376"/>
      <c r="PQJ109" s="376"/>
      <c r="PQK109" s="376"/>
      <c r="PQL109" s="376"/>
      <c r="PQM109" s="376"/>
      <c r="PQN109" s="376"/>
      <c r="PQO109" s="376"/>
      <c r="PQP109" s="376"/>
      <c r="PQQ109" s="376"/>
      <c r="PQR109" s="376"/>
      <c r="PQS109" s="376"/>
      <c r="PQT109" s="376"/>
      <c r="PQU109" s="376"/>
      <c r="PQV109" s="376"/>
      <c r="PQW109" s="376"/>
      <c r="PQX109" s="376"/>
      <c r="PQY109" s="376"/>
      <c r="PQZ109" s="376"/>
      <c r="PRA109" s="376"/>
      <c r="PRB109" s="376"/>
      <c r="PRC109" s="376"/>
      <c r="PRD109" s="376"/>
      <c r="PRE109" s="376"/>
      <c r="PRF109" s="376"/>
      <c r="PRG109" s="376"/>
      <c r="PRH109" s="376"/>
      <c r="PRI109" s="376"/>
      <c r="PRJ109" s="376"/>
      <c r="PRK109" s="376"/>
      <c r="PRL109" s="376"/>
      <c r="PRM109" s="376"/>
      <c r="PRN109" s="376"/>
      <c r="PRO109" s="376"/>
      <c r="PRP109" s="376"/>
      <c r="PRQ109" s="376"/>
      <c r="PRR109" s="376"/>
      <c r="PRS109" s="376"/>
      <c r="PRT109" s="376"/>
      <c r="PRU109" s="376"/>
      <c r="PRV109" s="376"/>
      <c r="PRW109" s="376"/>
      <c r="PRX109" s="376"/>
      <c r="PRY109" s="376"/>
      <c r="PRZ109" s="376"/>
      <c r="PSA109" s="376"/>
      <c r="PSB109" s="376"/>
      <c r="PSC109" s="376"/>
      <c r="PSD109" s="376"/>
      <c r="PSE109" s="376"/>
      <c r="PSF109" s="376"/>
      <c r="PSG109" s="376"/>
      <c r="PSH109" s="376"/>
      <c r="PSI109" s="376"/>
      <c r="PSJ109" s="376"/>
      <c r="PSK109" s="376"/>
      <c r="PSL109" s="376"/>
      <c r="PSM109" s="376"/>
      <c r="PSN109" s="376"/>
      <c r="PSO109" s="376"/>
      <c r="PSP109" s="376"/>
      <c r="PSQ109" s="376"/>
      <c r="PSR109" s="376"/>
      <c r="PSS109" s="376"/>
      <c r="PST109" s="376"/>
      <c r="PSU109" s="376"/>
      <c r="PSV109" s="376"/>
      <c r="PSW109" s="376"/>
      <c r="PSX109" s="376"/>
      <c r="PSY109" s="376"/>
      <c r="PSZ109" s="376"/>
      <c r="PTA109" s="376"/>
      <c r="PTB109" s="376"/>
      <c r="PTC109" s="376"/>
      <c r="PTD109" s="376"/>
      <c r="PTE109" s="376"/>
      <c r="PTF109" s="376"/>
      <c r="PTG109" s="376"/>
      <c r="PTH109" s="376"/>
      <c r="PTI109" s="376"/>
      <c r="PTJ109" s="376"/>
      <c r="PTK109" s="376"/>
      <c r="PTL109" s="376"/>
      <c r="PTM109" s="376"/>
      <c r="PTN109" s="376"/>
      <c r="PTO109" s="376"/>
      <c r="PTP109" s="376"/>
      <c r="PTQ109" s="376"/>
      <c r="PTR109" s="376"/>
      <c r="PTS109" s="376"/>
      <c r="PTT109" s="376"/>
      <c r="PTU109" s="376"/>
      <c r="PTV109" s="376"/>
      <c r="PTW109" s="376"/>
      <c r="PTX109" s="376"/>
      <c r="PTY109" s="376"/>
      <c r="PTZ109" s="376"/>
      <c r="PUA109" s="376"/>
      <c r="PUB109" s="376"/>
      <c r="PUC109" s="376"/>
      <c r="PUD109" s="376"/>
      <c r="PUE109" s="376"/>
      <c r="PUF109" s="376"/>
      <c r="PUG109" s="376"/>
      <c r="PUH109" s="376"/>
      <c r="PUI109" s="376"/>
      <c r="PUJ109" s="376"/>
      <c r="PUK109" s="376"/>
      <c r="PUL109" s="376"/>
      <c r="PUM109" s="376"/>
      <c r="PUN109" s="376"/>
      <c r="PUO109" s="376"/>
      <c r="PUP109" s="376"/>
      <c r="PUQ109" s="376"/>
      <c r="PUR109" s="376"/>
      <c r="PUS109" s="376"/>
      <c r="PUT109" s="376"/>
      <c r="PUU109" s="376"/>
      <c r="PUV109" s="376"/>
      <c r="PUW109" s="376"/>
      <c r="PUX109" s="376"/>
      <c r="PUY109" s="376"/>
      <c r="PUZ109" s="376"/>
      <c r="PVA109" s="376"/>
      <c r="PVB109" s="376"/>
      <c r="PVC109" s="376"/>
      <c r="PVD109" s="376"/>
      <c r="PVE109" s="376"/>
      <c r="PVF109" s="376"/>
      <c r="PVG109" s="376"/>
      <c r="PVH109" s="376"/>
      <c r="PVI109" s="376"/>
      <c r="PVJ109" s="376"/>
      <c r="PVK109" s="376"/>
      <c r="PVL109" s="376"/>
      <c r="PVM109" s="376"/>
      <c r="PVN109" s="376"/>
      <c r="PVO109" s="376"/>
      <c r="PVP109" s="376"/>
      <c r="PVQ109" s="376"/>
      <c r="PVR109" s="376"/>
      <c r="PVS109" s="376"/>
      <c r="PVT109" s="376"/>
      <c r="PVU109" s="376"/>
      <c r="PVV109" s="376"/>
      <c r="PVW109" s="376"/>
      <c r="PVX109" s="376"/>
      <c r="PVY109" s="376"/>
      <c r="PVZ109" s="376"/>
      <c r="PWA109" s="376"/>
      <c r="PWB109" s="376"/>
      <c r="PWC109" s="376"/>
      <c r="PWD109" s="376"/>
      <c r="PWE109" s="376"/>
      <c r="PWF109" s="376"/>
      <c r="PWG109" s="376"/>
      <c r="PWH109" s="376"/>
      <c r="PWI109" s="376"/>
      <c r="PWJ109" s="376"/>
      <c r="PWK109" s="376"/>
      <c r="PWL109" s="376"/>
      <c r="PWM109" s="376"/>
      <c r="PWN109" s="376"/>
      <c r="PWO109" s="376"/>
      <c r="PWP109" s="376"/>
      <c r="PWQ109" s="376"/>
      <c r="PWR109" s="376"/>
      <c r="PWS109" s="376"/>
      <c r="PWT109" s="376"/>
      <c r="PWU109" s="376"/>
      <c r="PWV109" s="376"/>
      <c r="PWW109" s="376"/>
      <c r="PWX109" s="376"/>
      <c r="PWY109" s="376"/>
      <c r="PWZ109" s="376"/>
      <c r="PXA109" s="376"/>
      <c r="PXB109" s="376"/>
      <c r="PXC109" s="376"/>
      <c r="PXD109" s="376"/>
      <c r="PXE109" s="376"/>
      <c r="PXF109" s="376"/>
      <c r="PXG109" s="376"/>
      <c r="PXH109" s="376"/>
      <c r="PXI109" s="376"/>
      <c r="PXJ109" s="376"/>
      <c r="PXK109" s="376"/>
      <c r="PXL109" s="376"/>
      <c r="PXM109" s="376"/>
      <c r="PXN109" s="376"/>
      <c r="PXO109" s="376"/>
      <c r="PXP109" s="376"/>
      <c r="PXQ109" s="376"/>
      <c r="PXR109" s="376"/>
      <c r="PXS109" s="376"/>
      <c r="PXT109" s="376"/>
      <c r="PXU109" s="376"/>
      <c r="PXV109" s="376"/>
      <c r="PXW109" s="376"/>
      <c r="PXX109" s="376"/>
      <c r="PXY109" s="376"/>
      <c r="PXZ109" s="376"/>
      <c r="PYA109" s="376"/>
      <c r="PYB109" s="376"/>
      <c r="PYC109" s="376"/>
      <c r="PYD109" s="376"/>
      <c r="PYE109" s="376"/>
      <c r="PYF109" s="376"/>
      <c r="PYG109" s="376"/>
      <c r="PYH109" s="376"/>
      <c r="PYI109" s="376"/>
      <c r="PYJ109" s="376"/>
      <c r="PYK109" s="376"/>
      <c r="PYL109" s="376"/>
      <c r="PYM109" s="376"/>
      <c r="PYN109" s="376"/>
      <c r="PYO109" s="376"/>
      <c r="PYP109" s="376"/>
      <c r="PYQ109" s="376"/>
      <c r="PYR109" s="376"/>
      <c r="PYS109" s="376"/>
      <c r="PYT109" s="376"/>
      <c r="PYU109" s="376"/>
      <c r="PYV109" s="376"/>
      <c r="PYW109" s="376"/>
      <c r="PYX109" s="376"/>
      <c r="PYY109" s="376"/>
      <c r="PYZ109" s="376"/>
      <c r="PZA109" s="376"/>
      <c r="PZB109" s="376"/>
      <c r="PZC109" s="376"/>
      <c r="PZD109" s="376"/>
      <c r="PZE109" s="376"/>
      <c r="PZF109" s="376"/>
      <c r="PZG109" s="376"/>
      <c r="PZH109" s="376"/>
      <c r="PZI109" s="376"/>
      <c r="PZJ109" s="376"/>
      <c r="PZK109" s="376"/>
      <c r="PZL109" s="376"/>
      <c r="PZM109" s="376"/>
      <c r="PZN109" s="376"/>
      <c r="PZO109" s="376"/>
      <c r="PZP109" s="376"/>
      <c r="PZQ109" s="376"/>
      <c r="PZR109" s="376"/>
      <c r="PZS109" s="376"/>
      <c r="PZT109" s="376"/>
      <c r="PZU109" s="376"/>
      <c r="PZV109" s="376"/>
      <c r="PZW109" s="376"/>
      <c r="PZX109" s="376"/>
      <c r="PZY109" s="376"/>
      <c r="PZZ109" s="376"/>
      <c r="QAA109" s="376"/>
      <c r="QAB109" s="376"/>
      <c r="QAC109" s="376"/>
      <c r="QAD109" s="376"/>
      <c r="QAE109" s="376"/>
      <c r="QAF109" s="376"/>
      <c r="QAG109" s="376"/>
      <c r="QAH109" s="376"/>
      <c r="QAI109" s="376"/>
      <c r="QAJ109" s="376"/>
      <c r="QAK109" s="376"/>
      <c r="QAL109" s="376"/>
      <c r="QAM109" s="376"/>
      <c r="QAN109" s="376"/>
      <c r="QAO109" s="376"/>
      <c r="QAP109" s="376"/>
      <c r="QAQ109" s="376"/>
      <c r="QAR109" s="376"/>
      <c r="QAS109" s="376"/>
      <c r="QAT109" s="376"/>
      <c r="QAU109" s="376"/>
      <c r="QAV109" s="376"/>
      <c r="QAW109" s="376"/>
      <c r="QAX109" s="376"/>
      <c r="QAY109" s="376"/>
      <c r="QAZ109" s="376"/>
      <c r="QBA109" s="376"/>
      <c r="QBB109" s="376"/>
      <c r="QBC109" s="376"/>
      <c r="QBD109" s="376"/>
      <c r="QBE109" s="376"/>
      <c r="QBF109" s="376"/>
      <c r="QBG109" s="376"/>
      <c r="QBH109" s="376"/>
      <c r="QBI109" s="376"/>
      <c r="QBJ109" s="376"/>
      <c r="QBK109" s="376"/>
      <c r="QBL109" s="376"/>
      <c r="QBM109" s="376"/>
      <c r="QBN109" s="376"/>
      <c r="QBO109" s="376"/>
      <c r="QBP109" s="376"/>
      <c r="QBQ109" s="376"/>
      <c r="QBR109" s="376"/>
      <c r="QBS109" s="376"/>
      <c r="QBT109" s="376"/>
      <c r="QBU109" s="376"/>
      <c r="QBV109" s="376"/>
      <c r="QBW109" s="376"/>
      <c r="QBX109" s="376"/>
      <c r="QBY109" s="376"/>
      <c r="QBZ109" s="376"/>
      <c r="QCA109" s="376"/>
      <c r="QCB109" s="376"/>
      <c r="QCC109" s="376"/>
      <c r="QCD109" s="376"/>
      <c r="QCE109" s="376"/>
      <c r="QCF109" s="376"/>
      <c r="QCG109" s="376"/>
      <c r="QCH109" s="376"/>
      <c r="QCI109" s="376"/>
      <c r="QCJ109" s="376"/>
      <c r="QCK109" s="376"/>
      <c r="QCL109" s="376"/>
      <c r="QCM109" s="376"/>
      <c r="QCN109" s="376"/>
      <c r="QCO109" s="376"/>
      <c r="QCP109" s="376"/>
      <c r="QCQ109" s="376"/>
      <c r="QCR109" s="376"/>
      <c r="QCS109" s="376"/>
      <c r="QCT109" s="376"/>
      <c r="QCU109" s="376"/>
      <c r="QCV109" s="376"/>
      <c r="QCW109" s="376"/>
      <c r="QCX109" s="376"/>
      <c r="QCY109" s="376"/>
      <c r="QCZ109" s="376"/>
      <c r="QDA109" s="376"/>
      <c r="QDB109" s="376"/>
      <c r="QDC109" s="376"/>
      <c r="QDD109" s="376"/>
      <c r="QDE109" s="376"/>
      <c r="QDF109" s="376"/>
      <c r="QDG109" s="376"/>
      <c r="QDH109" s="376"/>
      <c r="QDI109" s="376"/>
      <c r="QDJ109" s="376"/>
      <c r="QDK109" s="376"/>
      <c r="QDL109" s="376"/>
      <c r="QDM109" s="376"/>
      <c r="QDN109" s="376"/>
      <c r="QDO109" s="376"/>
      <c r="QDP109" s="376"/>
      <c r="QDQ109" s="376"/>
      <c r="QDR109" s="376"/>
      <c r="QDS109" s="376"/>
      <c r="QDT109" s="376"/>
      <c r="QDU109" s="376"/>
      <c r="QDV109" s="376"/>
      <c r="QDW109" s="376"/>
      <c r="QDX109" s="376"/>
      <c r="QDY109" s="376"/>
      <c r="QDZ109" s="376"/>
      <c r="QEA109" s="376"/>
      <c r="QEB109" s="376"/>
      <c r="QEC109" s="376"/>
      <c r="QED109" s="376"/>
      <c r="QEE109" s="376"/>
      <c r="QEF109" s="376"/>
      <c r="QEG109" s="376"/>
      <c r="QEH109" s="376"/>
      <c r="QEI109" s="376"/>
      <c r="QEJ109" s="376"/>
      <c r="QEK109" s="376"/>
      <c r="QEL109" s="376"/>
      <c r="QEM109" s="376"/>
      <c r="QEN109" s="376"/>
      <c r="QEO109" s="376"/>
      <c r="QEP109" s="376"/>
      <c r="QEQ109" s="376"/>
      <c r="QER109" s="376"/>
      <c r="QES109" s="376"/>
      <c r="QET109" s="376"/>
      <c r="QEU109" s="376"/>
      <c r="QEV109" s="376"/>
      <c r="QEW109" s="376"/>
      <c r="QEX109" s="376"/>
      <c r="QEY109" s="376"/>
      <c r="QEZ109" s="376"/>
      <c r="QFA109" s="376"/>
      <c r="QFB109" s="376"/>
      <c r="QFC109" s="376"/>
      <c r="QFD109" s="376"/>
      <c r="QFE109" s="376"/>
      <c r="QFF109" s="376"/>
      <c r="QFG109" s="376"/>
      <c r="QFH109" s="376"/>
      <c r="QFI109" s="376"/>
      <c r="QFJ109" s="376"/>
      <c r="QFK109" s="376"/>
      <c r="QFL109" s="376"/>
      <c r="QFM109" s="376"/>
      <c r="QFN109" s="376"/>
      <c r="QFO109" s="376"/>
      <c r="QFP109" s="376"/>
      <c r="QFQ109" s="376"/>
      <c r="QFR109" s="376"/>
      <c r="QFS109" s="376"/>
      <c r="QFT109" s="376"/>
      <c r="QFU109" s="376"/>
      <c r="QFV109" s="376"/>
      <c r="QFW109" s="376"/>
      <c r="QFX109" s="376"/>
      <c r="QFY109" s="376"/>
      <c r="QFZ109" s="376"/>
      <c r="QGA109" s="376"/>
      <c r="QGB109" s="376"/>
      <c r="QGC109" s="376"/>
      <c r="QGD109" s="376"/>
      <c r="QGE109" s="376"/>
      <c r="QGF109" s="376"/>
      <c r="QGG109" s="376"/>
      <c r="QGH109" s="376"/>
      <c r="QGI109" s="376"/>
      <c r="QGJ109" s="376"/>
      <c r="QGK109" s="376"/>
      <c r="QGL109" s="376"/>
      <c r="QGM109" s="376"/>
      <c r="QGN109" s="376"/>
      <c r="QGO109" s="376"/>
      <c r="QGP109" s="376"/>
      <c r="QGQ109" s="376"/>
      <c r="QGR109" s="376"/>
      <c r="QGS109" s="376"/>
      <c r="QGT109" s="376"/>
      <c r="QGU109" s="376"/>
      <c r="QGV109" s="376"/>
      <c r="QGW109" s="376"/>
      <c r="QGX109" s="376"/>
      <c r="QGY109" s="376"/>
      <c r="QGZ109" s="376"/>
      <c r="QHA109" s="376"/>
      <c r="QHB109" s="376"/>
      <c r="QHC109" s="376"/>
      <c r="QHD109" s="376"/>
      <c r="QHE109" s="376"/>
      <c r="QHF109" s="376"/>
      <c r="QHG109" s="376"/>
      <c r="QHH109" s="376"/>
      <c r="QHI109" s="376"/>
      <c r="QHJ109" s="376"/>
      <c r="QHK109" s="376"/>
      <c r="QHL109" s="376"/>
      <c r="QHM109" s="376"/>
      <c r="QHN109" s="376"/>
      <c r="QHO109" s="376"/>
      <c r="QHP109" s="376"/>
      <c r="QHQ109" s="376"/>
      <c r="QHR109" s="376"/>
      <c r="QHS109" s="376"/>
      <c r="QHT109" s="376"/>
      <c r="QHU109" s="376"/>
      <c r="QHV109" s="376"/>
      <c r="QHW109" s="376"/>
      <c r="QHX109" s="376"/>
      <c r="QHY109" s="376"/>
      <c r="QHZ109" s="376"/>
      <c r="QIA109" s="376"/>
      <c r="QIB109" s="376"/>
      <c r="QIC109" s="376"/>
      <c r="QID109" s="376"/>
      <c r="QIE109" s="376"/>
      <c r="QIF109" s="376"/>
      <c r="QIG109" s="376"/>
      <c r="QIH109" s="376"/>
      <c r="QII109" s="376"/>
      <c r="QIJ109" s="376"/>
      <c r="QIK109" s="376"/>
      <c r="QIL109" s="376"/>
      <c r="QIM109" s="376"/>
      <c r="QIN109" s="376"/>
      <c r="QIO109" s="376"/>
      <c r="QIP109" s="376"/>
      <c r="QIQ109" s="376"/>
      <c r="QIR109" s="376"/>
      <c r="QIS109" s="376"/>
      <c r="QIT109" s="376"/>
      <c r="QIU109" s="376"/>
      <c r="QIV109" s="376"/>
      <c r="QIW109" s="376"/>
      <c r="QIX109" s="376"/>
      <c r="QIY109" s="376"/>
      <c r="QIZ109" s="376"/>
      <c r="QJA109" s="376"/>
      <c r="QJB109" s="376"/>
      <c r="QJC109" s="376"/>
      <c r="QJD109" s="376"/>
      <c r="QJE109" s="376"/>
      <c r="QJF109" s="376"/>
      <c r="QJG109" s="376"/>
      <c r="QJH109" s="376"/>
      <c r="QJI109" s="376"/>
      <c r="QJJ109" s="376"/>
      <c r="QJK109" s="376"/>
      <c r="QJL109" s="376"/>
      <c r="QJM109" s="376"/>
      <c r="QJN109" s="376"/>
      <c r="QJO109" s="376"/>
      <c r="QJP109" s="376"/>
      <c r="QJQ109" s="376"/>
      <c r="QJR109" s="376"/>
      <c r="QJS109" s="376"/>
      <c r="QJT109" s="376"/>
      <c r="QJU109" s="376"/>
      <c r="QJV109" s="376"/>
      <c r="QJW109" s="376"/>
      <c r="QJX109" s="376"/>
      <c r="QJY109" s="376"/>
      <c r="QJZ109" s="376"/>
      <c r="QKA109" s="376"/>
      <c r="QKB109" s="376"/>
      <c r="QKC109" s="376"/>
      <c r="QKD109" s="376"/>
      <c r="QKE109" s="376"/>
      <c r="QKF109" s="376"/>
      <c r="QKG109" s="376"/>
      <c r="QKH109" s="376"/>
      <c r="QKI109" s="376"/>
      <c r="QKJ109" s="376"/>
      <c r="QKK109" s="376"/>
      <c r="QKL109" s="376"/>
      <c r="QKM109" s="376"/>
      <c r="QKN109" s="376"/>
      <c r="QKO109" s="376"/>
      <c r="QKP109" s="376"/>
      <c r="QKQ109" s="376"/>
      <c r="QKR109" s="376"/>
      <c r="QKS109" s="376"/>
      <c r="QKT109" s="376"/>
      <c r="QKU109" s="376"/>
      <c r="QKV109" s="376"/>
      <c r="QKW109" s="376"/>
      <c r="QKX109" s="376"/>
      <c r="QKY109" s="376"/>
      <c r="QKZ109" s="376"/>
      <c r="QLA109" s="376"/>
      <c r="QLB109" s="376"/>
      <c r="QLC109" s="376"/>
      <c r="QLD109" s="376"/>
      <c r="QLE109" s="376"/>
      <c r="QLF109" s="376"/>
      <c r="QLG109" s="376"/>
      <c r="QLH109" s="376"/>
      <c r="QLI109" s="376"/>
      <c r="QLJ109" s="376"/>
      <c r="QLK109" s="376"/>
      <c r="QLL109" s="376"/>
      <c r="QLM109" s="376"/>
      <c r="QLN109" s="376"/>
      <c r="QLO109" s="376"/>
      <c r="QLP109" s="376"/>
      <c r="QLQ109" s="376"/>
      <c r="QLR109" s="376"/>
      <c r="QLS109" s="376"/>
      <c r="QLT109" s="376"/>
      <c r="QLU109" s="376"/>
      <c r="QLV109" s="376"/>
      <c r="QLW109" s="376"/>
      <c r="QLX109" s="376"/>
      <c r="QLY109" s="376"/>
      <c r="QLZ109" s="376"/>
      <c r="QMA109" s="376"/>
      <c r="QMB109" s="376"/>
      <c r="QMC109" s="376"/>
      <c r="QMD109" s="376"/>
      <c r="QME109" s="376"/>
      <c r="QMF109" s="376"/>
      <c r="QMG109" s="376"/>
      <c r="QMH109" s="376"/>
      <c r="QMI109" s="376"/>
      <c r="QMJ109" s="376"/>
      <c r="QMK109" s="376"/>
      <c r="QML109" s="376"/>
      <c r="QMM109" s="376"/>
      <c r="QMN109" s="376"/>
      <c r="QMO109" s="376"/>
      <c r="QMP109" s="376"/>
      <c r="QMQ109" s="376"/>
      <c r="QMR109" s="376"/>
      <c r="QMS109" s="376"/>
      <c r="QMT109" s="376"/>
      <c r="QMU109" s="376"/>
      <c r="QMV109" s="376"/>
      <c r="QMW109" s="376"/>
      <c r="QMX109" s="376"/>
      <c r="QMY109" s="376"/>
      <c r="QMZ109" s="376"/>
      <c r="QNA109" s="376"/>
      <c r="QNB109" s="376"/>
      <c r="QNC109" s="376"/>
      <c r="QND109" s="376"/>
      <c r="QNE109" s="376"/>
      <c r="QNF109" s="376"/>
      <c r="QNG109" s="376"/>
      <c r="QNH109" s="376"/>
      <c r="QNI109" s="376"/>
      <c r="QNJ109" s="376"/>
      <c r="QNK109" s="376"/>
      <c r="QNL109" s="376"/>
      <c r="QNM109" s="376"/>
      <c r="QNN109" s="376"/>
      <c r="QNO109" s="376"/>
      <c r="QNP109" s="376"/>
      <c r="QNQ109" s="376"/>
      <c r="QNR109" s="376"/>
      <c r="QNS109" s="376"/>
      <c r="QNT109" s="376"/>
      <c r="QNU109" s="376"/>
      <c r="QNV109" s="376"/>
      <c r="QNW109" s="376"/>
      <c r="QNX109" s="376"/>
      <c r="QNY109" s="376"/>
      <c r="QNZ109" s="376"/>
      <c r="QOA109" s="376"/>
      <c r="QOB109" s="376"/>
      <c r="QOC109" s="376"/>
      <c r="QOD109" s="376"/>
      <c r="QOE109" s="376"/>
      <c r="QOF109" s="376"/>
      <c r="QOG109" s="376"/>
      <c r="QOH109" s="376"/>
      <c r="QOI109" s="376"/>
      <c r="QOJ109" s="376"/>
      <c r="QOK109" s="376"/>
      <c r="QOL109" s="376"/>
      <c r="QOM109" s="376"/>
      <c r="QON109" s="376"/>
      <c r="QOO109" s="376"/>
      <c r="QOP109" s="376"/>
      <c r="QOQ109" s="376"/>
      <c r="QOR109" s="376"/>
      <c r="QOS109" s="376"/>
      <c r="QOT109" s="376"/>
      <c r="QOU109" s="376"/>
      <c r="QOV109" s="376"/>
      <c r="QOW109" s="376"/>
      <c r="QOX109" s="376"/>
      <c r="QOY109" s="376"/>
      <c r="QOZ109" s="376"/>
      <c r="QPA109" s="376"/>
      <c r="QPB109" s="376"/>
      <c r="QPC109" s="376"/>
      <c r="QPD109" s="376"/>
      <c r="QPE109" s="376"/>
      <c r="QPF109" s="376"/>
      <c r="QPG109" s="376"/>
      <c r="QPH109" s="376"/>
      <c r="QPI109" s="376"/>
      <c r="QPJ109" s="376"/>
      <c r="QPK109" s="376"/>
      <c r="QPL109" s="376"/>
      <c r="QPM109" s="376"/>
      <c r="QPN109" s="376"/>
      <c r="QPO109" s="376"/>
      <c r="QPP109" s="376"/>
      <c r="QPQ109" s="376"/>
      <c r="QPR109" s="376"/>
      <c r="QPS109" s="376"/>
      <c r="QPT109" s="376"/>
      <c r="QPU109" s="376"/>
      <c r="QPV109" s="376"/>
      <c r="QPW109" s="376"/>
      <c r="QPX109" s="376"/>
      <c r="QPY109" s="376"/>
      <c r="QPZ109" s="376"/>
      <c r="QQA109" s="376"/>
      <c r="QQB109" s="376"/>
      <c r="QQC109" s="376"/>
      <c r="QQD109" s="376"/>
      <c r="QQE109" s="376"/>
      <c r="QQF109" s="376"/>
      <c r="QQG109" s="376"/>
      <c r="QQH109" s="376"/>
      <c r="QQI109" s="376"/>
      <c r="QQJ109" s="376"/>
      <c r="QQK109" s="376"/>
      <c r="QQL109" s="376"/>
      <c r="QQM109" s="376"/>
      <c r="QQN109" s="376"/>
      <c r="QQO109" s="376"/>
      <c r="QQP109" s="376"/>
      <c r="QQQ109" s="376"/>
      <c r="QQR109" s="376"/>
      <c r="QQS109" s="376"/>
      <c r="QQT109" s="376"/>
      <c r="QQU109" s="376"/>
      <c r="QQV109" s="376"/>
      <c r="QQW109" s="376"/>
      <c r="QQX109" s="376"/>
      <c r="QQY109" s="376"/>
      <c r="QQZ109" s="376"/>
      <c r="QRA109" s="376"/>
      <c r="QRB109" s="376"/>
      <c r="QRC109" s="376"/>
      <c r="QRD109" s="376"/>
      <c r="QRE109" s="376"/>
      <c r="QRF109" s="376"/>
      <c r="QRG109" s="376"/>
      <c r="QRH109" s="376"/>
      <c r="QRI109" s="376"/>
      <c r="QRJ109" s="376"/>
      <c r="QRK109" s="376"/>
      <c r="QRL109" s="376"/>
      <c r="QRM109" s="376"/>
      <c r="QRN109" s="376"/>
      <c r="QRO109" s="376"/>
      <c r="QRP109" s="376"/>
      <c r="QRQ109" s="376"/>
      <c r="QRR109" s="376"/>
      <c r="QRS109" s="376"/>
      <c r="QRT109" s="376"/>
      <c r="QRU109" s="376"/>
      <c r="QRV109" s="376"/>
      <c r="QRW109" s="376"/>
      <c r="QRX109" s="376"/>
      <c r="QRY109" s="376"/>
      <c r="QRZ109" s="376"/>
      <c r="QSA109" s="376"/>
      <c r="QSB109" s="376"/>
      <c r="QSC109" s="376"/>
      <c r="QSD109" s="376"/>
      <c r="QSE109" s="376"/>
      <c r="QSF109" s="376"/>
      <c r="QSG109" s="376"/>
      <c r="QSH109" s="376"/>
      <c r="QSI109" s="376"/>
      <c r="QSJ109" s="376"/>
      <c r="QSK109" s="376"/>
      <c r="QSL109" s="376"/>
      <c r="QSM109" s="376"/>
      <c r="QSN109" s="376"/>
      <c r="QSO109" s="376"/>
      <c r="QSP109" s="376"/>
      <c r="QSQ109" s="376"/>
      <c r="QSR109" s="376"/>
      <c r="QSS109" s="376"/>
      <c r="QST109" s="376"/>
      <c r="QSU109" s="376"/>
      <c r="QSV109" s="376"/>
      <c r="QSW109" s="376"/>
      <c r="QSX109" s="376"/>
      <c r="QSY109" s="376"/>
      <c r="QSZ109" s="376"/>
      <c r="QTA109" s="376"/>
      <c r="QTB109" s="376"/>
      <c r="QTC109" s="376"/>
      <c r="QTD109" s="376"/>
      <c r="QTE109" s="376"/>
      <c r="QTF109" s="376"/>
      <c r="QTG109" s="376"/>
      <c r="QTH109" s="376"/>
      <c r="QTI109" s="376"/>
      <c r="QTJ109" s="376"/>
      <c r="QTK109" s="376"/>
      <c r="QTL109" s="376"/>
      <c r="QTM109" s="376"/>
      <c r="QTN109" s="376"/>
      <c r="QTO109" s="376"/>
      <c r="QTP109" s="376"/>
      <c r="QTQ109" s="376"/>
      <c r="QTR109" s="376"/>
      <c r="QTS109" s="376"/>
      <c r="QTT109" s="376"/>
      <c r="QTU109" s="376"/>
      <c r="QTV109" s="376"/>
      <c r="QTW109" s="376"/>
      <c r="QTX109" s="376"/>
      <c r="QTY109" s="376"/>
      <c r="QTZ109" s="376"/>
      <c r="QUA109" s="376"/>
      <c r="QUB109" s="376"/>
      <c r="QUC109" s="376"/>
      <c r="QUD109" s="376"/>
      <c r="QUE109" s="376"/>
      <c r="QUF109" s="376"/>
      <c r="QUG109" s="376"/>
      <c r="QUH109" s="376"/>
      <c r="QUI109" s="376"/>
      <c r="QUJ109" s="376"/>
      <c r="QUK109" s="376"/>
      <c r="QUL109" s="376"/>
      <c r="QUM109" s="376"/>
      <c r="QUN109" s="376"/>
      <c r="QUO109" s="376"/>
      <c r="QUP109" s="376"/>
      <c r="QUQ109" s="376"/>
      <c r="QUR109" s="376"/>
      <c r="QUS109" s="376"/>
      <c r="QUT109" s="376"/>
      <c r="QUU109" s="376"/>
      <c r="QUV109" s="376"/>
      <c r="QUW109" s="376"/>
      <c r="QUX109" s="376"/>
      <c r="QUY109" s="376"/>
      <c r="QUZ109" s="376"/>
      <c r="QVA109" s="376"/>
      <c r="QVB109" s="376"/>
      <c r="QVC109" s="376"/>
      <c r="QVD109" s="376"/>
      <c r="QVE109" s="376"/>
      <c r="QVF109" s="376"/>
      <c r="QVG109" s="376"/>
      <c r="QVH109" s="376"/>
      <c r="QVI109" s="376"/>
      <c r="QVJ109" s="376"/>
      <c r="QVK109" s="376"/>
      <c r="QVL109" s="376"/>
      <c r="QVM109" s="376"/>
      <c r="QVN109" s="376"/>
      <c r="QVO109" s="376"/>
      <c r="QVP109" s="376"/>
      <c r="QVQ109" s="376"/>
      <c r="QVR109" s="376"/>
      <c r="QVS109" s="376"/>
      <c r="QVT109" s="376"/>
      <c r="QVU109" s="376"/>
      <c r="QVV109" s="376"/>
      <c r="QVW109" s="376"/>
      <c r="QVX109" s="376"/>
      <c r="QVY109" s="376"/>
      <c r="QVZ109" s="376"/>
      <c r="QWA109" s="376"/>
      <c r="QWB109" s="376"/>
      <c r="QWC109" s="376"/>
      <c r="QWD109" s="376"/>
      <c r="QWE109" s="376"/>
      <c r="QWF109" s="376"/>
      <c r="QWG109" s="376"/>
      <c r="QWH109" s="376"/>
      <c r="QWI109" s="376"/>
      <c r="QWJ109" s="376"/>
      <c r="QWK109" s="376"/>
      <c r="QWL109" s="376"/>
      <c r="QWM109" s="376"/>
      <c r="QWN109" s="376"/>
      <c r="QWO109" s="376"/>
      <c r="QWP109" s="376"/>
      <c r="QWQ109" s="376"/>
      <c r="QWR109" s="376"/>
      <c r="QWS109" s="376"/>
      <c r="QWT109" s="376"/>
      <c r="QWU109" s="376"/>
      <c r="QWV109" s="376"/>
      <c r="QWW109" s="376"/>
      <c r="QWX109" s="376"/>
      <c r="QWY109" s="376"/>
      <c r="QWZ109" s="376"/>
      <c r="QXA109" s="376"/>
      <c r="QXB109" s="376"/>
      <c r="QXC109" s="376"/>
      <c r="QXD109" s="376"/>
      <c r="QXE109" s="376"/>
      <c r="QXF109" s="376"/>
      <c r="QXG109" s="376"/>
      <c r="QXH109" s="376"/>
      <c r="QXI109" s="376"/>
      <c r="QXJ109" s="376"/>
      <c r="QXK109" s="376"/>
      <c r="QXL109" s="376"/>
      <c r="QXM109" s="376"/>
      <c r="QXN109" s="376"/>
      <c r="QXO109" s="376"/>
      <c r="QXP109" s="376"/>
      <c r="QXQ109" s="376"/>
      <c r="QXR109" s="376"/>
      <c r="QXS109" s="376"/>
      <c r="QXT109" s="376"/>
      <c r="QXU109" s="376"/>
      <c r="QXV109" s="376"/>
      <c r="QXW109" s="376"/>
      <c r="QXX109" s="376"/>
      <c r="QXY109" s="376"/>
      <c r="QXZ109" s="376"/>
      <c r="QYA109" s="376"/>
      <c r="QYB109" s="376"/>
      <c r="QYC109" s="376"/>
      <c r="QYD109" s="376"/>
      <c r="QYE109" s="376"/>
      <c r="QYF109" s="376"/>
      <c r="QYG109" s="376"/>
      <c r="QYH109" s="376"/>
      <c r="QYI109" s="376"/>
      <c r="QYJ109" s="376"/>
      <c r="QYK109" s="376"/>
      <c r="QYL109" s="376"/>
      <c r="QYM109" s="376"/>
      <c r="QYN109" s="376"/>
      <c r="QYO109" s="376"/>
      <c r="QYP109" s="376"/>
      <c r="QYQ109" s="376"/>
      <c r="QYR109" s="376"/>
      <c r="QYS109" s="376"/>
      <c r="QYT109" s="376"/>
      <c r="QYU109" s="376"/>
      <c r="QYV109" s="376"/>
      <c r="QYW109" s="376"/>
      <c r="QYX109" s="376"/>
      <c r="QYY109" s="376"/>
      <c r="QYZ109" s="376"/>
      <c r="QZA109" s="376"/>
      <c r="QZB109" s="376"/>
      <c r="QZC109" s="376"/>
      <c r="QZD109" s="376"/>
      <c r="QZE109" s="376"/>
      <c r="QZF109" s="376"/>
      <c r="QZG109" s="376"/>
      <c r="QZH109" s="376"/>
      <c r="QZI109" s="376"/>
      <c r="QZJ109" s="376"/>
      <c r="QZK109" s="376"/>
      <c r="QZL109" s="376"/>
      <c r="QZM109" s="376"/>
      <c r="QZN109" s="376"/>
      <c r="QZO109" s="376"/>
      <c r="QZP109" s="376"/>
      <c r="QZQ109" s="376"/>
      <c r="QZR109" s="376"/>
      <c r="QZS109" s="376"/>
      <c r="QZT109" s="376"/>
      <c r="QZU109" s="376"/>
      <c r="QZV109" s="376"/>
      <c r="QZW109" s="376"/>
      <c r="QZX109" s="376"/>
      <c r="QZY109" s="376"/>
      <c r="QZZ109" s="376"/>
      <c r="RAA109" s="376"/>
      <c r="RAB109" s="376"/>
      <c r="RAC109" s="376"/>
      <c r="RAD109" s="376"/>
      <c r="RAE109" s="376"/>
      <c r="RAF109" s="376"/>
      <c r="RAG109" s="376"/>
      <c r="RAH109" s="376"/>
      <c r="RAI109" s="376"/>
      <c r="RAJ109" s="376"/>
      <c r="RAK109" s="376"/>
      <c r="RAL109" s="376"/>
      <c r="RAM109" s="376"/>
      <c r="RAN109" s="376"/>
      <c r="RAO109" s="376"/>
      <c r="RAP109" s="376"/>
      <c r="RAQ109" s="376"/>
      <c r="RAR109" s="376"/>
      <c r="RAS109" s="376"/>
      <c r="RAT109" s="376"/>
      <c r="RAU109" s="376"/>
      <c r="RAV109" s="376"/>
      <c r="RAW109" s="376"/>
      <c r="RAX109" s="376"/>
      <c r="RAY109" s="376"/>
      <c r="RAZ109" s="376"/>
      <c r="RBA109" s="376"/>
      <c r="RBB109" s="376"/>
      <c r="RBC109" s="376"/>
      <c r="RBD109" s="376"/>
      <c r="RBE109" s="376"/>
      <c r="RBF109" s="376"/>
      <c r="RBG109" s="376"/>
      <c r="RBH109" s="376"/>
      <c r="RBI109" s="376"/>
      <c r="RBJ109" s="376"/>
      <c r="RBK109" s="376"/>
      <c r="RBL109" s="376"/>
      <c r="RBM109" s="376"/>
      <c r="RBN109" s="376"/>
      <c r="RBO109" s="376"/>
      <c r="RBP109" s="376"/>
      <c r="RBQ109" s="376"/>
      <c r="RBR109" s="376"/>
      <c r="RBS109" s="376"/>
      <c r="RBT109" s="376"/>
      <c r="RBU109" s="376"/>
      <c r="RBV109" s="376"/>
      <c r="RBW109" s="376"/>
      <c r="RBX109" s="376"/>
      <c r="RBY109" s="376"/>
      <c r="RBZ109" s="376"/>
      <c r="RCA109" s="376"/>
      <c r="RCB109" s="376"/>
      <c r="RCC109" s="376"/>
      <c r="RCD109" s="376"/>
      <c r="RCE109" s="376"/>
      <c r="RCF109" s="376"/>
      <c r="RCG109" s="376"/>
      <c r="RCH109" s="376"/>
      <c r="RCI109" s="376"/>
      <c r="RCJ109" s="376"/>
      <c r="RCK109" s="376"/>
      <c r="RCL109" s="376"/>
      <c r="RCM109" s="376"/>
      <c r="RCN109" s="376"/>
      <c r="RCO109" s="376"/>
      <c r="RCP109" s="376"/>
      <c r="RCQ109" s="376"/>
      <c r="RCR109" s="376"/>
      <c r="RCS109" s="376"/>
      <c r="RCT109" s="376"/>
      <c r="RCU109" s="376"/>
      <c r="RCV109" s="376"/>
      <c r="RCW109" s="376"/>
      <c r="RCX109" s="376"/>
      <c r="RCY109" s="376"/>
      <c r="RCZ109" s="376"/>
      <c r="RDA109" s="376"/>
      <c r="RDB109" s="376"/>
      <c r="RDC109" s="376"/>
      <c r="RDD109" s="376"/>
      <c r="RDE109" s="376"/>
      <c r="RDF109" s="376"/>
      <c r="RDG109" s="376"/>
      <c r="RDH109" s="376"/>
      <c r="RDI109" s="376"/>
      <c r="RDJ109" s="376"/>
      <c r="RDK109" s="376"/>
      <c r="RDL109" s="376"/>
      <c r="RDM109" s="376"/>
      <c r="RDN109" s="376"/>
      <c r="RDO109" s="376"/>
      <c r="RDP109" s="376"/>
      <c r="RDQ109" s="376"/>
      <c r="RDR109" s="376"/>
      <c r="RDS109" s="376"/>
      <c r="RDT109" s="376"/>
      <c r="RDU109" s="376"/>
      <c r="RDV109" s="376"/>
      <c r="RDW109" s="376"/>
      <c r="RDX109" s="376"/>
      <c r="RDY109" s="376"/>
      <c r="RDZ109" s="376"/>
      <c r="REA109" s="376"/>
      <c r="REB109" s="376"/>
      <c r="REC109" s="376"/>
      <c r="RED109" s="376"/>
      <c r="REE109" s="376"/>
      <c r="REF109" s="376"/>
      <c r="REG109" s="376"/>
      <c r="REH109" s="376"/>
      <c r="REI109" s="376"/>
      <c r="REJ109" s="376"/>
      <c r="REK109" s="376"/>
      <c r="REL109" s="376"/>
      <c r="REM109" s="376"/>
      <c r="REN109" s="376"/>
      <c r="REO109" s="376"/>
      <c r="REP109" s="376"/>
      <c r="REQ109" s="376"/>
      <c r="RER109" s="376"/>
      <c r="RES109" s="376"/>
      <c r="RET109" s="376"/>
      <c r="REU109" s="376"/>
      <c r="REV109" s="376"/>
      <c r="REW109" s="376"/>
      <c r="REX109" s="376"/>
      <c r="REY109" s="376"/>
      <c r="REZ109" s="376"/>
      <c r="RFA109" s="376"/>
      <c r="RFB109" s="376"/>
      <c r="RFC109" s="376"/>
      <c r="RFD109" s="376"/>
      <c r="RFE109" s="376"/>
      <c r="RFF109" s="376"/>
      <c r="RFG109" s="376"/>
      <c r="RFH109" s="376"/>
      <c r="RFI109" s="376"/>
      <c r="RFJ109" s="376"/>
      <c r="RFK109" s="376"/>
      <c r="RFL109" s="376"/>
      <c r="RFM109" s="376"/>
      <c r="RFN109" s="376"/>
      <c r="RFO109" s="376"/>
      <c r="RFP109" s="376"/>
      <c r="RFQ109" s="376"/>
      <c r="RFR109" s="376"/>
      <c r="RFS109" s="376"/>
      <c r="RFT109" s="376"/>
      <c r="RFU109" s="376"/>
      <c r="RFV109" s="376"/>
      <c r="RFW109" s="376"/>
      <c r="RFX109" s="376"/>
      <c r="RFY109" s="376"/>
      <c r="RFZ109" s="376"/>
      <c r="RGA109" s="376"/>
      <c r="RGB109" s="376"/>
      <c r="RGC109" s="376"/>
      <c r="RGD109" s="376"/>
      <c r="RGE109" s="376"/>
      <c r="RGF109" s="376"/>
      <c r="RGG109" s="376"/>
      <c r="RGH109" s="376"/>
      <c r="RGI109" s="376"/>
      <c r="RGJ109" s="376"/>
      <c r="RGK109" s="376"/>
      <c r="RGL109" s="376"/>
      <c r="RGM109" s="376"/>
      <c r="RGN109" s="376"/>
      <c r="RGO109" s="376"/>
      <c r="RGP109" s="376"/>
      <c r="RGQ109" s="376"/>
      <c r="RGR109" s="376"/>
      <c r="RGS109" s="376"/>
      <c r="RGT109" s="376"/>
      <c r="RGU109" s="376"/>
      <c r="RGV109" s="376"/>
      <c r="RGW109" s="376"/>
      <c r="RGX109" s="376"/>
      <c r="RGY109" s="376"/>
      <c r="RGZ109" s="376"/>
      <c r="RHA109" s="376"/>
      <c r="RHB109" s="376"/>
      <c r="RHC109" s="376"/>
      <c r="RHD109" s="376"/>
      <c r="RHE109" s="376"/>
      <c r="RHF109" s="376"/>
      <c r="RHG109" s="376"/>
      <c r="RHH109" s="376"/>
      <c r="RHI109" s="376"/>
      <c r="RHJ109" s="376"/>
      <c r="RHK109" s="376"/>
      <c r="RHL109" s="376"/>
      <c r="RHM109" s="376"/>
      <c r="RHN109" s="376"/>
      <c r="RHO109" s="376"/>
      <c r="RHP109" s="376"/>
      <c r="RHQ109" s="376"/>
      <c r="RHR109" s="376"/>
      <c r="RHS109" s="376"/>
      <c r="RHT109" s="376"/>
      <c r="RHU109" s="376"/>
      <c r="RHV109" s="376"/>
      <c r="RHW109" s="376"/>
      <c r="RHX109" s="376"/>
      <c r="RHY109" s="376"/>
      <c r="RHZ109" s="376"/>
      <c r="RIA109" s="376"/>
      <c r="RIB109" s="376"/>
      <c r="RIC109" s="376"/>
      <c r="RID109" s="376"/>
      <c r="RIE109" s="376"/>
      <c r="RIF109" s="376"/>
      <c r="RIG109" s="376"/>
      <c r="RIH109" s="376"/>
      <c r="RII109" s="376"/>
      <c r="RIJ109" s="376"/>
      <c r="RIK109" s="376"/>
      <c r="RIL109" s="376"/>
      <c r="RIM109" s="376"/>
      <c r="RIN109" s="376"/>
      <c r="RIO109" s="376"/>
      <c r="RIP109" s="376"/>
      <c r="RIQ109" s="376"/>
      <c r="RIR109" s="376"/>
      <c r="RIS109" s="376"/>
      <c r="RIT109" s="376"/>
      <c r="RIU109" s="376"/>
      <c r="RIV109" s="376"/>
      <c r="RIW109" s="376"/>
      <c r="RIX109" s="376"/>
      <c r="RIY109" s="376"/>
      <c r="RIZ109" s="376"/>
      <c r="RJA109" s="376"/>
      <c r="RJB109" s="376"/>
      <c r="RJC109" s="376"/>
      <c r="RJD109" s="376"/>
      <c r="RJE109" s="376"/>
      <c r="RJF109" s="376"/>
      <c r="RJG109" s="376"/>
      <c r="RJH109" s="376"/>
      <c r="RJI109" s="376"/>
      <c r="RJJ109" s="376"/>
      <c r="RJK109" s="376"/>
      <c r="RJL109" s="376"/>
      <c r="RJM109" s="376"/>
      <c r="RJN109" s="376"/>
      <c r="RJO109" s="376"/>
      <c r="RJP109" s="376"/>
      <c r="RJQ109" s="376"/>
      <c r="RJR109" s="376"/>
      <c r="RJS109" s="376"/>
      <c r="RJT109" s="376"/>
      <c r="RJU109" s="376"/>
      <c r="RJV109" s="376"/>
      <c r="RJW109" s="376"/>
      <c r="RJX109" s="376"/>
      <c r="RJY109" s="376"/>
      <c r="RJZ109" s="376"/>
      <c r="RKA109" s="376"/>
      <c r="RKB109" s="376"/>
      <c r="RKC109" s="376"/>
      <c r="RKD109" s="376"/>
      <c r="RKE109" s="376"/>
      <c r="RKF109" s="376"/>
      <c r="RKG109" s="376"/>
      <c r="RKH109" s="376"/>
      <c r="RKI109" s="376"/>
      <c r="RKJ109" s="376"/>
      <c r="RKK109" s="376"/>
      <c r="RKL109" s="376"/>
      <c r="RKM109" s="376"/>
      <c r="RKN109" s="376"/>
      <c r="RKO109" s="376"/>
      <c r="RKP109" s="376"/>
      <c r="RKQ109" s="376"/>
      <c r="RKR109" s="376"/>
      <c r="RKS109" s="376"/>
      <c r="RKT109" s="376"/>
      <c r="RKU109" s="376"/>
      <c r="RKV109" s="376"/>
      <c r="RKW109" s="376"/>
      <c r="RKX109" s="376"/>
      <c r="RKY109" s="376"/>
      <c r="RKZ109" s="376"/>
      <c r="RLA109" s="376"/>
      <c r="RLB109" s="376"/>
      <c r="RLC109" s="376"/>
      <c r="RLD109" s="376"/>
      <c r="RLE109" s="376"/>
      <c r="RLF109" s="376"/>
      <c r="RLG109" s="376"/>
      <c r="RLH109" s="376"/>
      <c r="RLI109" s="376"/>
      <c r="RLJ109" s="376"/>
      <c r="RLK109" s="376"/>
      <c r="RLL109" s="376"/>
      <c r="RLM109" s="376"/>
      <c r="RLN109" s="376"/>
      <c r="RLO109" s="376"/>
      <c r="RLP109" s="376"/>
      <c r="RLQ109" s="376"/>
      <c r="RLR109" s="376"/>
      <c r="RLS109" s="376"/>
      <c r="RLT109" s="376"/>
      <c r="RLU109" s="376"/>
      <c r="RLV109" s="376"/>
      <c r="RLW109" s="376"/>
      <c r="RLX109" s="376"/>
      <c r="RLY109" s="376"/>
      <c r="RLZ109" s="376"/>
      <c r="RMA109" s="376"/>
      <c r="RMB109" s="376"/>
      <c r="RMC109" s="376"/>
      <c r="RMD109" s="376"/>
      <c r="RME109" s="376"/>
      <c r="RMF109" s="376"/>
      <c r="RMG109" s="376"/>
      <c r="RMH109" s="376"/>
      <c r="RMI109" s="376"/>
      <c r="RMJ109" s="376"/>
      <c r="RMK109" s="376"/>
      <c r="RML109" s="376"/>
      <c r="RMM109" s="376"/>
      <c r="RMN109" s="376"/>
      <c r="RMO109" s="376"/>
      <c r="RMP109" s="376"/>
      <c r="RMQ109" s="376"/>
      <c r="RMR109" s="376"/>
      <c r="RMS109" s="376"/>
      <c r="RMT109" s="376"/>
      <c r="RMU109" s="376"/>
      <c r="RMV109" s="376"/>
      <c r="RMW109" s="376"/>
      <c r="RMX109" s="376"/>
      <c r="RMY109" s="376"/>
      <c r="RMZ109" s="376"/>
      <c r="RNA109" s="376"/>
      <c r="RNB109" s="376"/>
      <c r="RNC109" s="376"/>
      <c r="RND109" s="376"/>
      <c r="RNE109" s="376"/>
      <c r="RNF109" s="376"/>
      <c r="RNG109" s="376"/>
      <c r="RNH109" s="376"/>
      <c r="RNI109" s="376"/>
      <c r="RNJ109" s="376"/>
      <c r="RNK109" s="376"/>
      <c r="RNL109" s="376"/>
      <c r="RNM109" s="376"/>
      <c r="RNN109" s="376"/>
      <c r="RNO109" s="376"/>
      <c r="RNP109" s="376"/>
      <c r="RNQ109" s="376"/>
      <c r="RNR109" s="376"/>
      <c r="RNS109" s="376"/>
      <c r="RNT109" s="376"/>
      <c r="RNU109" s="376"/>
      <c r="RNV109" s="376"/>
      <c r="RNW109" s="376"/>
      <c r="RNX109" s="376"/>
      <c r="RNY109" s="376"/>
      <c r="RNZ109" s="376"/>
      <c r="ROA109" s="376"/>
      <c r="ROB109" s="376"/>
      <c r="ROC109" s="376"/>
      <c r="ROD109" s="376"/>
      <c r="ROE109" s="376"/>
      <c r="ROF109" s="376"/>
      <c r="ROG109" s="376"/>
      <c r="ROH109" s="376"/>
      <c r="ROI109" s="376"/>
      <c r="ROJ109" s="376"/>
      <c r="ROK109" s="376"/>
      <c r="ROL109" s="376"/>
      <c r="ROM109" s="376"/>
      <c r="RON109" s="376"/>
      <c r="ROO109" s="376"/>
      <c r="ROP109" s="376"/>
      <c r="ROQ109" s="376"/>
      <c r="ROR109" s="376"/>
      <c r="ROS109" s="376"/>
      <c r="ROT109" s="376"/>
      <c r="ROU109" s="376"/>
      <c r="ROV109" s="376"/>
      <c r="ROW109" s="376"/>
      <c r="ROX109" s="376"/>
      <c r="ROY109" s="376"/>
      <c r="ROZ109" s="376"/>
      <c r="RPA109" s="376"/>
      <c r="RPB109" s="376"/>
      <c r="RPC109" s="376"/>
      <c r="RPD109" s="376"/>
      <c r="RPE109" s="376"/>
      <c r="RPF109" s="376"/>
      <c r="RPG109" s="376"/>
      <c r="RPH109" s="376"/>
      <c r="RPI109" s="376"/>
      <c r="RPJ109" s="376"/>
      <c r="RPK109" s="376"/>
      <c r="RPL109" s="376"/>
      <c r="RPM109" s="376"/>
      <c r="RPN109" s="376"/>
      <c r="RPO109" s="376"/>
      <c r="RPP109" s="376"/>
      <c r="RPQ109" s="376"/>
      <c r="RPR109" s="376"/>
      <c r="RPS109" s="376"/>
      <c r="RPT109" s="376"/>
      <c r="RPU109" s="376"/>
      <c r="RPV109" s="376"/>
      <c r="RPW109" s="376"/>
      <c r="RPX109" s="376"/>
      <c r="RPY109" s="376"/>
      <c r="RPZ109" s="376"/>
      <c r="RQA109" s="376"/>
      <c r="RQB109" s="376"/>
      <c r="RQC109" s="376"/>
      <c r="RQD109" s="376"/>
      <c r="RQE109" s="376"/>
      <c r="RQF109" s="376"/>
      <c r="RQG109" s="376"/>
      <c r="RQH109" s="376"/>
      <c r="RQI109" s="376"/>
      <c r="RQJ109" s="376"/>
      <c r="RQK109" s="376"/>
      <c r="RQL109" s="376"/>
      <c r="RQM109" s="376"/>
      <c r="RQN109" s="376"/>
      <c r="RQO109" s="376"/>
      <c r="RQP109" s="376"/>
      <c r="RQQ109" s="376"/>
      <c r="RQR109" s="376"/>
      <c r="RQS109" s="376"/>
      <c r="RQT109" s="376"/>
      <c r="RQU109" s="376"/>
      <c r="RQV109" s="376"/>
      <c r="RQW109" s="376"/>
      <c r="RQX109" s="376"/>
      <c r="RQY109" s="376"/>
      <c r="RQZ109" s="376"/>
      <c r="RRA109" s="376"/>
      <c r="RRB109" s="376"/>
      <c r="RRC109" s="376"/>
      <c r="RRD109" s="376"/>
      <c r="RRE109" s="376"/>
      <c r="RRF109" s="376"/>
      <c r="RRG109" s="376"/>
      <c r="RRH109" s="376"/>
      <c r="RRI109" s="376"/>
      <c r="RRJ109" s="376"/>
      <c r="RRK109" s="376"/>
      <c r="RRL109" s="376"/>
      <c r="RRM109" s="376"/>
      <c r="RRN109" s="376"/>
      <c r="RRO109" s="376"/>
      <c r="RRP109" s="376"/>
      <c r="RRQ109" s="376"/>
      <c r="RRR109" s="376"/>
      <c r="RRS109" s="376"/>
      <c r="RRT109" s="376"/>
      <c r="RRU109" s="376"/>
      <c r="RRV109" s="376"/>
      <c r="RRW109" s="376"/>
      <c r="RRX109" s="376"/>
      <c r="RRY109" s="376"/>
      <c r="RRZ109" s="376"/>
      <c r="RSA109" s="376"/>
      <c r="RSB109" s="376"/>
      <c r="RSC109" s="376"/>
      <c r="RSD109" s="376"/>
      <c r="RSE109" s="376"/>
      <c r="RSF109" s="376"/>
      <c r="RSG109" s="376"/>
      <c r="RSH109" s="376"/>
      <c r="RSI109" s="376"/>
      <c r="RSJ109" s="376"/>
      <c r="RSK109" s="376"/>
      <c r="RSL109" s="376"/>
      <c r="RSM109" s="376"/>
      <c r="RSN109" s="376"/>
      <c r="RSO109" s="376"/>
      <c r="RSP109" s="376"/>
      <c r="RSQ109" s="376"/>
      <c r="RSR109" s="376"/>
      <c r="RSS109" s="376"/>
      <c r="RST109" s="376"/>
      <c r="RSU109" s="376"/>
      <c r="RSV109" s="376"/>
      <c r="RSW109" s="376"/>
      <c r="RSX109" s="376"/>
      <c r="RSY109" s="376"/>
      <c r="RSZ109" s="376"/>
      <c r="RTA109" s="376"/>
      <c r="RTB109" s="376"/>
      <c r="RTC109" s="376"/>
      <c r="RTD109" s="376"/>
      <c r="RTE109" s="376"/>
      <c r="RTF109" s="376"/>
      <c r="RTG109" s="376"/>
      <c r="RTH109" s="376"/>
      <c r="RTI109" s="376"/>
      <c r="RTJ109" s="376"/>
      <c r="RTK109" s="376"/>
      <c r="RTL109" s="376"/>
      <c r="RTM109" s="376"/>
      <c r="RTN109" s="376"/>
      <c r="RTO109" s="376"/>
      <c r="RTP109" s="376"/>
      <c r="RTQ109" s="376"/>
      <c r="RTR109" s="376"/>
      <c r="RTS109" s="376"/>
      <c r="RTT109" s="376"/>
      <c r="RTU109" s="376"/>
      <c r="RTV109" s="376"/>
      <c r="RTW109" s="376"/>
      <c r="RTX109" s="376"/>
      <c r="RTY109" s="376"/>
      <c r="RTZ109" s="376"/>
      <c r="RUA109" s="376"/>
      <c r="RUB109" s="376"/>
      <c r="RUC109" s="376"/>
      <c r="RUD109" s="376"/>
      <c r="RUE109" s="376"/>
      <c r="RUF109" s="376"/>
      <c r="RUG109" s="376"/>
      <c r="RUH109" s="376"/>
      <c r="RUI109" s="376"/>
      <c r="RUJ109" s="376"/>
      <c r="RUK109" s="376"/>
      <c r="RUL109" s="376"/>
      <c r="RUM109" s="376"/>
      <c r="RUN109" s="376"/>
      <c r="RUO109" s="376"/>
      <c r="RUP109" s="376"/>
      <c r="RUQ109" s="376"/>
      <c r="RUR109" s="376"/>
      <c r="RUS109" s="376"/>
      <c r="RUT109" s="376"/>
      <c r="RUU109" s="376"/>
      <c r="RUV109" s="376"/>
      <c r="RUW109" s="376"/>
      <c r="RUX109" s="376"/>
      <c r="RUY109" s="376"/>
      <c r="RUZ109" s="376"/>
      <c r="RVA109" s="376"/>
      <c r="RVB109" s="376"/>
      <c r="RVC109" s="376"/>
      <c r="RVD109" s="376"/>
      <c r="RVE109" s="376"/>
      <c r="RVF109" s="376"/>
      <c r="RVG109" s="376"/>
      <c r="RVH109" s="376"/>
      <c r="RVI109" s="376"/>
      <c r="RVJ109" s="376"/>
      <c r="RVK109" s="376"/>
      <c r="RVL109" s="376"/>
      <c r="RVM109" s="376"/>
      <c r="RVN109" s="376"/>
      <c r="RVO109" s="376"/>
      <c r="RVP109" s="376"/>
      <c r="RVQ109" s="376"/>
      <c r="RVR109" s="376"/>
      <c r="RVS109" s="376"/>
      <c r="RVT109" s="376"/>
      <c r="RVU109" s="376"/>
      <c r="RVV109" s="376"/>
      <c r="RVW109" s="376"/>
      <c r="RVX109" s="376"/>
      <c r="RVY109" s="376"/>
      <c r="RVZ109" s="376"/>
      <c r="RWA109" s="376"/>
      <c r="RWB109" s="376"/>
      <c r="RWC109" s="376"/>
      <c r="RWD109" s="376"/>
      <c r="RWE109" s="376"/>
      <c r="RWF109" s="376"/>
      <c r="RWG109" s="376"/>
      <c r="RWH109" s="376"/>
      <c r="RWI109" s="376"/>
      <c r="RWJ109" s="376"/>
      <c r="RWK109" s="376"/>
      <c r="RWL109" s="376"/>
      <c r="RWM109" s="376"/>
      <c r="RWN109" s="376"/>
      <c r="RWO109" s="376"/>
      <c r="RWP109" s="376"/>
      <c r="RWQ109" s="376"/>
      <c r="RWR109" s="376"/>
      <c r="RWS109" s="376"/>
      <c r="RWT109" s="376"/>
      <c r="RWU109" s="376"/>
      <c r="RWV109" s="376"/>
      <c r="RWW109" s="376"/>
      <c r="RWX109" s="376"/>
      <c r="RWY109" s="376"/>
      <c r="RWZ109" s="376"/>
      <c r="RXA109" s="376"/>
      <c r="RXB109" s="376"/>
      <c r="RXC109" s="376"/>
      <c r="RXD109" s="376"/>
      <c r="RXE109" s="376"/>
      <c r="RXF109" s="376"/>
      <c r="RXG109" s="376"/>
      <c r="RXH109" s="376"/>
      <c r="RXI109" s="376"/>
      <c r="RXJ109" s="376"/>
      <c r="RXK109" s="376"/>
      <c r="RXL109" s="376"/>
      <c r="RXM109" s="376"/>
      <c r="RXN109" s="376"/>
      <c r="RXO109" s="376"/>
      <c r="RXP109" s="376"/>
      <c r="RXQ109" s="376"/>
      <c r="RXR109" s="376"/>
      <c r="RXS109" s="376"/>
      <c r="RXT109" s="376"/>
      <c r="RXU109" s="376"/>
      <c r="RXV109" s="376"/>
      <c r="RXW109" s="376"/>
      <c r="RXX109" s="376"/>
      <c r="RXY109" s="376"/>
      <c r="RXZ109" s="376"/>
      <c r="RYA109" s="376"/>
      <c r="RYB109" s="376"/>
      <c r="RYC109" s="376"/>
      <c r="RYD109" s="376"/>
      <c r="RYE109" s="376"/>
      <c r="RYF109" s="376"/>
      <c r="RYG109" s="376"/>
      <c r="RYH109" s="376"/>
      <c r="RYI109" s="376"/>
      <c r="RYJ109" s="376"/>
      <c r="RYK109" s="376"/>
      <c r="RYL109" s="376"/>
      <c r="RYM109" s="376"/>
      <c r="RYN109" s="376"/>
      <c r="RYO109" s="376"/>
      <c r="RYP109" s="376"/>
      <c r="RYQ109" s="376"/>
      <c r="RYR109" s="376"/>
      <c r="RYS109" s="376"/>
      <c r="RYT109" s="376"/>
      <c r="RYU109" s="376"/>
      <c r="RYV109" s="376"/>
      <c r="RYW109" s="376"/>
      <c r="RYX109" s="376"/>
      <c r="RYY109" s="376"/>
      <c r="RYZ109" s="376"/>
      <c r="RZA109" s="376"/>
      <c r="RZB109" s="376"/>
      <c r="RZC109" s="376"/>
      <c r="RZD109" s="376"/>
      <c r="RZE109" s="376"/>
      <c r="RZF109" s="376"/>
      <c r="RZG109" s="376"/>
      <c r="RZH109" s="376"/>
      <c r="RZI109" s="376"/>
      <c r="RZJ109" s="376"/>
      <c r="RZK109" s="376"/>
      <c r="RZL109" s="376"/>
      <c r="RZM109" s="376"/>
      <c r="RZN109" s="376"/>
      <c r="RZO109" s="376"/>
      <c r="RZP109" s="376"/>
      <c r="RZQ109" s="376"/>
      <c r="RZR109" s="376"/>
      <c r="RZS109" s="376"/>
      <c r="RZT109" s="376"/>
      <c r="RZU109" s="376"/>
      <c r="RZV109" s="376"/>
      <c r="RZW109" s="376"/>
      <c r="RZX109" s="376"/>
      <c r="RZY109" s="376"/>
      <c r="RZZ109" s="376"/>
      <c r="SAA109" s="376"/>
      <c r="SAB109" s="376"/>
      <c r="SAC109" s="376"/>
      <c r="SAD109" s="376"/>
      <c r="SAE109" s="376"/>
      <c r="SAF109" s="376"/>
      <c r="SAG109" s="376"/>
      <c r="SAH109" s="376"/>
      <c r="SAI109" s="376"/>
      <c r="SAJ109" s="376"/>
      <c r="SAK109" s="376"/>
      <c r="SAL109" s="376"/>
      <c r="SAM109" s="376"/>
      <c r="SAN109" s="376"/>
      <c r="SAO109" s="376"/>
      <c r="SAP109" s="376"/>
      <c r="SAQ109" s="376"/>
      <c r="SAR109" s="376"/>
      <c r="SAS109" s="376"/>
      <c r="SAT109" s="376"/>
      <c r="SAU109" s="376"/>
      <c r="SAV109" s="376"/>
      <c r="SAW109" s="376"/>
      <c r="SAX109" s="376"/>
      <c r="SAY109" s="376"/>
      <c r="SAZ109" s="376"/>
      <c r="SBA109" s="376"/>
      <c r="SBB109" s="376"/>
      <c r="SBC109" s="376"/>
      <c r="SBD109" s="376"/>
      <c r="SBE109" s="376"/>
      <c r="SBF109" s="376"/>
      <c r="SBG109" s="376"/>
      <c r="SBH109" s="376"/>
      <c r="SBI109" s="376"/>
      <c r="SBJ109" s="376"/>
      <c r="SBK109" s="376"/>
      <c r="SBL109" s="376"/>
      <c r="SBM109" s="376"/>
      <c r="SBN109" s="376"/>
      <c r="SBO109" s="376"/>
      <c r="SBP109" s="376"/>
      <c r="SBQ109" s="376"/>
      <c r="SBR109" s="376"/>
      <c r="SBS109" s="376"/>
      <c r="SBT109" s="376"/>
      <c r="SBU109" s="376"/>
      <c r="SBV109" s="376"/>
      <c r="SBW109" s="376"/>
      <c r="SBX109" s="376"/>
      <c r="SBY109" s="376"/>
      <c r="SBZ109" s="376"/>
      <c r="SCA109" s="376"/>
      <c r="SCB109" s="376"/>
      <c r="SCC109" s="376"/>
      <c r="SCD109" s="376"/>
      <c r="SCE109" s="376"/>
      <c r="SCF109" s="376"/>
      <c r="SCG109" s="376"/>
      <c r="SCH109" s="376"/>
      <c r="SCI109" s="376"/>
      <c r="SCJ109" s="376"/>
      <c r="SCK109" s="376"/>
      <c r="SCL109" s="376"/>
      <c r="SCM109" s="376"/>
      <c r="SCN109" s="376"/>
      <c r="SCO109" s="376"/>
      <c r="SCP109" s="376"/>
      <c r="SCQ109" s="376"/>
      <c r="SCR109" s="376"/>
      <c r="SCS109" s="376"/>
      <c r="SCT109" s="376"/>
      <c r="SCU109" s="376"/>
      <c r="SCV109" s="376"/>
      <c r="SCW109" s="376"/>
      <c r="SCX109" s="376"/>
      <c r="SCY109" s="376"/>
      <c r="SCZ109" s="376"/>
      <c r="SDA109" s="376"/>
      <c r="SDB109" s="376"/>
      <c r="SDC109" s="376"/>
      <c r="SDD109" s="376"/>
      <c r="SDE109" s="376"/>
      <c r="SDF109" s="376"/>
      <c r="SDG109" s="376"/>
      <c r="SDH109" s="376"/>
      <c r="SDI109" s="376"/>
      <c r="SDJ109" s="376"/>
      <c r="SDK109" s="376"/>
      <c r="SDL109" s="376"/>
      <c r="SDM109" s="376"/>
      <c r="SDN109" s="376"/>
      <c r="SDO109" s="376"/>
      <c r="SDP109" s="376"/>
      <c r="SDQ109" s="376"/>
      <c r="SDR109" s="376"/>
      <c r="SDS109" s="376"/>
      <c r="SDT109" s="376"/>
      <c r="SDU109" s="376"/>
      <c r="SDV109" s="376"/>
      <c r="SDW109" s="376"/>
      <c r="SDX109" s="376"/>
      <c r="SDY109" s="376"/>
      <c r="SDZ109" s="376"/>
      <c r="SEA109" s="376"/>
      <c r="SEB109" s="376"/>
      <c r="SEC109" s="376"/>
      <c r="SED109" s="376"/>
      <c r="SEE109" s="376"/>
      <c r="SEF109" s="376"/>
      <c r="SEG109" s="376"/>
      <c r="SEH109" s="376"/>
      <c r="SEI109" s="376"/>
      <c r="SEJ109" s="376"/>
      <c r="SEK109" s="376"/>
      <c r="SEL109" s="376"/>
      <c r="SEM109" s="376"/>
      <c r="SEN109" s="376"/>
      <c r="SEO109" s="376"/>
      <c r="SEP109" s="376"/>
      <c r="SEQ109" s="376"/>
      <c r="SER109" s="376"/>
      <c r="SES109" s="376"/>
      <c r="SET109" s="376"/>
      <c r="SEU109" s="376"/>
      <c r="SEV109" s="376"/>
      <c r="SEW109" s="376"/>
      <c r="SEX109" s="376"/>
      <c r="SEY109" s="376"/>
      <c r="SEZ109" s="376"/>
      <c r="SFA109" s="376"/>
      <c r="SFB109" s="376"/>
      <c r="SFC109" s="376"/>
      <c r="SFD109" s="376"/>
      <c r="SFE109" s="376"/>
      <c r="SFF109" s="376"/>
      <c r="SFG109" s="376"/>
      <c r="SFH109" s="376"/>
      <c r="SFI109" s="376"/>
      <c r="SFJ109" s="376"/>
      <c r="SFK109" s="376"/>
      <c r="SFL109" s="376"/>
      <c r="SFM109" s="376"/>
      <c r="SFN109" s="376"/>
      <c r="SFO109" s="376"/>
      <c r="SFP109" s="376"/>
      <c r="SFQ109" s="376"/>
      <c r="SFR109" s="376"/>
      <c r="SFS109" s="376"/>
      <c r="SFT109" s="376"/>
      <c r="SFU109" s="376"/>
      <c r="SFV109" s="376"/>
      <c r="SFW109" s="376"/>
      <c r="SFX109" s="376"/>
      <c r="SFY109" s="376"/>
      <c r="SFZ109" s="376"/>
      <c r="SGA109" s="376"/>
      <c r="SGB109" s="376"/>
      <c r="SGC109" s="376"/>
      <c r="SGD109" s="376"/>
      <c r="SGE109" s="376"/>
      <c r="SGF109" s="376"/>
      <c r="SGG109" s="376"/>
      <c r="SGH109" s="376"/>
      <c r="SGI109" s="376"/>
      <c r="SGJ109" s="376"/>
      <c r="SGK109" s="376"/>
      <c r="SGL109" s="376"/>
      <c r="SGM109" s="376"/>
      <c r="SGN109" s="376"/>
      <c r="SGO109" s="376"/>
      <c r="SGP109" s="376"/>
      <c r="SGQ109" s="376"/>
      <c r="SGR109" s="376"/>
      <c r="SGS109" s="376"/>
      <c r="SGT109" s="376"/>
      <c r="SGU109" s="376"/>
      <c r="SGV109" s="376"/>
      <c r="SGW109" s="376"/>
      <c r="SGX109" s="376"/>
      <c r="SGY109" s="376"/>
      <c r="SGZ109" s="376"/>
      <c r="SHA109" s="376"/>
      <c r="SHB109" s="376"/>
      <c r="SHC109" s="376"/>
      <c r="SHD109" s="376"/>
      <c r="SHE109" s="376"/>
      <c r="SHF109" s="376"/>
      <c r="SHG109" s="376"/>
      <c r="SHH109" s="376"/>
      <c r="SHI109" s="376"/>
      <c r="SHJ109" s="376"/>
      <c r="SHK109" s="376"/>
      <c r="SHL109" s="376"/>
      <c r="SHM109" s="376"/>
      <c r="SHN109" s="376"/>
      <c r="SHO109" s="376"/>
      <c r="SHP109" s="376"/>
      <c r="SHQ109" s="376"/>
      <c r="SHR109" s="376"/>
      <c r="SHS109" s="376"/>
      <c r="SHT109" s="376"/>
      <c r="SHU109" s="376"/>
      <c r="SHV109" s="376"/>
      <c r="SHW109" s="376"/>
      <c r="SHX109" s="376"/>
      <c r="SHY109" s="376"/>
      <c r="SHZ109" s="376"/>
      <c r="SIA109" s="376"/>
      <c r="SIB109" s="376"/>
      <c r="SIC109" s="376"/>
      <c r="SID109" s="376"/>
      <c r="SIE109" s="376"/>
      <c r="SIF109" s="376"/>
      <c r="SIG109" s="376"/>
      <c r="SIH109" s="376"/>
      <c r="SII109" s="376"/>
      <c r="SIJ109" s="376"/>
      <c r="SIK109" s="376"/>
      <c r="SIL109" s="376"/>
      <c r="SIM109" s="376"/>
      <c r="SIN109" s="376"/>
      <c r="SIO109" s="376"/>
      <c r="SIP109" s="376"/>
      <c r="SIQ109" s="376"/>
      <c r="SIR109" s="376"/>
      <c r="SIS109" s="376"/>
      <c r="SIT109" s="376"/>
      <c r="SIU109" s="376"/>
      <c r="SIV109" s="376"/>
      <c r="SIW109" s="376"/>
      <c r="SIX109" s="376"/>
      <c r="SIY109" s="376"/>
      <c r="SIZ109" s="376"/>
      <c r="SJA109" s="376"/>
      <c r="SJB109" s="376"/>
      <c r="SJC109" s="376"/>
      <c r="SJD109" s="376"/>
      <c r="SJE109" s="376"/>
      <c r="SJF109" s="376"/>
      <c r="SJG109" s="376"/>
      <c r="SJH109" s="376"/>
      <c r="SJI109" s="376"/>
      <c r="SJJ109" s="376"/>
      <c r="SJK109" s="376"/>
      <c r="SJL109" s="376"/>
      <c r="SJM109" s="376"/>
      <c r="SJN109" s="376"/>
      <c r="SJO109" s="376"/>
      <c r="SJP109" s="376"/>
      <c r="SJQ109" s="376"/>
      <c r="SJR109" s="376"/>
      <c r="SJS109" s="376"/>
      <c r="SJT109" s="376"/>
      <c r="SJU109" s="376"/>
      <c r="SJV109" s="376"/>
      <c r="SJW109" s="376"/>
      <c r="SJX109" s="376"/>
      <c r="SJY109" s="376"/>
      <c r="SJZ109" s="376"/>
      <c r="SKA109" s="376"/>
      <c r="SKB109" s="376"/>
      <c r="SKC109" s="376"/>
      <c r="SKD109" s="376"/>
      <c r="SKE109" s="376"/>
      <c r="SKF109" s="376"/>
      <c r="SKG109" s="376"/>
      <c r="SKH109" s="376"/>
      <c r="SKI109" s="376"/>
      <c r="SKJ109" s="376"/>
      <c r="SKK109" s="376"/>
      <c r="SKL109" s="376"/>
      <c r="SKM109" s="376"/>
      <c r="SKN109" s="376"/>
      <c r="SKO109" s="376"/>
      <c r="SKP109" s="376"/>
      <c r="SKQ109" s="376"/>
      <c r="SKR109" s="376"/>
      <c r="SKS109" s="376"/>
      <c r="SKT109" s="376"/>
      <c r="SKU109" s="376"/>
      <c r="SKV109" s="376"/>
      <c r="SKW109" s="376"/>
      <c r="SKX109" s="376"/>
      <c r="SKY109" s="376"/>
      <c r="SKZ109" s="376"/>
      <c r="SLA109" s="376"/>
      <c r="SLB109" s="376"/>
      <c r="SLC109" s="376"/>
      <c r="SLD109" s="376"/>
      <c r="SLE109" s="376"/>
      <c r="SLF109" s="376"/>
      <c r="SLG109" s="376"/>
      <c r="SLH109" s="376"/>
      <c r="SLI109" s="376"/>
      <c r="SLJ109" s="376"/>
      <c r="SLK109" s="376"/>
      <c r="SLL109" s="376"/>
      <c r="SLM109" s="376"/>
      <c r="SLN109" s="376"/>
      <c r="SLO109" s="376"/>
      <c r="SLP109" s="376"/>
      <c r="SLQ109" s="376"/>
      <c r="SLR109" s="376"/>
      <c r="SLS109" s="376"/>
      <c r="SLT109" s="376"/>
      <c r="SLU109" s="376"/>
      <c r="SLV109" s="376"/>
      <c r="SLW109" s="376"/>
      <c r="SLX109" s="376"/>
      <c r="SLY109" s="376"/>
      <c r="SLZ109" s="376"/>
      <c r="SMA109" s="376"/>
      <c r="SMB109" s="376"/>
      <c r="SMC109" s="376"/>
      <c r="SMD109" s="376"/>
      <c r="SME109" s="376"/>
      <c r="SMF109" s="376"/>
      <c r="SMG109" s="376"/>
      <c r="SMH109" s="376"/>
      <c r="SMI109" s="376"/>
      <c r="SMJ109" s="376"/>
      <c r="SMK109" s="376"/>
      <c r="SML109" s="376"/>
      <c r="SMM109" s="376"/>
      <c r="SMN109" s="376"/>
      <c r="SMO109" s="376"/>
      <c r="SMP109" s="376"/>
      <c r="SMQ109" s="376"/>
      <c r="SMR109" s="376"/>
      <c r="SMS109" s="376"/>
      <c r="SMT109" s="376"/>
      <c r="SMU109" s="376"/>
      <c r="SMV109" s="376"/>
      <c r="SMW109" s="376"/>
      <c r="SMX109" s="376"/>
      <c r="SMY109" s="376"/>
      <c r="SMZ109" s="376"/>
      <c r="SNA109" s="376"/>
      <c r="SNB109" s="376"/>
      <c r="SNC109" s="376"/>
      <c r="SND109" s="376"/>
      <c r="SNE109" s="376"/>
      <c r="SNF109" s="376"/>
      <c r="SNG109" s="376"/>
      <c r="SNH109" s="376"/>
      <c r="SNI109" s="376"/>
      <c r="SNJ109" s="376"/>
      <c r="SNK109" s="376"/>
      <c r="SNL109" s="376"/>
      <c r="SNM109" s="376"/>
      <c r="SNN109" s="376"/>
      <c r="SNO109" s="376"/>
      <c r="SNP109" s="376"/>
      <c r="SNQ109" s="376"/>
      <c r="SNR109" s="376"/>
      <c r="SNS109" s="376"/>
      <c r="SNT109" s="376"/>
      <c r="SNU109" s="376"/>
      <c r="SNV109" s="376"/>
      <c r="SNW109" s="376"/>
      <c r="SNX109" s="376"/>
      <c r="SNY109" s="376"/>
      <c r="SNZ109" s="376"/>
      <c r="SOA109" s="376"/>
      <c r="SOB109" s="376"/>
      <c r="SOC109" s="376"/>
      <c r="SOD109" s="376"/>
      <c r="SOE109" s="376"/>
      <c r="SOF109" s="376"/>
      <c r="SOG109" s="376"/>
      <c r="SOH109" s="376"/>
      <c r="SOI109" s="376"/>
      <c r="SOJ109" s="376"/>
      <c r="SOK109" s="376"/>
      <c r="SOL109" s="376"/>
      <c r="SOM109" s="376"/>
      <c r="SON109" s="376"/>
      <c r="SOO109" s="376"/>
      <c r="SOP109" s="376"/>
      <c r="SOQ109" s="376"/>
      <c r="SOR109" s="376"/>
      <c r="SOS109" s="376"/>
      <c r="SOT109" s="376"/>
      <c r="SOU109" s="376"/>
      <c r="SOV109" s="376"/>
      <c r="SOW109" s="376"/>
      <c r="SOX109" s="376"/>
      <c r="SOY109" s="376"/>
      <c r="SOZ109" s="376"/>
      <c r="SPA109" s="376"/>
      <c r="SPB109" s="376"/>
      <c r="SPC109" s="376"/>
      <c r="SPD109" s="376"/>
      <c r="SPE109" s="376"/>
      <c r="SPF109" s="376"/>
      <c r="SPG109" s="376"/>
      <c r="SPH109" s="376"/>
      <c r="SPI109" s="376"/>
      <c r="SPJ109" s="376"/>
      <c r="SPK109" s="376"/>
      <c r="SPL109" s="376"/>
      <c r="SPM109" s="376"/>
      <c r="SPN109" s="376"/>
      <c r="SPO109" s="376"/>
      <c r="SPP109" s="376"/>
      <c r="SPQ109" s="376"/>
      <c r="SPR109" s="376"/>
      <c r="SPS109" s="376"/>
      <c r="SPT109" s="376"/>
      <c r="SPU109" s="376"/>
      <c r="SPV109" s="376"/>
      <c r="SPW109" s="376"/>
      <c r="SPX109" s="376"/>
      <c r="SPY109" s="376"/>
      <c r="SPZ109" s="376"/>
      <c r="SQA109" s="376"/>
      <c r="SQB109" s="376"/>
      <c r="SQC109" s="376"/>
      <c r="SQD109" s="376"/>
      <c r="SQE109" s="376"/>
      <c r="SQF109" s="376"/>
      <c r="SQG109" s="376"/>
      <c r="SQH109" s="376"/>
      <c r="SQI109" s="376"/>
      <c r="SQJ109" s="376"/>
      <c r="SQK109" s="376"/>
      <c r="SQL109" s="376"/>
      <c r="SQM109" s="376"/>
      <c r="SQN109" s="376"/>
      <c r="SQO109" s="376"/>
      <c r="SQP109" s="376"/>
      <c r="SQQ109" s="376"/>
      <c r="SQR109" s="376"/>
      <c r="SQS109" s="376"/>
      <c r="SQT109" s="376"/>
      <c r="SQU109" s="376"/>
      <c r="SQV109" s="376"/>
      <c r="SQW109" s="376"/>
      <c r="SQX109" s="376"/>
      <c r="SQY109" s="376"/>
      <c r="SQZ109" s="376"/>
      <c r="SRA109" s="376"/>
      <c r="SRB109" s="376"/>
      <c r="SRC109" s="376"/>
      <c r="SRD109" s="376"/>
      <c r="SRE109" s="376"/>
      <c r="SRF109" s="376"/>
      <c r="SRG109" s="376"/>
      <c r="SRH109" s="376"/>
      <c r="SRI109" s="376"/>
      <c r="SRJ109" s="376"/>
      <c r="SRK109" s="376"/>
      <c r="SRL109" s="376"/>
      <c r="SRM109" s="376"/>
      <c r="SRN109" s="376"/>
      <c r="SRO109" s="376"/>
      <c r="SRP109" s="376"/>
      <c r="SRQ109" s="376"/>
      <c r="SRR109" s="376"/>
      <c r="SRS109" s="376"/>
      <c r="SRT109" s="376"/>
      <c r="SRU109" s="376"/>
      <c r="SRV109" s="376"/>
      <c r="SRW109" s="376"/>
      <c r="SRX109" s="376"/>
      <c r="SRY109" s="376"/>
      <c r="SRZ109" s="376"/>
      <c r="SSA109" s="376"/>
      <c r="SSB109" s="376"/>
      <c r="SSC109" s="376"/>
      <c r="SSD109" s="376"/>
      <c r="SSE109" s="376"/>
      <c r="SSF109" s="376"/>
      <c r="SSG109" s="376"/>
      <c r="SSH109" s="376"/>
      <c r="SSI109" s="376"/>
      <c r="SSJ109" s="376"/>
      <c r="SSK109" s="376"/>
      <c r="SSL109" s="376"/>
      <c r="SSM109" s="376"/>
      <c r="SSN109" s="376"/>
      <c r="SSO109" s="376"/>
      <c r="SSP109" s="376"/>
      <c r="SSQ109" s="376"/>
      <c r="SSR109" s="376"/>
      <c r="SSS109" s="376"/>
      <c r="SST109" s="376"/>
      <c r="SSU109" s="376"/>
      <c r="SSV109" s="376"/>
      <c r="SSW109" s="376"/>
      <c r="SSX109" s="376"/>
      <c r="SSY109" s="376"/>
      <c r="SSZ109" s="376"/>
      <c r="STA109" s="376"/>
      <c r="STB109" s="376"/>
      <c r="STC109" s="376"/>
      <c r="STD109" s="376"/>
      <c r="STE109" s="376"/>
      <c r="STF109" s="376"/>
      <c r="STG109" s="376"/>
      <c r="STH109" s="376"/>
      <c r="STI109" s="376"/>
      <c r="STJ109" s="376"/>
      <c r="STK109" s="376"/>
      <c r="STL109" s="376"/>
      <c r="STM109" s="376"/>
      <c r="STN109" s="376"/>
      <c r="STO109" s="376"/>
      <c r="STP109" s="376"/>
      <c r="STQ109" s="376"/>
      <c r="STR109" s="376"/>
      <c r="STS109" s="376"/>
      <c r="STT109" s="376"/>
      <c r="STU109" s="376"/>
      <c r="STV109" s="376"/>
      <c r="STW109" s="376"/>
      <c r="STX109" s="376"/>
      <c r="STY109" s="376"/>
      <c r="STZ109" s="376"/>
      <c r="SUA109" s="376"/>
      <c r="SUB109" s="376"/>
      <c r="SUC109" s="376"/>
      <c r="SUD109" s="376"/>
      <c r="SUE109" s="376"/>
      <c r="SUF109" s="376"/>
      <c r="SUG109" s="376"/>
      <c r="SUH109" s="376"/>
      <c r="SUI109" s="376"/>
      <c r="SUJ109" s="376"/>
      <c r="SUK109" s="376"/>
      <c r="SUL109" s="376"/>
      <c r="SUM109" s="376"/>
      <c r="SUN109" s="376"/>
      <c r="SUO109" s="376"/>
      <c r="SUP109" s="376"/>
      <c r="SUQ109" s="376"/>
      <c r="SUR109" s="376"/>
      <c r="SUS109" s="376"/>
      <c r="SUT109" s="376"/>
      <c r="SUU109" s="376"/>
      <c r="SUV109" s="376"/>
      <c r="SUW109" s="376"/>
      <c r="SUX109" s="376"/>
      <c r="SUY109" s="376"/>
      <c r="SUZ109" s="376"/>
      <c r="SVA109" s="376"/>
      <c r="SVB109" s="376"/>
      <c r="SVC109" s="376"/>
      <c r="SVD109" s="376"/>
      <c r="SVE109" s="376"/>
      <c r="SVF109" s="376"/>
      <c r="SVG109" s="376"/>
      <c r="SVH109" s="376"/>
      <c r="SVI109" s="376"/>
      <c r="SVJ109" s="376"/>
      <c r="SVK109" s="376"/>
      <c r="SVL109" s="376"/>
      <c r="SVM109" s="376"/>
      <c r="SVN109" s="376"/>
      <c r="SVO109" s="376"/>
      <c r="SVP109" s="376"/>
      <c r="SVQ109" s="376"/>
      <c r="SVR109" s="376"/>
      <c r="SVS109" s="376"/>
      <c r="SVT109" s="376"/>
      <c r="SVU109" s="376"/>
      <c r="SVV109" s="376"/>
      <c r="SVW109" s="376"/>
      <c r="SVX109" s="376"/>
      <c r="SVY109" s="376"/>
      <c r="SVZ109" s="376"/>
      <c r="SWA109" s="376"/>
      <c r="SWB109" s="376"/>
      <c r="SWC109" s="376"/>
      <c r="SWD109" s="376"/>
      <c r="SWE109" s="376"/>
      <c r="SWF109" s="376"/>
      <c r="SWG109" s="376"/>
      <c r="SWH109" s="376"/>
      <c r="SWI109" s="376"/>
      <c r="SWJ109" s="376"/>
      <c r="SWK109" s="376"/>
      <c r="SWL109" s="376"/>
      <c r="SWM109" s="376"/>
      <c r="SWN109" s="376"/>
      <c r="SWO109" s="376"/>
      <c r="SWP109" s="376"/>
      <c r="SWQ109" s="376"/>
      <c r="SWR109" s="376"/>
      <c r="SWS109" s="376"/>
      <c r="SWT109" s="376"/>
      <c r="SWU109" s="376"/>
      <c r="SWV109" s="376"/>
      <c r="SWW109" s="376"/>
      <c r="SWX109" s="376"/>
      <c r="SWY109" s="376"/>
      <c r="SWZ109" s="376"/>
      <c r="SXA109" s="376"/>
      <c r="SXB109" s="376"/>
      <c r="SXC109" s="376"/>
      <c r="SXD109" s="376"/>
      <c r="SXE109" s="376"/>
      <c r="SXF109" s="376"/>
      <c r="SXG109" s="376"/>
      <c r="SXH109" s="376"/>
      <c r="SXI109" s="376"/>
      <c r="SXJ109" s="376"/>
      <c r="SXK109" s="376"/>
      <c r="SXL109" s="376"/>
      <c r="SXM109" s="376"/>
      <c r="SXN109" s="376"/>
      <c r="SXO109" s="376"/>
      <c r="SXP109" s="376"/>
      <c r="SXQ109" s="376"/>
      <c r="SXR109" s="376"/>
      <c r="SXS109" s="376"/>
      <c r="SXT109" s="376"/>
      <c r="SXU109" s="376"/>
      <c r="SXV109" s="376"/>
      <c r="SXW109" s="376"/>
      <c r="SXX109" s="376"/>
      <c r="SXY109" s="376"/>
      <c r="SXZ109" s="376"/>
      <c r="SYA109" s="376"/>
      <c r="SYB109" s="376"/>
      <c r="SYC109" s="376"/>
      <c r="SYD109" s="376"/>
      <c r="SYE109" s="376"/>
      <c r="SYF109" s="376"/>
      <c r="SYG109" s="376"/>
      <c r="SYH109" s="376"/>
      <c r="SYI109" s="376"/>
      <c r="SYJ109" s="376"/>
      <c r="SYK109" s="376"/>
      <c r="SYL109" s="376"/>
      <c r="SYM109" s="376"/>
      <c r="SYN109" s="376"/>
      <c r="SYO109" s="376"/>
      <c r="SYP109" s="376"/>
      <c r="SYQ109" s="376"/>
      <c r="SYR109" s="376"/>
      <c r="SYS109" s="376"/>
      <c r="SYT109" s="376"/>
      <c r="SYU109" s="376"/>
      <c r="SYV109" s="376"/>
      <c r="SYW109" s="376"/>
      <c r="SYX109" s="376"/>
      <c r="SYY109" s="376"/>
      <c r="SYZ109" s="376"/>
      <c r="SZA109" s="376"/>
      <c r="SZB109" s="376"/>
      <c r="SZC109" s="376"/>
      <c r="SZD109" s="376"/>
      <c r="SZE109" s="376"/>
      <c r="SZF109" s="376"/>
      <c r="SZG109" s="376"/>
      <c r="SZH109" s="376"/>
      <c r="SZI109" s="376"/>
      <c r="SZJ109" s="376"/>
      <c r="SZK109" s="376"/>
      <c r="SZL109" s="376"/>
      <c r="SZM109" s="376"/>
      <c r="SZN109" s="376"/>
      <c r="SZO109" s="376"/>
      <c r="SZP109" s="376"/>
      <c r="SZQ109" s="376"/>
      <c r="SZR109" s="376"/>
      <c r="SZS109" s="376"/>
      <c r="SZT109" s="376"/>
      <c r="SZU109" s="376"/>
      <c r="SZV109" s="376"/>
      <c r="SZW109" s="376"/>
      <c r="SZX109" s="376"/>
      <c r="SZY109" s="376"/>
      <c r="SZZ109" s="376"/>
      <c r="TAA109" s="376"/>
      <c r="TAB109" s="376"/>
      <c r="TAC109" s="376"/>
      <c r="TAD109" s="376"/>
      <c r="TAE109" s="376"/>
      <c r="TAF109" s="376"/>
      <c r="TAG109" s="376"/>
      <c r="TAH109" s="376"/>
      <c r="TAI109" s="376"/>
      <c r="TAJ109" s="376"/>
      <c r="TAK109" s="376"/>
      <c r="TAL109" s="376"/>
      <c r="TAM109" s="376"/>
      <c r="TAN109" s="376"/>
      <c r="TAO109" s="376"/>
      <c r="TAP109" s="376"/>
      <c r="TAQ109" s="376"/>
      <c r="TAR109" s="376"/>
      <c r="TAS109" s="376"/>
      <c r="TAT109" s="376"/>
      <c r="TAU109" s="376"/>
      <c r="TAV109" s="376"/>
      <c r="TAW109" s="376"/>
      <c r="TAX109" s="376"/>
      <c r="TAY109" s="376"/>
      <c r="TAZ109" s="376"/>
      <c r="TBA109" s="376"/>
      <c r="TBB109" s="376"/>
      <c r="TBC109" s="376"/>
      <c r="TBD109" s="376"/>
      <c r="TBE109" s="376"/>
      <c r="TBF109" s="376"/>
      <c r="TBG109" s="376"/>
      <c r="TBH109" s="376"/>
      <c r="TBI109" s="376"/>
      <c r="TBJ109" s="376"/>
      <c r="TBK109" s="376"/>
      <c r="TBL109" s="376"/>
      <c r="TBM109" s="376"/>
      <c r="TBN109" s="376"/>
      <c r="TBO109" s="376"/>
      <c r="TBP109" s="376"/>
      <c r="TBQ109" s="376"/>
      <c r="TBR109" s="376"/>
      <c r="TBS109" s="376"/>
      <c r="TBT109" s="376"/>
      <c r="TBU109" s="376"/>
      <c r="TBV109" s="376"/>
      <c r="TBW109" s="376"/>
      <c r="TBX109" s="376"/>
      <c r="TBY109" s="376"/>
      <c r="TBZ109" s="376"/>
      <c r="TCA109" s="376"/>
      <c r="TCB109" s="376"/>
      <c r="TCC109" s="376"/>
      <c r="TCD109" s="376"/>
      <c r="TCE109" s="376"/>
      <c r="TCF109" s="376"/>
      <c r="TCG109" s="376"/>
      <c r="TCH109" s="376"/>
      <c r="TCI109" s="376"/>
      <c r="TCJ109" s="376"/>
      <c r="TCK109" s="376"/>
      <c r="TCL109" s="376"/>
      <c r="TCM109" s="376"/>
      <c r="TCN109" s="376"/>
      <c r="TCO109" s="376"/>
      <c r="TCP109" s="376"/>
      <c r="TCQ109" s="376"/>
      <c r="TCR109" s="376"/>
      <c r="TCS109" s="376"/>
      <c r="TCT109" s="376"/>
      <c r="TCU109" s="376"/>
      <c r="TCV109" s="376"/>
      <c r="TCW109" s="376"/>
      <c r="TCX109" s="376"/>
      <c r="TCY109" s="376"/>
      <c r="TCZ109" s="376"/>
      <c r="TDA109" s="376"/>
      <c r="TDB109" s="376"/>
      <c r="TDC109" s="376"/>
      <c r="TDD109" s="376"/>
      <c r="TDE109" s="376"/>
      <c r="TDF109" s="376"/>
      <c r="TDG109" s="376"/>
      <c r="TDH109" s="376"/>
      <c r="TDI109" s="376"/>
      <c r="TDJ109" s="376"/>
      <c r="TDK109" s="376"/>
      <c r="TDL109" s="376"/>
      <c r="TDM109" s="376"/>
      <c r="TDN109" s="376"/>
      <c r="TDO109" s="376"/>
      <c r="TDP109" s="376"/>
      <c r="TDQ109" s="376"/>
      <c r="TDR109" s="376"/>
      <c r="TDS109" s="376"/>
      <c r="TDT109" s="376"/>
      <c r="TDU109" s="376"/>
      <c r="TDV109" s="376"/>
      <c r="TDW109" s="376"/>
      <c r="TDX109" s="376"/>
      <c r="TDY109" s="376"/>
      <c r="TDZ109" s="376"/>
      <c r="TEA109" s="376"/>
      <c r="TEB109" s="376"/>
      <c r="TEC109" s="376"/>
      <c r="TED109" s="376"/>
      <c r="TEE109" s="376"/>
      <c r="TEF109" s="376"/>
      <c r="TEG109" s="376"/>
      <c r="TEH109" s="376"/>
      <c r="TEI109" s="376"/>
      <c r="TEJ109" s="376"/>
      <c r="TEK109" s="376"/>
      <c r="TEL109" s="376"/>
      <c r="TEM109" s="376"/>
      <c r="TEN109" s="376"/>
      <c r="TEO109" s="376"/>
      <c r="TEP109" s="376"/>
      <c r="TEQ109" s="376"/>
      <c r="TER109" s="376"/>
      <c r="TES109" s="376"/>
      <c r="TET109" s="376"/>
      <c r="TEU109" s="376"/>
      <c r="TEV109" s="376"/>
      <c r="TEW109" s="376"/>
      <c r="TEX109" s="376"/>
      <c r="TEY109" s="376"/>
      <c r="TEZ109" s="376"/>
      <c r="TFA109" s="376"/>
      <c r="TFB109" s="376"/>
      <c r="TFC109" s="376"/>
      <c r="TFD109" s="376"/>
      <c r="TFE109" s="376"/>
      <c r="TFF109" s="376"/>
      <c r="TFG109" s="376"/>
      <c r="TFH109" s="376"/>
      <c r="TFI109" s="376"/>
      <c r="TFJ109" s="376"/>
      <c r="TFK109" s="376"/>
      <c r="TFL109" s="376"/>
      <c r="TFM109" s="376"/>
      <c r="TFN109" s="376"/>
      <c r="TFO109" s="376"/>
      <c r="TFP109" s="376"/>
      <c r="TFQ109" s="376"/>
      <c r="TFR109" s="376"/>
      <c r="TFS109" s="376"/>
      <c r="TFT109" s="376"/>
      <c r="TFU109" s="376"/>
      <c r="TFV109" s="376"/>
      <c r="TFW109" s="376"/>
      <c r="TFX109" s="376"/>
      <c r="TFY109" s="376"/>
      <c r="TFZ109" s="376"/>
      <c r="TGA109" s="376"/>
      <c r="TGB109" s="376"/>
      <c r="TGC109" s="376"/>
      <c r="TGD109" s="376"/>
      <c r="TGE109" s="376"/>
      <c r="TGF109" s="376"/>
      <c r="TGG109" s="376"/>
      <c r="TGH109" s="376"/>
      <c r="TGI109" s="376"/>
      <c r="TGJ109" s="376"/>
      <c r="TGK109" s="376"/>
      <c r="TGL109" s="376"/>
      <c r="TGM109" s="376"/>
      <c r="TGN109" s="376"/>
      <c r="TGO109" s="376"/>
      <c r="TGP109" s="376"/>
      <c r="TGQ109" s="376"/>
      <c r="TGR109" s="376"/>
      <c r="TGS109" s="376"/>
      <c r="TGT109" s="376"/>
      <c r="TGU109" s="376"/>
      <c r="TGV109" s="376"/>
      <c r="TGW109" s="376"/>
      <c r="TGX109" s="376"/>
      <c r="TGY109" s="376"/>
      <c r="TGZ109" s="376"/>
      <c r="THA109" s="376"/>
      <c r="THB109" s="376"/>
      <c r="THC109" s="376"/>
      <c r="THD109" s="376"/>
      <c r="THE109" s="376"/>
      <c r="THF109" s="376"/>
      <c r="THG109" s="376"/>
      <c r="THH109" s="376"/>
      <c r="THI109" s="376"/>
      <c r="THJ109" s="376"/>
      <c r="THK109" s="376"/>
      <c r="THL109" s="376"/>
      <c r="THM109" s="376"/>
      <c r="THN109" s="376"/>
      <c r="THO109" s="376"/>
      <c r="THP109" s="376"/>
      <c r="THQ109" s="376"/>
      <c r="THR109" s="376"/>
      <c r="THS109" s="376"/>
      <c r="THT109" s="376"/>
      <c r="THU109" s="376"/>
      <c r="THV109" s="376"/>
      <c r="THW109" s="376"/>
      <c r="THX109" s="376"/>
      <c r="THY109" s="376"/>
      <c r="THZ109" s="376"/>
      <c r="TIA109" s="376"/>
      <c r="TIB109" s="376"/>
      <c r="TIC109" s="376"/>
      <c r="TID109" s="376"/>
      <c r="TIE109" s="376"/>
      <c r="TIF109" s="376"/>
      <c r="TIG109" s="376"/>
      <c r="TIH109" s="376"/>
      <c r="TII109" s="376"/>
      <c r="TIJ109" s="376"/>
      <c r="TIK109" s="376"/>
      <c r="TIL109" s="376"/>
      <c r="TIM109" s="376"/>
      <c r="TIN109" s="376"/>
      <c r="TIO109" s="376"/>
      <c r="TIP109" s="376"/>
      <c r="TIQ109" s="376"/>
      <c r="TIR109" s="376"/>
      <c r="TIS109" s="376"/>
      <c r="TIT109" s="376"/>
      <c r="TIU109" s="376"/>
      <c r="TIV109" s="376"/>
      <c r="TIW109" s="376"/>
      <c r="TIX109" s="376"/>
      <c r="TIY109" s="376"/>
      <c r="TIZ109" s="376"/>
      <c r="TJA109" s="376"/>
      <c r="TJB109" s="376"/>
      <c r="TJC109" s="376"/>
      <c r="TJD109" s="376"/>
      <c r="TJE109" s="376"/>
      <c r="TJF109" s="376"/>
      <c r="TJG109" s="376"/>
      <c r="TJH109" s="376"/>
      <c r="TJI109" s="376"/>
      <c r="TJJ109" s="376"/>
      <c r="TJK109" s="376"/>
      <c r="TJL109" s="376"/>
      <c r="TJM109" s="376"/>
      <c r="TJN109" s="376"/>
      <c r="TJO109" s="376"/>
      <c r="TJP109" s="376"/>
      <c r="TJQ109" s="376"/>
      <c r="TJR109" s="376"/>
      <c r="TJS109" s="376"/>
      <c r="TJT109" s="376"/>
      <c r="TJU109" s="376"/>
      <c r="TJV109" s="376"/>
      <c r="TJW109" s="376"/>
      <c r="TJX109" s="376"/>
      <c r="TJY109" s="376"/>
      <c r="TJZ109" s="376"/>
      <c r="TKA109" s="376"/>
      <c r="TKB109" s="376"/>
      <c r="TKC109" s="376"/>
      <c r="TKD109" s="376"/>
      <c r="TKE109" s="376"/>
      <c r="TKF109" s="376"/>
      <c r="TKG109" s="376"/>
      <c r="TKH109" s="376"/>
      <c r="TKI109" s="376"/>
      <c r="TKJ109" s="376"/>
      <c r="TKK109" s="376"/>
      <c r="TKL109" s="376"/>
      <c r="TKM109" s="376"/>
      <c r="TKN109" s="376"/>
      <c r="TKO109" s="376"/>
      <c r="TKP109" s="376"/>
      <c r="TKQ109" s="376"/>
      <c r="TKR109" s="376"/>
      <c r="TKS109" s="376"/>
      <c r="TKT109" s="376"/>
      <c r="TKU109" s="376"/>
      <c r="TKV109" s="376"/>
      <c r="TKW109" s="376"/>
      <c r="TKX109" s="376"/>
      <c r="TKY109" s="376"/>
      <c r="TKZ109" s="376"/>
      <c r="TLA109" s="376"/>
      <c r="TLB109" s="376"/>
      <c r="TLC109" s="376"/>
      <c r="TLD109" s="376"/>
      <c r="TLE109" s="376"/>
      <c r="TLF109" s="376"/>
      <c r="TLG109" s="376"/>
      <c r="TLH109" s="376"/>
      <c r="TLI109" s="376"/>
      <c r="TLJ109" s="376"/>
      <c r="TLK109" s="376"/>
      <c r="TLL109" s="376"/>
      <c r="TLM109" s="376"/>
      <c r="TLN109" s="376"/>
      <c r="TLO109" s="376"/>
      <c r="TLP109" s="376"/>
      <c r="TLQ109" s="376"/>
      <c r="TLR109" s="376"/>
      <c r="TLS109" s="376"/>
      <c r="TLT109" s="376"/>
      <c r="TLU109" s="376"/>
      <c r="TLV109" s="376"/>
      <c r="TLW109" s="376"/>
      <c r="TLX109" s="376"/>
      <c r="TLY109" s="376"/>
      <c r="TLZ109" s="376"/>
      <c r="TMA109" s="376"/>
      <c r="TMB109" s="376"/>
      <c r="TMC109" s="376"/>
      <c r="TMD109" s="376"/>
      <c r="TME109" s="376"/>
      <c r="TMF109" s="376"/>
      <c r="TMG109" s="376"/>
      <c r="TMH109" s="376"/>
      <c r="TMI109" s="376"/>
      <c r="TMJ109" s="376"/>
      <c r="TMK109" s="376"/>
      <c r="TML109" s="376"/>
      <c r="TMM109" s="376"/>
      <c r="TMN109" s="376"/>
      <c r="TMO109" s="376"/>
      <c r="TMP109" s="376"/>
      <c r="TMQ109" s="376"/>
      <c r="TMR109" s="376"/>
      <c r="TMS109" s="376"/>
      <c r="TMT109" s="376"/>
      <c r="TMU109" s="376"/>
      <c r="TMV109" s="376"/>
      <c r="TMW109" s="376"/>
      <c r="TMX109" s="376"/>
      <c r="TMY109" s="376"/>
      <c r="TMZ109" s="376"/>
      <c r="TNA109" s="376"/>
      <c r="TNB109" s="376"/>
      <c r="TNC109" s="376"/>
      <c r="TND109" s="376"/>
      <c r="TNE109" s="376"/>
      <c r="TNF109" s="376"/>
      <c r="TNG109" s="376"/>
      <c r="TNH109" s="376"/>
      <c r="TNI109" s="376"/>
      <c r="TNJ109" s="376"/>
      <c r="TNK109" s="376"/>
      <c r="TNL109" s="376"/>
      <c r="TNM109" s="376"/>
      <c r="TNN109" s="376"/>
      <c r="TNO109" s="376"/>
      <c r="TNP109" s="376"/>
      <c r="TNQ109" s="376"/>
      <c r="TNR109" s="376"/>
      <c r="TNS109" s="376"/>
      <c r="TNT109" s="376"/>
      <c r="TNU109" s="376"/>
      <c r="TNV109" s="376"/>
      <c r="TNW109" s="376"/>
      <c r="TNX109" s="376"/>
      <c r="TNY109" s="376"/>
      <c r="TNZ109" s="376"/>
      <c r="TOA109" s="376"/>
      <c r="TOB109" s="376"/>
      <c r="TOC109" s="376"/>
      <c r="TOD109" s="376"/>
      <c r="TOE109" s="376"/>
      <c r="TOF109" s="376"/>
      <c r="TOG109" s="376"/>
      <c r="TOH109" s="376"/>
      <c r="TOI109" s="376"/>
      <c r="TOJ109" s="376"/>
      <c r="TOK109" s="376"/>
      <c r="TOL109" s="376"/>
      <c r="TOM109" s="376"/>
      <c r="TON109" s="376"/>
      <c r="TOO109" s="376"/>
      <c r="TOP109" s="376"/>
      <c r="TOQ109" s="376"/>
      <c r="TOR109" s="376"/>
      <c r="TOS109" s="376"/>
      <c r="TOT109" s="376"/>
      <c r="TOU109" s="376"/>
      <c r="TOV109" s="376"/>
      <c r="TOW109" s="376"/>
      <c r="TOX109" s="376"/>
      <c r="TOY109" s="376"/>
      <c r="TOZ109" s="376"/>
      <c r="TPA109" s="376"/>
      <c r="TPB109" s="376"/>
      <c r="TPC109" s="376"/>
      <c r="TPD109" s="376"/>
      <c r="TPE109" s="376"/>
      <c r="TPF109" s="376"/>
      <c r="TPG109" s="376"/>
      <c r="TPH109" s="376"/>
      <c r="TPI109" s="376"/>
      <c r="TPJ109" s="376"/>
      <c r="TPK109" s="376"/>
      <c r="TPL109" s="376"/>
      <c r="TPM109" s="376"/>
      <c r="TPN109" s="376"/>
      <c r="TPO109" s="376"/>
      <c r="TPP109" s="376"/>
      <c r="TPQ109" s="376"/>
      <c r="TPR109" s="376"/>
      <c r="TPS109" s="376"/>
      <c r="TPT109" s="376"/>
      <c r="TPU109" s="376"/>
      <c r="TPV109" s="376"/>
      <c r="TPW109" s="376"/>
      <c r="TPX109" s="376"/>
      <c r="TPY109" s="376"/>
      <c r="TPZ109" s="376"/>
      <c r="TQA109" s="376"/>
      <c r="TQB109" s="376"/>
      <c r="TQC109" s="376"/>
      <c r="TQD109" s="376"/>
      <c r="TQE109" s="376"/>
      <c r="TQF109" s="376"/>
      <c r="TQG109" s="376"/>
      <c r="TQH109" s="376"/>
      <c r="TQI109" s="376"/>
      <c r="TQJ109" s="376"/>
      <c r="TQK109" s="376"/>
      <c r="TQL109" s="376"/>
      <c r="TQM109" s="376"/>
      <c r="TQN109" s="376"/>
      <c r="TQO109" s="376"/>
      <c r="TQP109" s="376"/>
      <c r="TQQ109" s="376"/>
      <c r="TQR109" s="376"/>
      <c r="TQS109" s="376"/>
      <c r="TQT109" s="376"/>
      <c r="TQU109" s="376"/>
      <c r="TQV109" s="376"/>
      <c r="TQW109" s="376"/>
      <c r="TQX109" s="376"/>
      <c r="TQY109" s="376"/>
      <c r="TQZ109" s="376"/>
      <c r="TRA109" s="376"/>
      <c r="TRB109" s="376"/>
      <c r="TRC109" s="376"/>
      <c r="TRD109" s="376"/>
      <c r="TRE109" s="376"/>
      <c r="TRF109" s="376"/>
      <c r="TRG109" s="376"/>
      <c r="TRH109" s="376"/>
      <c r="TRI109" s="376"/>
      <c r="TRJ109" s="376"/>
      <c r="TRK109" s="376"/>
      <c r="TRL109" s="376"/>
      <c r="TRM109" s="376"/>
      <c r="TRN109" s="376"/>
      <c r="TRO109" s="376"/>
      <c r="TRP109" s="376"/>
      <c r="TRQ109" s="376"/>
      <c r="TRR109" s="376"/>
      <c r="TRS109" s="376"/>
      <c r="TRT109" s="376"/>
      <c r="TRU109" s="376"/>
      <c r="TRV109" s="376"/>
      <c r="TRW109" s="376"/>
      <c r="TRX109" s="376"/>
      <c r="TRY109" s="376"/>
      <c r="TRZ109" s="376"/>
      <c r="TSA109" s="376"/>
      <c r="TSB109" s="376"/>
      <c r="TSC109" s="376"/>
      <c r="TSD109" s="376"/>
      <c r="TSE109" s="376"/>
      <c r="TSF109" s="376"/>
      <c r="TSG109" s="376"/>
      <c r="TSH109" s="376"/>
      <c r="TSI109" s="376"/>
      <c r="TSJ109" s="376"/>
      <c r="TSK109" s="376"/>
      <c r="TSL109" s="376"/>
      <c r="TSM109" s="376"/>
      <c r="TSN109" s="376"/>
      <c r="TSO109" s="376"/>
      <c r="TSP109" s="376"/>
      <c r="TSQ109" s="376"/>
      <c r="TSR109" s="376"/>
      <c r="TSS109" s="376"/>
      <c r="TST109" s="376"/>
      <c r="TSU109" s="376"/>
      <c r="TSV109" s="376"/>
      <c r="TSW109" s="376"/>
      <c r="TSX109" s="376"/>
      <c r="TSY109" s="376"/>
      <c r="TSZ109" s="376"/>
      <c r="TTA109" s="376"/>
      <c r="TTB109" s="376"/>
      <c r="TTC109" s="376"/>
      <c r="TTD109" s="376"/>
      <c r="TTE109" s="376"/>
      <c r="TTF109" s="376"/>
      <c r="TTG109" s="376"/>
      <c r="TTH109" s="376"/>
      <c r="TTI109" s="376"/>
      <c r="TTJ109" s="376"/>
      <c r="TTK109" s="376"/>
      <c r="TTL109" s="376"/>
      <c r="TTM109" s="376"/>
      <c r="TTN109" s="376"/>
      <c r="TTO109" s="376"/>
      <c r="TTP109" s="376"/>
      <c r="TTQ109" s="376"/>
      <c r="TTR109" s="376"/>
      <c r="TTS109" s="376"/>
      <c r="TTT109" s="376"/>
      <c r="TTU109" s="376"/>
      <c r="TTV109" s="376"/>
      <c r="TTW109" s="376"/>
      <c r="TTX109" s="376"/>
      <c r="TTY109" s="376"/>
      <c r="TTZ109" s="376"/>
      <c r="TUA109" s="376"/>
      <c r="TUB109" s="376"/>
      <c r="TUC109" s="376"/>
      <c r="TUD109" s="376"/>
      <c r="TUE109" s="376"/>
      <c r="TUF109" s="376"/>
      <c r="TUG109" s="376"/>
      <c r="TUH109" s="376"/>
      <c r="TUI109" s="376"/>
      <c r="TUJ109" s="376"/>
      <c r="TUK109" s="376"/>
      <c r="TUL109" s="376"/>
      <c r="TUM109" s="376"/>
      <c r="TUN109" s="376"/>
      <c r="TUO109" s="376"/>
      <c r="TUP109" s="376"/>
      <c r="TUQ109" s="376"/>
      <c r="TUR109" s="376"/>
      <c r="TUS109" s="376"/>
      <c r="TUT109" s="376"/>
      <c r="TUU109" s="376"/>
      <c r="TUV109" s="376"/>
      <c r="TUW109" s="376"/>
      <c r="TUX109" s="376"/>
      <c r="TUY109" s="376"/>
      <c r="TUZ109" s="376"/>
      <c r="TVA109" s="376"/>
      <c r="TVB109" s="376"/>
      <c r="TVC109" s="376"/>
      <c r="TVD109" s="376"/>
      <c r="TVE109" s="376"/>
      <c r="TVF109" s="376"/>
      <c r="TVG109" s="376"/>
      <c r="TVH109" s="376"/>
      <c r="TVI109" s="376"/>
      <c r="TVJ109" s="376"/>
      <c r="TVK109" s="376"/>
      <c r="TVL109" s="376"/>
      <c r="TVM109" s="376"/>
      <c r="TVN109" s="376"/>
      <c r="TVO109" s="376"/>
      <c r="TVP109" s="376"/>
      <c r="TVQ109" s="376"/>
      <c r="TVR109" s="376"/>
      <c r="TVS109" s="376"/>
      <c r="TVT109" s="376"/>
      <c r="TVU109" s="376"/>
      <c r="TVV109" s="376"/>
      <c r="TVW109" s="376"/>
      <c r="TVX109" s="376"/>
      <c r="TVY109" s="376"/>
      <c r="TVZ109" s="376"/>
      <c r="TWA109" s="376"/>
      <c r="TWB109" s="376"/>
      <c r="TWC109" s="376"/>
      <c r="TWD109" s="376"/>
      <c r="TWE109" s="376"/>
      <c r="TWF109" s="376"/>
      <c r="TWG109" s="376"/>
      <c r="TWH109" s="376"/>
      <c r="TWI109" s="376"/>
      <c r="TWJ109" s="376"/>
      <c r="TWK109" s="376"/>
      <c r="TWL109" s="376"/>
      <c r="TWM109" s="376"/>
      <c r="TWN109" s="376"/>
      <c r="TWO109" s="376"/>
      <c r="TWP109" s="376"/>
      <c r="TWQ109" s="376"/>
      <c r="TWR109" s="376"/>
      <c r="TWS109" s="376"/>
      <c r="TWT109" s="376"/>
      <c r="TWU109" s="376"/>
      <c r="TWV109" s="376"/>
      <c r="TWW109" s="376"/>
      <c r="TWX109" s="376"/>
      <c r="TWY109" s="376"/>
      <c r="TWZ109" s="376"/>
      <c r="TXA109" s="376"/>
      <c r="TXB109" s="376"/>
      <c r="TXC109" s="376"/>
      <c r="TXD109" s="376"/>
      <c r="TXE109" s="376"/>
      <c r="TXF109" s="376"/>
      <c r="TXG109" s="376"/>
      <c r="TXH109" s="376"/>
      <c r="TXI109" s="376"/>
      <c r="TXJ109" s="376"/>
      <c r="TXK109" s="376"/>
      <c r="TXL109" s="376"/>
      <c r="TXM109" s="376"/>
      <c r="TXN109" s="376"/>
      <c r="TXO109" s="376"/>
      <c r="TXP109" s="376"/>
      <c r="TXQ109" s="376"/>
      <c r="TXR109" s="376"/>
      <c r="TXS109" s="376"/>
      <c r="TXT109" s="376"/>
      <c r="TXU109" s="376"/>
      <c r="TXV109" s="376"/>
      <c r="TXW109" s="376"/>
      <c r="TXX109" s="376"/>
      <c r="TXY109" s="376"/>
      <c r="TXZ109" s="376"/>
      <c r="TYA109" s="376"/>
      <c r="TYB109" s="376"/>
      <c r="TYC109" s="376"/>
      <c r="TYD109" s="376"/>
      <c r="TYE109" s="376"/>
      <c r="TYF109" s="376"/>
      <c r="TYG109" s="376"/>
      <c r="TYH109" s="376"/>
      <c r="TYI109" s="376"/>
      <c r="TYJ109" s="376"/>
      <c r="TYK109" s="376"/>
      <c r="TYL109" s="376"/>
      <c r="TYM109" s="376"/>
      <c r="TYN109" s="376"/>
      <c r="TYO109" s="376"/>
      <c r="TYP109" s="376"/>
      <c r="TYQ109" s="376"/>
      <c r="TYR109" s="376"/>
      <c r="TYS109" s="376"/>
      <c r="TYT109" s="376"/>
      <c r="TYU109" s="376"/>
      <c r="TYV109" s="376"/>
      <c r="TYW109" s="376"/>
      <c r="TYX109" s="376"/>
      <c r="TYY109" s="376"/>
      <c r="TYZ109" s="376"/>
      <c r="TZA109" s="376"/>
      <c r="TZB109" s="376"/>
      <c r="TZC109" s="376"/>
      <c r="TZD109" s="376"/>
      <c r="TZE109" s="376"/>
      <c r="TZF109" s="376"/>
      <c r="TZG109" s="376"/>
      <c r="TZH109" s="376"/>
      <c r="TZI109" s="376"/>
      <c r="TZJ109" s="376"/>
      <c r="TZK109" s="376"/>
      <c r="TZL109" s="376"/>
      <c r="TZM109" s="376"/>
      <c r="TZN109" s="376"/>
      <c r="TZO109" s="376"/>
      <c r="TZP109" s="376"/>
      <c r="TZQ109" s="376"/>
      <c r="TZR109" s="376"/>
      <c r="TZS109" s="376"/>
      <c r="TZT109" s="376"/>
      <c r="TZU109" s="376"/>
      <c r="TZV109" s="376"/>
      <c r="TZW109" s="376"/>
      <c r="TZX109" s="376"/>
      <c r="TZY109" s="376"/>
      <c r="TZZ109" s="376"/>
      <c r="UAA109" s="376"/>
      <c r="UAB109" s="376"/>
      <c r="UAC109" s="376"/>
      <c r="UAD109" s="376"/>
      <c r="UAE109" s="376"/>
      <c r="UAF109" s="376"/>
      <c r="UAG109" s="376"/>
      <c r="UAH109" s="376"/>
      <c r="UAI109" s="376"/>
      <c r="UAJ109" s="376"/>
      <c r="UAK109" s="376"/>
      <c r="UAL109" s="376"/>
      <c r="UAM109" s="376"/>
      <c r="UAN109" s="376"/>
      <c r="UAO109" s="376"/>
      <c r="UAP109" s="376"/>
      <c r="UAQ109" s="376"/>
      <c r="UAR109" s="376"/>
      <c r="UAS109" s="376"/>
      <c r="UAT109" s="376"/>
      <c r="UAU109" s="376"/>
      <c r="UAV109" s="376"/>
      <c r="UAW109" s="376"/>
      <c r="UAX109" s="376"/>
      <c r="UAY109" s="376"/>
      <c r="UAZ109" s="376"/>
      <c r="UBA109" s="376"/>
      <c r="UBB109" s="376"/>
      <c r="UBC109" s="376"/>
      <c r="UBD109" s="376"/>
      <c r="UBE109" s="376"/>
      <c r="UBF109" s="376"/>
      <c r="UBG109" s="376"/>
      <c r="UBH109" s="376"/>
      <c r="UBI109" s="376"/>
      <c r="UBJ109" s="376"/>
      <c r="UBK109" s="376"/>
      <c r="UBL109" s="376"/>
      <c r="UBM109" s="376"/>
      <c r="UBN109" s="376"/>
      <c r="UBO109" s="376"/>
      <c r="UBP109" s="376"/>
      <c r="UBQ109" s="376"/>
      <c r="UBR109" s="376"/>
      <c r="UBS109" s="376"/>
      <c r="UBT109" s="376"/>
      <c r="UBU109" s="376"/>
      <c r="UBV109" s="376"/>
      <c r="UBW109" s="376"/>
      <c r="UBX109" s="376"/>
      <c r="UBY109" s="376"/>
      <c r="UBZ109" s="376"/>
      <c r="UCA109" s="376"/>
      <c r="UCB109" s="376"/>
      <c r="UCC109" s="376"/>
      <c r="UCD109" s="376"/>
      <c r="UCE109" s="376"/>
      <c r="UCF109" s="376"/>
      <c r="UCG109" s="376"/>
      <c r="UCH109" s="376"/>
      <c r="UCI109" s="376"/>
      <c r="UCJ109" s="376"/>
      <c r="UCK109" s="376"/>
      <c r="UCL109" s="376"/>
      <c r="UCM109" s="376"/>
      <c r="UCN109" s="376"/>
      <c r="UCO109" s="376"/>
      <c r="UCP109" s="376"/>
      <c r="UCQ109" s="376"/>
      <c r="UCR109" s="376"/>
      <c r="UCS109" s="376"/>
      <c r="UCT109" s="376"/>
      <c r="UCU109" s="376"/>
      <c r="UCV109" s="376"/>
      <c r="UCW109" s="376"/>
      <c r="UCX109" s="376"/>
      <c r="UCY109" s="376"/>
      <c r="UCZ109" s="376"/>
      <c r="UDA109" s="376"/>
      <c r="UDB109" s="376"/>
      <c r="UDC109" s="376"/>
      <c r="UDD109" s="376"/>
      <c r="UDE109" s="376"/>
      <c r="UDF109" s="376"/>
      <c r="UDG109" s="376"/>
      <c r="UDH109" s="376"/>
      <c r="UDI109" s="376"/>
      <c r="UDJ109" s="376"/>
      <c r="UDK109" s="376"/>
      <c r="UDL109" s="376"/>
      <c r="UDM109" s="376"/>
      <c r="UDN109" s="376"/>
      <c r="UDO109" s="376"/>
      <c r="UDP109" s="376"/>
      <c r="UDQ109" s="376"/>
      <c r="UDR109" s="376"/>
      <c r="UDS109" s="376"/>
      <c r="UDT109" s="376"/>
      <c r="UDU109" s="376"/>
      <c r="UDV109" s="376"/>
      <c r="UDW109" s="376"/>
      <c r="UDX109" s="376"/>
      <c r="UDY109" s="376"/>
      <c r="UDZ109" s="376"/>
      <c r="UEA109" s="376"/>
      <c r="UEB109" s="376"/>
      <c r="UEC109" s="376"/>
      <c r="UED109" s="376"/>
      <c r="UEE109" s="376"/>
      <c r="UEF109" s="376"/>
      <c r="UEG109" s="376"/>
      <c r="UEH109" s="376"/>
      <c r="UEI109" s="376"/>
      <c r="UEJ109" s="376"/>
      <c r="UEK109" s="376"/>
      <c r="UEL109" s="376"/>
      <c r="UEM109" s="376"/>
      <c r="UEN109" s="376"/>
      <c r="UEO109" s="376"/>
      <c r="UEP109" s="376"/>
      <c r="UEQ109" s="376"/>
      <c r="UER109" s="376"/>
      <c r="UES109" s="376"/>
      <c r="UET109" s="376"/>
      <c r="UEU109" s="376"/>
      <c r="UEV109" s="376"/>
      <c r="UEW109" s="376"/>
      <c r="UEX109" s="376"/>
      <c r="UEY109" s="376"/>
      <c r="UEZ109" s="376"/>
      <c r="UFA109" s="376"/>
      <c r="UFB109" s="376"/>
      <c r="UFC109" s="376"/>
      <c r="UFD109" s="376"/>
      <c r="UFE109" s="376"/>
      <c r="UFF109" s="376"/>
      <c r="UFG109" s="376"/>
      <c r="UFH109" s="376"/>
      <c r="UFI109" s="376"/>
      <c r="UFJ109" s="376"/>
      <c r="UFK109" s="376"/>
      <c r="UFL109" s="376"/>
      <c r="UFM109" s="376"/>
      <c r="UFN109" s="376"/>
      <c r="UFO109" s="376"/>
      <c r="UFP109" s="376"/>
      <c r="UFQ109" s="376"/>
      <c r="UFR109" s="376"/>
      <c r="UFS109" s="376"/>
      <c r="UFT109" s="376"/>
      <c r="UFU109" s="376"/>
      <c r="UFV109" s="376"/>
      <c r="UFW109" s="376"/>
      <c r="UFX109" s="376"/>
      <c r="UFY109" s="376"/>
      <c r="UFZ109" s="376"/>
      <c r="UGA109" s="376"/>
      <c r="UGB109" s="376"/>
      <c r="UGC109" s="376"/>
      <c r="UGD109" s="376"/>
      <c r="UGE109" s="376"/>
      <c r="UGF109" s="376"/>
      <c r="UGG109" s="376"/>
      <c r="UGH109" s="376"/>
      <c r="UGI109" s="376"/>
      <c r="UGJ109" s="376"/>
      <c r="UGK109" s="376"/>
      <c r="UGL109" s="376"/>
      <c r="UGM109" s="376"/>
      <c r="UGN109" s="376"/>
      <c r="UGO109" s="376"/>
      <c r="UGP109" s="376"/>
      <c r="UGQ109" s="376"/>
      <c r="UGR109" s="376"/>
      <c r="UGS109" s="376"/>
      <c r="UGT109" s="376"/>
      <c r="UGU109" s="376"/>
      <c r="UGV109" s="376"/>
      <c r="UGW109" s="376"/>
      <c r="UGX109" s="376"/>
      <c r="UGY109" s="376"/>
      <c r="UGZ109" s="376"/>
      <c r="UHA109" s="376"/>
      <c r="UHB109" s="376"/>
      <c r="UHC109" s="376"/>
      <c r="UHD109" s="376"/>
      <c r="UHE109" s="376"/>
      <c r="UHF109" s="376"/>
      <c r="UHG109" s="376"/>
      <c r="UHH109" s="376"/>
      <c r="UHI109" s="376"/>
      <c r="UHJ109" s="376"/>
      <c r="UHK109" s="376"/>
      <c r="UHL109" s="376"/>
      <c r="UHM109" s="376"/>
      <c r="UHN109" s="376"/>
      <c r="UHO109" s="376"/>
      <c r="UHP109" s="376"/>
      <c r="UHQ109" s="376"/>
      <c r="UHR109" s="376"/>
      <c r="UHS109" s="376"/>
      <c r="UHT109" s="376"/>
      <c r="UHU109" s="376"/>
      <c r="UHV109" s="376"/>
      <c r="UHW109" s="376"/>
      <c r="UHX109" s="376"/>
      <c r="UHY109" s="376"/>
      <c r="UHZ109" s="376"/>
      <c r="UIA109" s="376"/>
      <c r="UIB109" s="376"/>
      <c r="UIC109" s="376"/>
      <c r="UID109" s="376"/>
      <c r="UIE109" s="376"/>
      <c r="UIF109" s="376"/>
      <c r="UIG109" s="376"/>
      <c r="UIH109" s="376"/>
      <c r="UII109" s="376"/>
      <c r="UIJ109" s="376"/>
      <c r="UIK109" s="376"/>
      <c r="UIL109" s="376"/>
      <c r="UIM109" s="376"/>
      <c r="UIN109" s="376"/>
      <c r="UIO109" s="376"/>
      <c r="UIP109" s="376"/>
      <c r="UIQ109" s="376"/>
      <c r="UIR109" s="376"/>
      <c r="UIS109" s="376"/>
      <c r="UIT109" s="376"/>
      <c r="UIU109" s="376"/>
      <c r="UIV109" s="376"/>
      <c r="UIW109" s="376"/>
      <c r="UIX109" s="376"/>
      <c r="UIY109" s="376"/>
      <c r="UIZ109" s="376"/>
      <c r="UJA109" s="376"/>
      <c r="UJB109" s="376"/>
      <c r="UJC109" s="376"/>
      <c r="UJD109" s="376"/>
      <c r="UJE109" s="376"/>
      <c r="UJF109" s="376"/>
      <c r="UJG109" s="376"/>
      <c r="UJH109" s="376"/>
      <c r="UJI109" s="376"/>
      <c r="UJJ109" s="376"/>
      <c r="UJK109" s="376"/>
      <c r="UJL109" s="376"/>
      <c r="UJM109" s="376"/>
      <c r="UJN109" s="376"/>
      <c r="UJO109" s="376"/>
      <c r="UJP109" s="376"/>
      <c r="UJQ109" s="376"/>
      <c r="UJR109" s="376"/>
      <c r="UJS109" s="376"/>
      <c r="UJT109" s="376"/>
      <c r="UJU109" s="376"/>
      <c r="UJV109" s="376"/>
      <c r="UJW109" s="376"/>
      <c r="UJX109" s="376"/>
      <c r="UJY109" s="376"/>
      <c r="UJZ109" s="376"/>
      <c r="UKA109" s="376"/>
      <c r="UKB109" s="376"/>
      <c r="UKC109" s="376"/>
      <c r="UKD109" s="376"/>
      <c r="UKE109" s="376"/>
      <c r="UKF109" s="376"/>
      <c r="UKG109" s="376"/>
      <c r="UKH109" s="376"/>
      <c r="UKI109" s="376"/>
      <c r="UKJ109" s="376"/>
      <c r="UKK109" s="376"/>
      <c r="UKL109" s="376"/>
      <c r="UKM109" s="376"/>
      <c r="UKN109" s="376"/>
      <c r="UKO109" s="376"/>
      <c r="UKP109" s="376"/>
      <c r="UKQ109" s="376"/>
      <c r="UKR109" s="376"/>
      <c r="UKS109" s="376"/>
      <c r="UKT109" s="376"/>
      <c r="UKU109" s="376"/>
      <c r="UKV109" s="376"/>
      <c r="UKW109" s="376"/>
      <c r="UKX109" s="376"/>
      <c r="UKY109" s="376"/>
      <c r="UKZ109" s="376"/>
      <c r="ULA109" s="376"/>
      <c r="ULB109" s="376"/>
      <c r="ULC109" s="376"/>
      <c r="ULD109" s="376"/>
      <c r="ULE109" s="376"/>
      <c r="ULF109" s="376"/>
      <c r="ULG109" s="376"/>
      <c r="ULH109" s="376"/>
      <c r="ULI109" s="376"/>
      <c r="ULJ109" s="376"/>
      <c r="ULK109" s="376"/>
      <c r="ULL109" s="376"/>
      <c r="ULM109" s="376"/>
      <c r="ULN109" s="376"/>
      <c r="ULO109" s="376"/>
      <c r="ULP109" s="376"/>
      <c r="ULQ109" s="376"/>
      <c r="ULR109" s="376"/>
      <c r="ULS109" s="376"/>
      <c r="ULT109" s="376"/>
      <c r="ULU109" s="376"/>
      <c r="ULV109" s="376"/>
      <c r="ULW109" s="376"/>
      <c r="ULX109" s="376"/>
      <c r="ULY109" s="376"/>
      <c r="ULZ109" s="376"/>
      <c r="UMA109" s="376"/>
      <c r="UMB109" s="376"/>
      <c r="UMC109" s="376"/>
      <c r="UMD109" s="376"/>
      <c r="UME109" s="376"/>
      <c r="UMF109" s="376"/>
      <c r="UMG109" s="376"/>
      <c r="UMH109" s="376"/>
      <c r="UMI109" s="376"/>
      <c r="UMJ109" s="376"/>
      <c r="UMK109" s="376"/>
      <c r="UML109" s="376"/>
      <c r="UMM109" s="376"/>
      <c r="UMN109" s="376"/>
      <c r="UMO109" s="376"/>
      <c r="UMP109" s="376"/>
      <c r="UMQ109" s="376"/>
      <c r="UMR109" s="376"/>
      <c r="UMS109" s="376"/>
      <c r="UMT109" s="376"/>
      <c r="UMU109" s="376"/>
      <c r="UMV109" s="376"/>
      <c r="UMW109" s="376"/>
      <c r="UMX109" s="376"/>
      <c r="UMY109" s="376"/>
      <c r="UMZ109" s="376"/>
      <c r="UNA109" s="376"/>
      <c r="UNB109" s="376"/>
      <c r="UNC109" s="376"/>
      <c r="UND109" s="376"/>
      <c r="UNE109" s="376"/>
      <c r="UNF109" s="376"/>
      <c r="UNG109" s="376"/>
      <c r="UNH109" s="376"/>
      <c r="UNI109" s="376"/>
      <c r="UNJ109" s="376"/>
      <c r="UNK109" s="376"/>
      <c r="UNL109" s="376"/>
      <c r="UNM109" s="376"/>
      <c r="UNN109" s="376"/>
      <c r="UNO109" s="376"/>
      <c r="UNP109" s="376"/>
      <c r="UNQ109" s="376"/>
      <c r="UNR109" s="376"/>
      <c r="UNS109" s="376"/>
      <c r="UNT109" s="376"/>
      <c r="UNU109" s="376"/>
      <c r="UNV109" s="376"/>
      <c r="UNW109" s="376"/>
      <c r="UNX109" s="376"/>
      <c r="UNY109" s="376"/>
      <c r="UNZ109" s="376"/>
      <c r="UOA109" s="376"/>
      <c r="UOB109" s="376"/>
      <c r="UOC109" s="376"/>
      <c r="UOD109" s="376"/>
      <c r="UOE109" s="376"/>
      <c r="UOF109" s="376"/>
      <c r="UOG109" s="376"/>
      <c r="UOH109" s="376"/>
      <c r="UOI109" s="376"/>
      <c r="UOJ109" s="376"/>
      <c r="UOK109" s="376"/>
      <c r="UOL109" s="376"/>
      <c r="UOM109" s="376"/>
      <c r="UON109" s="376"/>
      <c r="UOO109" s="376"/>
      <c r="UOP109" s="376"/>
      <c r="UOQ109" s="376"/>
      <c r="UOR109" s="376"/>
      <c r="UOS109" s="376"/>
      <c r="UOT109" s="376"/>
      <c r="UOU109" s="376"/>
      <c r="UOV109" s="376"/>
      <c r="UOW109" s="376"/>
      <c r="UOX109" s="376"/>
      <c r="UOY109" s="376"/>
      <c r="UOZ109" s="376"/>
      <c r="UPA109" s="376"/>
      <c r="UPB109" s="376"/>
      <c r="UPC109" s="376"/>
      <c r="UPD109" s="376"/>
      <c r="UPE109" s="376"/>
      <c r="UPF109" s="376"/>
      <c r="UPG109" s="376"/>
      <c r="UPH109" s="376"/>
      <c r="UPI109" s="376"/>
      <c r="UPJ109" s="376"/>
      <c r="UPK109" s="376"/>
      <c r="UPL109" s="376"/>
      <c r="UPM109" s="376"/>
      <c r="UPN109" s="376"/>
      <c r="UPO109" s="376"/>
      <c r="UPP109" s="376"/>
      <c r="UPQ109" s="376"/>
      <c r="UPR109" s="376"/>
      <c r="UPS109" s="376"/>
      <c r="UPT109" s="376"/>
      <c r="UPU109" s="376"/>
      <c r="UPV109" s="376"/>
      <c r="UPW109" s="376"/>
      <c r="UPX109" s="376"/>
      <c r="UPY109" s="376"/>
      <c r="UPZ109" s="376"/>
      <c r="UQA109" s="376"/>
      <c r="UQB109" s="376"/>
      <c r="UQC109" s="376"/>
      <c r="UQD109" s="376"/>
      <c r="UQE109" s="376"/>
      <c r="UQF109" s="376"/>
      <c r="UQG109" s="376"/>
      <c r="UQH109" s="376"/>
      <c r="UQI109" s="376"/>
      <c r="UQJ109" s="376"/>
      <c r="UQK109" s="376"/>
      <c r="UQL109" s="376"/>
      <c r="UQM109" s="376"/>
      <c r="UQN109" s="376"/>
      <c r="UQO109" s="376"/>
      <c r="UQP109" s="376"/>
      <c r="UQQ109" s="376"/>
      <c r="UQR109" s="376"/>
      <c r="UQS109" s="376"/>
      <c r="UQT109" s="376"/>
      <c r="UQU109" s="376"/>
      <c r="UQV109" s="376"/>
      <c r="UQW109" s="376"/>
      <c r="UQX109" s="376"/>
      <c r="UQY109" s="376"/>
      <c r="UQZ109" s="376"/>
      <c r="URA109" s="376"/>
      <c r="URB109" s="376"/>
      <c r="URC109" s="376"/>
      <c r="URD109" s="376"/>
      <c r="URE109" s="376"/>
      <c r="URF109" s="376"/>
      <c r="URG109" s="376"/>
      <c r="URH109" s="376"/>
      <c r="URI109" s="376"/>
      <c r="URJ109" s="376"/>
      <c r="URK109" s="376"/>
      <c r="URL109" s="376"/>
      <c r="URM109" s="376"/>
      <c r="URN109" s="376"/>
      <c r="URO109" s="376"/>
      <c r="URP109" s="376"/>
      <c r="URQ109" s="376"/>
      <c r="URR109" s="376"/>
      <c r="URS109" s="376"/>
      <c r="URT109" s="376"/>
      <c r="URU109" s="376"/>
      <c r="URV109" s="376"/>
      <c r="URW109" s="376"/>
      <c r="URX109" s="376"/>
      <c r="URY109" s="376"/>
      <c r="URZ109" s="376"/>
      <c r="USA109" s="376"/>
      <c r="USB109" s="376"/>
      <c r="USC109" s="376"/>
      <c r="USD109" s="376"/>
      <c r="USE109" s="376"/>
      <c r="USF109" s="376"/>
      <c r="USG109" s="376"/>
      <c r="USH109" s="376"/>
      <c r="USI109" s="376"/>
      <c r="USJ109" s="376"/>
      <c r="USK109" s="376"/>
      <c r="USL109" s="376"/>
      <c r="USM109" s="376"/>
      <c r="USN109" s="376"/>
      <c r="USO109" s="376"/>
      <c r="USP109" s="376"/>
      <c r="USQ109" s="376"/>
      <c r="USR109" s="376"/>
      <c r="USS109" s="376"/>
      <c r="UST109" s="376"/>
      <c r="USU109" s="376"/>
      <c r="USV109" s="376"/>
      <c r="USW109" s="376"/>
      <c r="USX109" s="376"/>
      <c r="USY109" s="376"/>
      <c r="USZ109" s="376"/>
      <c r="UTA109" s="376"/>
      <c r="UTB109" s="376"/>
      <c r="UTC109" s="376"/>
      <c r="UTD109" s="376"/>
      <c r="UTE109" s="376"/>
      <c r="UTF109" s="376"/>
      <c r="UTG109" s="376"/>
      <c r="UTH109" s="376"/>
      <c r="UTI109" s="376"/>
      <c r="UTJ109" s="376"/>
      <c r="UTK109" s="376"/>
      <c r="UTL109" s="376"/>
      <c r="UTM109" s="376"/>
      <c r="UTN109" s="376"/>
      <c r="UTO109" s="376"/>
      <c r="UTP109" s="376"/>
      <c r="UTQ109" s="376"/>
      <c r="UTR109" s="376"/>
      <c r="UTS109" s="376"/>
      <c r="UTT109" s="376"/>
      <c r="UTU109" s="376"/>
      <c r="UTV109" s="376"/>
      <c r="UTW109" s="376"/>
      <c r="UTX109" s="376"/>
      <c r="UTY109" s="376"/>
      <c r="UTZ109" s="376"/>
      <c r="UUA109" s="376"/>
      <c r="UUB109" s="376"/>
      <c r="UUC109" s="376"/>
      <c r="UUD109" s="376"/>
      <c r="UUE109" s="376"/>
      <c r="UUF109" s="376"/>
      <c r="UUG109" s="376"/>
      <c r="UUH109" s="376"/>
      <c r="UUI109" s="376"/>
      <c r="UUJ109" s="376"/>
      <c r="UUK109" s="376"/>
      <c r="UUL109" s="376"/>
      <c r="UUM109" s="376"/>
      <c r="UUN109" s="376"/>
      <c r="UUO109" s="376"/>
      <c r="UUP109" s="376"/>
      <c r="UUQ109" s="376"/>
      <c r="UUR109" s="376"/>
      <c r="UUS109" s="376"/>
      <c r="UUT109" s="376"/>
      <c r="UUU109" s="376"/>
      <c r="UUV109" s="376"/>
      <c r="UUW109" s="376"/>
      <c r="UUX109" s="376"/>
      <c r="UUY109" s="376"/>
      <c r="UUZ109" s="376"/>
      <c r="UVA109" s="376"/>
      <c r="UVB109" s="376"/>
      <c r="UVC109" s="376"/>
      <c r="UVD109" s="376"/>
      <c r="UVE109" s="376"/>
      <c r="UVF109" s="376"/>
      <c r="UVG109" s="376"/>
      <c r="UVH109" s="376"/>
      <c r="UVI109" s="376"/>
      <c r="UVJ109" s="376"/>
      <c r="UVK109" s="376"/>
      <c r="UVL109" s="376"/>
      <c r="UVM109" s="376"/>
      <c r="UVN109" s="376"/>
      <c r="UVO109" s="376"/>
      <c r="UVP109" s="376"/>
      <c r="UVQ109" s="376"/>
      <c r="UVR109" s="376"/>
      <c r="UVS109" s="376"/>
      <c r="UVT109" s="376"/>
      <c r="UVU109" s="376"/>
      <c r="UVV109" s="376"/>
      <c r="UVW109" s="376"/>
      <c r="UVX109" s="376"/>
      <c r="UVY109" s="376"/>
      <c r="UVZ109" s="376"/>
      <c r="UWA109" s="376"/>
      <c r="UWB109" s="376"/>
      <c r="UWC109" s="376"/>
      <c r="UWD109" s="376"/>
      <c r="UWE109" s="376"/>
      <c r="UWF109" s="376"/>
      <c r="UWG109" s="376"/>
      <c r="UWH109" s="376"/>
      <c r="UWI109" s="376"/>
      <c r="UWJ109" s="376"/>
      <c r="UWK109" s="376"/>
      <c r="UWL109" s="376"/>
      <c r="UWM109" s="376"/>
      <c r="UWN109" s="376"/>
      <c r="UWO109" s="376"/>
      <c r="UWP109" s="376"/>
      <c r="UWQ109" s="376"/>
      <c r="UWR109" s="376"/>
      <c r="UWS109" s="376"/>
      <c r="UWT109" s="376"/>
      <c r="UWU109" s="376"/>
      <c r="UWV109" s="376"/>
      <c r="UWW109" s="376"/>
      <c r="UWX109" s="376"/>
      <c r="UWY109" s="376"/>
      <c r="UWZ109" s="376"/>
      <c r="UXA109" s="376"/>
      <c r="UXB109" s="376"/>
      <c r="UXC109" s="376"/>
      <c r="UXD109" s="376"/>
      <c r="UXE109" s="376"/>
      <c r="UXF109" s="376"/>
      <c r="UXG109" s="376"/>
      <c r="UXH109" s="376"/>
      <c r="UXI109" s="376"/>
      <c r="UXJ109" s="376"/>
      <c r="UXK109" s="376"/>
      <c r="UXL109" s="376"/>
      <c r="UXM109" s="376"/>
      <c r="UXN109" s="376"/>
      <c r="UXO109" s="376"/>
      <c r="UXP109" s="376"/>
      <c r="UXQ109" s="376"/>
      <c r="UXR109" s="376"/>
      <c r="UXS109" s="376"/>
      <c r="UXT109" s="376"/>
      <c r="UXU109" s="376"/>
      <c r="UXV109" s="376"/>
      <c r="UXW109" s="376"/>
      <c r="UXX109" s="376"/>
      <c r="UXY109" s="376"/>
      <c r="UXZ109" s="376"/>
      <c r="UYA109" s="376"/>
      <c r="UYB109" s="376"/>
      <c r="UYC109" s="376"/>
      <c r="UYD109" s="376"/>
      <c r="UYE109" s="376"/>
      <c r="UYF109" s="376"/>
      <c r="UYG109" s="376"/>
      <c r="UYH109" s="376"/>
      <c r="UYI109" s="376"/>
      <c r="UYJ109" s="376"/>
      <c r="UYK109" s="376"/>
      <c r="UYL109" s="376"/>
      <c r="UYM109" s="376"/>
      <c r="UYN109" s="376"/>
      <c r="UYO109" s="376"/>
      <c r="UYP109" s="376"/>
      <c r="UYQ109" s="376"/>
      <c r="UYR109" s="376"/>
      <c r="UYS109" s="376"/>
      <c r="UYT109" s="376"/>
      <c r="UYU109" s="376"/>
      <c r="UYV109" s="376"/>
      <c r="UYW109" s="376"/>
      <c r="UYX109" s="376"/>
      <c r="UYY109" s="376"/>
      <c r="UYZ109" s="376"/>
      <c r="UZA109" s="376"/>
      <c r="UZB109" s="376"/>
      <c r="UZC109" s="376"/>
      <c r="UZD109" s="376"/>
      <c r="UZE109" s="376"/>
      <c r="UZF109" s="376"/>
      <c r="UZG109" s="376"/>
      <c r="UZH109" s="376"/>
      <c r="UZI109" s="376"/>
      <c r="UZJ109" s="376"/>
      <c r="UZK109" s="376"/>
      <c r="UZL109" s="376"/>
      <c r="UZM109" s="376"/>
      <c r="UZN109" s="376"/>
      <c r="UZO109" s="376"/>
      <c r="UZP109" s="376"/>
      <c r="UZQ109" s="376"/>
      <c r="UZR109" s="376"/>
      <c r="UZS109" s="376"/>
      <c r="UZT109" s="376"/>
      <c r="UZU109" s="376"/>
      <c r="UZV109" s="376"/>
      <c r="UZW109" s="376"/>
      <c r="UZX109" s="376"/>
      <c r="UZY109" s="376"/>
      <c r="UZZ109" s="376"/>
      <c r="VAA109" s="376"/>
      <c r="VAB109" s="376"/>
      <c r="VAC109" s="376"/>
      <c r="VAD109" s="376"/>
      <c r="VAE109" s="376"/>
      <c r="VAF109" s="376"/>
      <c r="VAG109" s="376"/>
      <c r="VAH109" s="376"/>
      <c r="VAI109" s="376"/>
      <c r="VAJ109" s="376"/>
      <c r="VAK109" s="376"/>
      <c r="VAL109" s="376"/>
      <c r="VAM109" s="376"/>
      <c r="VAN109" s="376"/>
      <c r="VAO109" s="376"/>
      <c r="VAP109" s="376"/>
      <c r="VAQ109" s="376"/>
      <c r="VAR109" s="376"/>
      <c r="VAS109" s="376"/>
      <c r="VAT109" s="376"/>
      <c r="VAU109" s="376"/>
      <c r="VAV109" s="376"/>
      <c r="VAW109" s="376"/>
      <c r="VAX109" s="376"/>
      <c r="VAY109" s="376"/>
      <c r="VAZ109" s="376"/>
      <c r="VBA109" s="376"/>
      <c r="VBB109" s="376"/>
      <c r="VBC109" s="376"/>
      <c r="VBD109" s="376"/>
      <c r="VBE109" s="376"/>
      <c r="VBF109" s="376"/>
      <c r="VBG109" s="376"/>
      <c r="VBH109" s="376"/>
      <c r="VBI109" s="376"/>
      <c r="VBJ109" s="376"/>
      <c r="VBK109" s="376"/>
      <c r="VBL109" s="376"/>
      <c r="VBM109" s="376"/>
      <c r="VBN109" s="376"/>
      <c r="VBO109" s="376"/>
      <c r="VBP109" s="376"/>
      <c r="VBQ109" s="376"/>
      <c r="VBR109" s="376"/>
      <c r="VBS109" s="376"/>
      <c r="VBT109" s="376"/>
      <c r="VBU109" s="376"/>
      <c r="VBV109" s="376"/>
      <c r="VBW109" s="376"/>
      <c r="VBX109" s="376"/>
      <c r="VBY109" s="376"/>
      <c r="VBZ109" s="376"/>
      <c r="VCA109" s="376"/>
      <c r="VCB109" s="376"/>
      <c r="VCC109" s="376"/>
      <c r="VCD109" s="376"/>
      <c r="VCE109" s="376"/>
      <c r="VCF109" s="376"/>
      <c r="VCG109" s="376"/>
      <c r="VCH109" s="376"/>
      <c r="VCI109" s="376"/>
      <c r="VCJ109" s="376"/>
      <c r="VCK109" s="376"/>
      <c r="VCL109" s="376"/>
      <c r="VCM109" s="376"/>
      <c r="VCN109" s="376"/>
      <c r="VCO109" s="376"/>
      <c r="VCP109" s="376"/>
      <c r="VCQ109" s="376"/>
      <c r="VCR109" s="376"/>
      <c r="VCS109" s="376"/>
      <c r="VCT109" s="376"/>
      <c r="VCU109" s="376"/>
      <c r="VCV109" s="376"/>
      <c r="VCW109" s="376"/>
      <c r="VCX109" s="376"/>
      <c r="VCY109" s="376"/>
      <c r="VCZ109" s="376"/>
      <c r="VDA109" s="376"/>
      <c r="VDB109" s="376"/>
      <c r="VDC109" s="376"/>
      <c r="VDD109" s="376"/>
      <c r="VDE109" s="376"/>
      <c r="VDF109" s="376"/>
      <c r="VDG109" s="376"/>
      <c r="VDH109" s="376"/>
      <c r="VDI109" s="376"/>
      <c r="VDJ109" s="376"/>
      <c r="VDK109" s="376"/>
      <c r="VDL109" s="376"/>
      <c r="VDM109" s="376"/>
      <c r="VDN109" s="376"/>
      <c r="VDO109" s="376"/>
      <c r="VDP109" s="376"/>
      <c r="VDQ109" s="376"/>
      <c r="VDR109" s="376"/>
      <c r="VDS109" s="376"/>
      <c r="VDT109" s="376"/>
      <c r="VDU109" s="376"/>
      <c r="VDV109" s="376"/>
      <c r="VDW109" s="376"/>
      <c r="VDX109" s="376"/>
      <c r="VDY109" s="376"/>
      <c r="VDZ109" s="376"/>
      <c r="VEA109" s="376"/>
      <c r="VEB109" s="376"/>
      <c r="VEC109" s="376"/>
      <c r="VED109" s="376"/>
      <c r="VEE109" s="376"/>
      <c r="VEF109" s="376"/>
      <c r="VEG109" s="376"/>
      <c r="VEH109" s="376"/>
      <c r="VEI109" s="376"/>
      <c r="VEJ109" s="376"/>
      <c r="VEK109" s="376"/>
      <c r="VEL109" s="376"/>
      <c r="VEM109" s="376"/>
      <c r="VEN109" s="376"/>
      <c r="VEO109" s="376"/>
      <c r="VEP109" s="376"/>
      <c r="VEQ109" s="376"/>
      <c r="VER109" s="376"/>
      <c r="VES109" s="376"/>
      <c r="VET109" s="376"/>
      <c r="VEU109" s="376"/>
      <c r="VEV109" s="376"/>
      <c r="VEW109" s="376"/>
      <c r="VEX109" s="376"/>
      <c r="VEY109" s="376"/>
      <c r="VEZ109" s="376"/>
      <c r="VFA109" s="376"/>
      <c r="VFB109" s="376"/>
      <c r="VFC109" s="376"/>
      <c r="VFD109" s="376"/>
      <c r="VFE109" s="376"/>
      <c r="VFF109" s="376"/>
      <c r="VFG109" s="376"/>
      <c r="VFH109" s="376"/>
      <c r="VFI109" s="376"/>
      <c r="VFJ109" s="376"/>
      <c r="VFK109" s="376"/>
      <c r="VFL109" s="376"/>
      <c r="VFM109" s="376"/>
      <c r="VFN109" s="376"/>
      <c r="VFO109" s="376"/>
      <c r="VFP109" s="376"/>
      <c r="VFQ109" s="376"/>
      <c r="VFR109" s="376"/>
      <c r="VFS109" s="376"/>
      <c r="VFT109" s="376"/>
      <c r="VFU109" s="376"/>
      <c r="VFV109" s="376"/>
      <c r="VFW109" s="376"/>
      <c r="VFX109" s="376"/>
      <c r="VFY109" s="376"/>
      <c r="VFZ109" s="376"/>
      <c r="VGA109" s="376"/>
      <c r="VGB109" s="376"/>
      <c r="VGC109" s="376"/>
      <c r="VGD109" s="376"/>
      <c r="VGE109" s="376"/>
      <c r="VGF109" s="376"/>
      <c r="VGG109" s="376"/>
      <c r="VGH109" s="376"/>
      <c r="VGI109" s="376"/>
      <c r="VGJ109" s="376"/>
      <c r="VGK109" s="376"/>
      <c r="VGL109" s="376"/>
      <c r="VGM109" s="376"/>
      <c r="VGN109" s="376"/>
      <c r="VGO109" s="376"/>
      <c r="VGP109" s="376"/>
      <c r="VGQ109" s="376"/>
      <c r="VGR109" s="376"/>
      <c r="VGS109" s="376"/>
      <c r="VGT109" s="376"/>
      <c r="VGU109" s="376"/>
      <c r="VGV109" s="376"/>
      <c r="VGW109" s="376"/>
      <c r="VGX109" s="376"/>
      <c r="VGY109" s="376"/>
      <c r="VGZ109" s="376"/>
      <c r="VHA109" s="376"/>
      <c r="VHB109" s="376"/>
      <c r="VHC109" s="376"/>
      <c r="VHD109" s="376"/>
      <c r="VHE109" s="376"/>
      <c r="VHF109" s="376"/>
      <c r="VHG109" s="376"/>
      <c r="VHH109" s="376"/>
      <c r="VHI109" s="376"/>
      <c r="VHJ109" s="376"/>
      <c r="VHK109" s="376"/>
      <c r="VHL109" s="376"/>
      <c r="VHM109" s="376"/>
      <c r="VHN109" s="376"/>
      <c r="VHO109" s="376"/>
      <c r="VHP109" s="376"/>
      <c r="VHQ109" s="376"/>
      <c r="VHR109" s="376"/>
      <c r="VHS109" s="376"/>
      <c r="VHT109" s="376"/>
      <c r="VHU109" s="376"/>
      <c r="VHV109" s="376"/>
      <c r="VHW109" s="376"/>
      <c r="VHX109" s="376"/>
      <c r="VHY109" s="376"/>
      <c r="VHZ109" s="376"/>
      <c r="VIA109" s="376"/>
      <c r="VIB109" s="376"/>
      <c r="VIC109" s="376"/>
      <c r="VID109" s="376"/>
      <c r="VIE109" s="376"/>
      <c r="VIF109" s="376"/>
      <c r="VIG109" s="376"/>
      <c r="VIH109" s="376"/>
      <c r="VII109" s="376"/>
      <c r="VIJ109" s="376"/>
      <c r="VIK109" s="376"/>
      <c r="VIL109" s="376"/>
      <c r="VIM109" s="376"/>
      <c r="VIN109" s="376"/>
      <c r="VIO109" s="376"/>
      <c r="VIP109" s="376"/>
      <c r="VIQ109" s="376"/>
      <c r="VIR109" s="376"/>
      <c r="VIS109" s="376"/>
      <c r="VIT109" s="376"/>
      <c r="VIU109" s="376"/>
      <c r="VIV109" s="376"/>
      <c r="VIW109" s="376"/>
      <c r="VIX109" s="376"/>
      <c r="VIY109" s="376"/>
      <c r="VIZ109" s="376"/>
      <c r="VJA109" s="376"/>
      <c r="VJB109" s="376"/>
      <c r="VJC109" s="376"/>
      <c r="VJD109" s="376"/>
      <c r="VJE109" s="376"/>
      <c r="VJF109" s="376"/>
      <c r="VJG109" s="376"/>
      <c r="VJH109" s="376"/>
      <c r="VJI109" s="376"/>
      <c r="VJJ109" s="376"/>
      <c r="VJK109" s="376"/>
      <c r="VJL109" s="376"/>
      <c r="VJM109" s="376"/>
      <c r="VJN109" s="376"/>
      <c r="VJO109" s="376"/>
      <c r="VJP109" s="376"/>
      <c r="VJQ109" s="376"/>
      <c r="VJR109" s="376"/>
      <c r="VJS109" s="376"/>
      <c r="VJT109" s="376"/>
      <c r="VJU109" s="376"/>
      <c r="VJV109" s="376"/>
      <c r="VJW109" s="376"/>
      <c r="VJX109" s="376"/>
      <c r="VJY109" s="376"/>
      <c r="VJZ109" s="376"/>
      <c r="VKA109" s="376"/>
      <c r="VKB109" s="376"/>
      <c r="VKC109" s="376"/>
      <c r="VKD109" s="376"/>
      <c r="VKE109" s="376"/>
      <c r="VKF109" s="376"/>
      <c r="VKG109" s="376"/>
      <c r="VKH109" s="376"/>
      <c r="VKI109" s="376"/>
      <c r="VKJ109" s="376"/>
      <c r="VKK109" s="376"/>
      <c r="VKL109" s="376"/>
      <c r="VKM109" s="376"/>
      <c r="VKN109" s="376"/>
      <c r="VKO109" s="376"/>
      <c r="VKP109" s="376"/>
      <c r="VKQ109" s="376"/>
      <c r="VKR109" s="376"/>
      <c r="VKS109" s="376"/>
      <c r="VKT109" s="376"/>
      <c r="VKU109" s="376"/>
      <c r="VKV109" s="376"/>
      <c r="VKW109" s="376"/>
      <c r="VKX109" s="376"/>
      <c r="VKY109" s="376"/>
      <c r="VKZ109" s="376"/>
      <c r="VLA109" s="376"/>
      <c r="VLB109" s="376"/>
      <c r="VLC109" s="376"/>
      <c r="VLD109" s="376"/>
      <c r="VLE109" s="376"/>
      <c r="VLF109" s="376"/>
      <c r="VLG109" s="376"/>
      <c r="VLH109" s="376"/>
      <c r="VLI109" s="376"/>
      <c r="VLJ109" s="376"/>
      <c r="VLK109" s="376"/>
      <c r="VLL109" s="376"/>
      <c r="VLM109" s="376"/>
      <c r="VLN109" s="376"/>
      <c r="VLO109" s="376"/>
      <c r="VLP109" s="376"/>
      <c r="VLQ109" s="376"/>
      <c r="VLR109" s="376"/>
      <c r="VLS109" s="376"/>
      <c r="VLT109" s="376"/>
      <c r="VLU109" s="376"/>
      <c r="VLV109" s="376"/>
      <c r="VLW109" s="376"/>
      <c r="VLX109" s="376"/>
      <c r="VLY109" s="376"/>
      <c r="VLZ109" s="376"/>
      <c r="VMA109" s="376"/>
      <c r="VMB109" s="376"/>
      <c r="VMC109" s="376"/>
      <c r="VMD109" s="376"/>
      <c r="VME109" s="376"/>
      <c r="VMF109" s="376"/>
      <c r="VMG109" s="376"/>
      <c r="VMH109" s="376"/>
      <c r="VMI109" s="376"/>
      <c r="VMJ109" s="376"/>
      <c r="VMK109" s="376"/>
      <c r="VML109" s="376"/>
      <c r="VMM109" s="376"/>
      <c r="VMN109" s="376"/>
      <c r="VMO109" s="376"/>
      <c r="VMP109" s="376"/>
      <c r="VMQ109" s="376"/>
      <c r="VMR109" s="376"/>
      <c r="VMS109" s="376"/>
      <c r="VMT109" s="376"/>
      <c r="VMU109" s="376"/>
      <c r="VMV109" s="376"/>
      <c r="VMW109" s="376"/>
      <c r="VMX109" s="376"/>
      <c r="VMY109" s="376"/>
      <c r="VMZ109" s="376"/>
      <c r="VNA109" s="376"/>
      <c r="VNB109" s="376"/>
      <c r="VNC109" s="376"/>
      <c r="VND109" s="376"/>
      <c r="VNE109" s="376"/>
      <c r="VNF109" s="376"/>
      <c r="VNG109" s="376"/>
      <c r="VNH109" s="376"/>
      <c r="VNI109" s="376"/>
      <c r="VNJ109" s="376"/>
      <c r="VNK109" s="376"/>
      <c r="VNL109" s="376"/>
      <c r="VNM109" s="376"/>
      <c r="VNN109" s="376"/>
      <c r="VNO109" s="376"/>
      <c r="VNP109" s="376"/>
      <c r="VNQ109" s="376"/>
      <c r="VNR109" s="376"/>
      <c r="VNS109" s="376"/>
      <c r="VNT109" s="376"/>
      <c r="VNU109" s="376"/>
      <c r="VNV109" s="376"/>
      <c r="VNW109" s="376"/>
      <c r="VNX109" s="376"/>
      <c r="VNY109" s="376"/>
      <c r="VNZ109" s="376"/>
      <c r="VOA109" s="376"/>
      <c r="VOB109" s="376"/>
      <c r="VOC109" s="376"/>
      <c r="VOD109" s="376"/>
      <c r="VOE109" s="376"/>
      <c r="VOF109" s="376"/>
      <c r="VOG109" s="376"/>
      <c r="VOH109" s="376"/>
      <c r="VOI109" s="376"/>
      <c r="VOJ109" s="376"/>
      <c r="VOK109" s="376"/>
      <c r="VOL109" s="376"/>
      <c r="VOM109" s="376"/>
      <c r="VON109" s="376"/>
      <c r="VOO109" s="376"/>
      <c r="VOP109" s="376"/>
      <c r="VOQ109" s="376"/>
      <c r="VOR109" s="376"/>
      <c r="VOS109" s="376"/>
      <c r="VOT109" s="376"/>
      <c r="VOU109" s="376"/>
      <c r="VOV109" s="376"/>
      <c r="VOW109" s="376"/>
      <c r="VOX109" s="376"/>
      <c r="VOY109" s="376"/>
      <c r="VOZ109" s="376"/>
      <c r="VPA109" s="376"/>
      <c r="VPB109" s="376"/>
      <c r="VPC109" s="376"/>
      <c r="VPD109" s="376"/>
      <c r="VPE109" s="376"/>
      <c r="VPF109" s="376"/>
      <c r="VPG109" s="376"/>
      <c r="VPH109" s="376"/>
      <c r="VPI109" s="376"/>
      <c r="VPJ109" s="376"/>
      <c r="VPK109" s="376"/>
      <c r="VPL109" s="376"/>
      <c r="VPM109" s="376"/>
      <c r="VPN109" s="376"/>
      <c r="VPO109" s="376"/>
      <c r="VPP109" s="376"/>
      <c r="VPQ109" s="376"/>
      <c r="VPR109" s="376"/>
      <c r="VPS109" s="376"/>
      <c r="VPT109" s="376"/>
      <c r="VPU109" s="376"/>
      <c r="VPV109" s="376"/>
      <c r="VPW109" s="376"/>
      <c r="VPX109" s="376"/>
      <c r="VPY109" s="376"/>
      <c r="VPZ109" s="376"/>
      <c r="VQA109" s="376"/>
      <c r="VQB109" s="376"/>
      <c r="VQC109" s="376"/>
      <c r="VQD109" s="376"/>
      <c r="VQE109" s="376"/>
      <c r="VQF109" s="376"/>
      <c r="VQG109" s="376"/>
      <c r="VQH109" s="376"/>
      <c r="VQI109" s="376"/>
      <c r="VQJ109" s="376"/>
      <c r="VQK109" s="376"/>
      <c r="VQL109" s="376"/>
      <c r="VQM109" s="376"/>
      <c r="VQN109" s="376"/>
      <c r="VQO109" s="376"/>
      <c r="VQP109" s="376"/>
      <c r="VQQ109" s="376"/>
      <c r="VQR109" s="376"/>
      <c r="VQS109" s="376"/>
      <c r="VQT109" s="376"/>
      <c r="VQU109" s="376"/>
      <c r="VQV109" s="376"/>
      <c r="VQW109" s="376"/>
      <c r="VQX109" s="376"/>
      <c r="VQY109" s="376"/>
      <c r="VQZ109" s="376"/>
      <c r="VRA109" s="376"/>
      <c r="VRB109" s="376"/>
      <c r="VRC109" s="376"/>
      <c r="VRD109" s="376"/>
      <c r="VRE109" s="376"/>
      <c r="VRF109" s="376"/>
      <c r="VRG109" s="376"/>
      <c r="VRH109" s="376"/>
      <c r="VRI109" s="376"/>
      <c r="VRJ109" s="376"/>
      <c r="VRK109" s="376"/>
      <c r="VRL109" s="376"/>
      <c r="VRM109" s="376"/>
      <c r="VRN109" s="376"/>
      <c r="VRO109" s="376"/>
      <c r="VRP109" s="376"/>
      <c r="VRQ109" s="376"/>
      <c r="VRR109" s="376"/>
      <c r="VRS109" s="376"/>
      <c r="VRT109" s="376"/>
      <c r="VRU109" s="376"/>
      <c r="VRV109" s="376"/>
      <c r="VRW109" s="376"/>
      <c r="VRX109" s="376"/>
      <c r="VRY109" s="376"/>
      <c r="VRZ109" s="376"/>
      <c r="VSA109" s="376"/>
      <c r="VSB109" s="376"/>
      <c r="VSC109" s="376"/>
      <c r="VSD109" s="376"/>
      <c r="VSE109" s="376"/>
      <c r="VSF109" s="376"/>
      <c r="VSG109" s="376"/>
      <c r="VSH109" s="376"/>
      <c r="VSI109" s="376"/>
      <c r="VSJ109" s="376"/>
      <c r="VSK109" s="376"/>
      <c r="VSL109" s="376"/>
      <c r="VSM109" s="376"/>
      <c r="VSN109" s="376"/>
      <c r="VSO109" s="376"/>
      <c r="VSP109" s="376"/>
      <c r="VSQ109" s="376"/>
      <c r="VSR109" s="376"/>
      <c r="VSS109" s="376"/>
      <c r="VST109" s="376"/>
      <c r="VSU109" s="376"/>
      <c r="VSV109" s="376"/>
      <c r="VSW109" s="376"/>
      <c r="VSX109" s="376"/>
      <c r="VSY109" s="376"/>
      <c r="VSZ109" s="376"/>
      <c r="VTA109" s="376"/>
      <c r="VTB109" s="376"/>
      <c r="VTC109" s="376"/>
      <c r="VTD109" s="376"/>
      <c r="VTE109" s="376"/>
      <c r="VTF109" s="376"/>
      <c r="VTG109" s="376"/>
      <c r="VTH109" s="376"/>
      <c r="VTI109" s="376"/>
      <c r="VTJ109" s="376"/>
      <c r="VTK109" s="376"/>
      <c r="VTL109" s="376"/>
      <c r="VTM109" s="376"/>
      <c r="VTN109" s="376"/>
      <c r="VTO109" s="376"/>
      <c r="VTP109" s="376"/>
      <c r="VTQ109" s="376"/>
      <c r="VTR109" s="376"/>
      <c r="VTS109" s="376"/>
      <c r="VTT109" s="376"/>
      <c r="VTU109" s="376"/>
      <c r="VTV109" s="376"/>
      <c r="VTW109" s="376"/>
      <c r="VTX109" s="376"/>
      <c r="VTY109" s="376"/>
      <c r="VTZ109" s="376"/>
      <c r="VUA109" s="376"/>
      <c r="VUB109" s="376"/>
      <c r="VUC109" s="376"/>
      <c r="VUD109" s="376"/>
      <c r="VUE109" s="376"/>
      <c r="VUF109" s="376"/>
      <c r="VUG109" s="376"/>
      <c r="VUH109" s="376"/>
      <c r="VUI109" s="376"/>
      <c r="VUJ109" s="376"/>
      <c r="VUK109" s="376"/>
      <c r="VUL109" s="376"/>
      <c r="VUM109" s="376"/>
      <c r="VUN109" s="376"/>
      <c r="VUO109" s="376"/>
      <c r="VUP109" s="376"/>
      <c r="VUQ109" s="376"/>
      <c r="VUR109" s="376"/>
      <c r="VUS109" s="376"/>
      <c r="VUT109" s="376"/>
      <c r="VUU109" s="376"/>
      <c r="VUV109" s="376"/>
      <c r="VUW109" s="376"/>
      <c r="VUX109" s="376"/>
      <c r="VUY109" s="376"/>
      <c r="VUZ109" s="376"/>
      <c r="VVA109" s="376"/>
      <c r="VVB109" s="376"/>
      <c r="VVC109" s="376"/>
      <c r="VVD109" s="376"/>
      <c r="VVE109" s="376"/>
      <c r="VVF109" s="376"/>
      <c r="VVG109" s="376"/>
      <c r="VVH109" s="376"/>
      <c r="VVI109" s="376"/>
      <c r="VVJ109" s="376"/>
      <c r="VVK109" s="376"/>
      <c r="VVL109" s="376"/>
      <c r="VVM109" s="376"/>
      <c r="VVN109" s="376"/>
      <c r="VVO109" s="376"/>
      <c r="VVP109" s="376"/>
      <c r="VVQ109" s="376"/>
      <c r="VVR109" s="376"/>
      <c r="VVS109" s="376"/>
      <c r="VVT109" s="376"/>
      <c r="VVU109" s="376"/>
      <c r="VVV109" s="376"/>
      <c r="VVW109" s="376"/>
      <c r="VVX109" s="376"/>
      <c r="VVY109" s="376"/>
      <c r="VVZ109" s="376"/>
      <c r="VWA109" s="376"/>
      <c r="VWB109" s="376"/>
      <c r="VWC109" s="376"/>
      <c r="VWD109" s="376"/>
      <c r="VWE109" s="376"/>
      <c r="VWF109" s="376"/>
      <c r="VWG109" s="376"/>
      <c r="VWH109" s="376"/>
      <c r="VWI109" s="376"/>
      <c r="VWJ109" s="376"/>
      <c r="VWK109" s="376"/>
      <c r="VWL109" s="376"/>
      <c r="VWM109" s="376"/>
      <c r="VWN109" s="376"/>
      <c r="VWO109" s="376"/>
      <c r="VWP109" s="376"/>
      <c r="VWQ109" s="376"/>
      <c r="VWR109" s="376"/>
      <c r="VWS109" s="376"/>
      <c r="VWT109" s="376"/>
      <c r="VWU109" s="376"/>
      <c r="VWV109" s="376"/>
      <c r="VWW109" s="376"/>
      <c r="VWX109" s="376"/>
      <c r="VWY109" s="376"/>
      <c r="VWZ109" s="376"/>
      <c r="VXA109" s="376"/>
      <c r="VXB109" s="376"/>
      <c r="VXC109" s="376"/>
      <c r="VXD109" s="376"/>
      <c r="VXE109" s="376"/>
      <c r="VXF109" s="376"/>
      <c r="VXG109" s="376"/>
      <c r="VXH109" s="376"/>
      <c r="VXI109" s="376"/>
      <c r="VXJ109" s="376"/>
      <c r="VXK109" s="376"/>
      <c r="VXL109" s="376"/>
      <c r="VXM109" s="376"/>
      <c r="VXN109" s="376"/>
      <c r="VXO109" s="376"/>
      <c r="VXP109" s="376"/>
      <c r="VXQ109" s="376"/>
      <c r="VXR109" s="376"/>
      <c r="VXS109" s="376"/>
      <c r="VXT109" s="376"/>
      <c r="VXU109" s="376"/>
      <c r="VXV109" s="376"/>
      <c r="VXW109" s="376"/>
      <c r="VXX109" s="376"/>
      <c r="VXY109" s="376"/>
      <c r="VXZ109" s="376"/>
      <c r="VYA109" s="376"/>
      <c r="VYB109" s="376"/>
      <c r="VYC109" s="376"/>
      <c r="VYD109" s="376"/>
      <c r="VYE109" s="376"/>
      <c r="VYF109" s="376"/>
      <c r="VYG109" s="376"/>
      <c r="VYH109" s="376"/>
      <c r="VYI109" s="376"/>
      <c r="VYJ109" s="376"/>
      <c r="VYK109" s="376"/>
      <c r="VYL109" s="376"/>
      <c r="VYM109" s="376"/>
      <c r="VYN109" s="376"/>
      <c r="VYO109" s="376"/>
      <c r="VYP109" s="376"/>
      <c r="VYQ109" s="376"/>
      <c r="VYR109" s="376"/>
      <c r="VYS109" s="376"/>
      <c r="VYT109" s="376"/>
      <c r="VYU109" s="376"/>
      <c r="VYV109" s="376"/>
      <c r="VYW109" s="376"/>
      <c r="VYX109" s="376"/>
      <c r="VYY109" s="376"/>
      <c r="VYZ109" s="376"/>
      <c r="VZA109" s="376"/>
      <c r="VZB109" s="376"/>
      <c r="VZC109" s="376"/>
      <c r="VZD109" s="376"/>
      <c r="VZE109" s="376"/>
      <c r="VZF109" s="376"/>
      <c r="VZG109" s="376"/>
      <c r="VZH109" s="376"/>
      <c r="VZI109" s="376"/>
      <c r="VZJ109" s="376"/>
      <c r="VZK109" s="376"/>
      <c r="VZL109" s="376"/>
      <c r="VZM109" s="376"/>
      <c r="VZN109" s="376"/>
      <c r="VZO109" s="376"/>
      <c r="VZP109" s="376"/>
      <c r="VZQ109" s="376"/>
      <c r="VZR109" s="376"/>
      <c r="VZS109" s="376"/>
      <c r="VZT109" s="376"/>
      <c r="VZU109" s="376"/>
      <c r="VZV109" s="376"/>
      <c r="VZW109" s="376"/>
      <c r="VZX109" s="376"/>
      <c r="VZY109" s="376"/>
      <c r="VZZ109" s="376"/>
      <c r="WAA109" s="376"/>
      <c r="WAB109" s="376"/>
      <c r="WAC109" s="376"/>
      <c r="WAD109" s="376"/>
      <c r="WAE109" s="376"/>
      <c r="WAF109" s="376"/>
      <c r="WAG109" s="376"/>
      <c r="WAH109" s="376"/>
      <c r="WAI109" s="376"/>
      <c r="WAJ109" s="376"/>
      <c r="WAK109" s="376"/>
      <c r="WAL109" s="376"/>
      <c r="WAM109" s="376"/>
      <c r="WAN109" s="376"/>
      <c r="WAO109" s="376"/>
      <c r="WAP109" s="376"/>
      <c r="WAQ109" s="376"/>
      <c r="WAR109" s="376"/>
      <c r="WAS109" s="376"/>
      <c r="WAT109" s="376"/>
      <c r="WAU109" s="376"/>
      <c r="WAV109" s="376"/>
      <c r="WAW109" s="376"/>
      <c r="WAX109" s="376"/>
      <c r="WAY109" s="376"/>
      <c r="WAZ109" s="376"/>
      <c r="WBA109" s="376"/>
      <c r="WBB109" s="376"/>
      <c r="WBC109" s="376"/>
      <c r="WBD109" s="376"/>
      <c r="WBE109" s="376"/>
      <c r="WBF109" s="376"/>
      <c r="WBG109" s="376"/>
      <c r="WBH109" s="376"/>
      <c r="WBI109" s="376"/>
      <c r="WBJ109" s="376"/>
      <c r="WBK109" s="376"/>
      <c r="WBL109" s="376"/>
      <c r="WBM109" s="376"/>
      <c r="WBN109" s="376"/>
      <c r="WBO109" s="376"/>
      <c r="WBP109" s="376"/>
      <c r="WBQ109" s="376"/>
      <c r="WBR109" s="376"/>
      <c r="WBS109" s="376"/>
      <c r="WBT109" s="376"/>
      <c r="WBU109" s="376"/>
      <c r="WBV109" s="376"/>
      <c r="WBW109" s="376"/>
      <c r="WBX109" s="376"/>
      <c r="WBY109" s="376"/>
      <c r="WBZ109" s="376"/>
      <c r="WCA109" s="376"/>
      <c r="WCB109" s="376"/>
      <c r="WCC109" s="376"/>
      <c r="WCD109" s="376"/>
      <c r="WCE109" s="376"/>
      <c r="WCF109" s="376"/>
      <c r="WCG109" s="376"/>
      <c r="WCH109" s="376"/>
      <c r="WCI109" s="376"/>
      <c r="WCJ109" s="376"/>
      <c r="WCK109" s="376"/>
      <c r="WCL109" s="376"/>
      <c r="WCM109" s="376"/>
      <c r="WCN109" s="376"/>
      <c r="WCO109" s="376"/>
      <c r="WCP109" s="376"/>
      <c r="WCQ109" s="376"/>
      <c r="WCR109" s="376"/>
      <c r="WCS109" s="376"/>
      <c r="WCT109" s="376"/>
      <c r="WCU109" s="376"/>
      <c r="WCV109" s="376"/>
      <c r="WCW109" s="376"/>
      <c r="WCX109" s="376"/>
      <c r="WCY109" s="376"/>
      <c r="WCZ109" s="376"/>
      <c r="WDA109" s="376"/>
      <c r="WDB109" s="376"/>
      <c r="WDC109" s="376"/>
      <c r="WDD109" s="376"/>
      <c r="WDE109" s="376"/>
      <c r="WDF109" s="376"/>
      <c r="WDG109" s="376"/>
      <c r="WDH109" s="376"/>
      <c r="WDI109" s="376"/>
      <c r="WDJ109" s="376"/>
      <c r="WDK109" s="376"/>
      <c r="WDL109" s="376"/>
      <c r="WDM109" s="376"/>
      <c r="WDN109" s="376"/>
      <c r="WDO109" s="376"/>
      <c r="WDP109" s="376"/>
      <c r="WDQ109" s="376"/>
      <c r="WDR109" s="376"/>
      <c r="WDS109" s="376"/>
      <c r="WDT109" s="376"/>
      <c r="WDU109" s="376"/>
      <c r="WDV109" s="376"/>
      <c r="WDW109" s="376"/>
      <c r="WDX109" s="376"/>
      <c r="WDY109" s="376"/>
      <c r="WDZ109" s="376"/>
      <c r="WEA109" s="376"/>
      <c r="WEB109" s="376"/>
      <c r="WEC109" s="376"/>
      <c r="WED109" s="376"/>
      <c r="WEE109" s="376"/>
      <c r="WEF109" s="376"/>
      <c r="WEG109" s="376"/>
      <c r="WEH109" s="376"/>
      <c r="WEI109" s="376"/>
      <c r="WEJ109" s="376"/>
      <c r="WEK109" s="376"/>
      <c r="WEL109" s="376"/>
      <c r="WEM109" s="376"/>
      <c r="WEN109" s="376"/>
      <c r="WEO109" s="376"/>
      <c r="WEP109" s="376"/>
      <c r="WEQ109" s="376"/>
      <c r="WER109" s="376"/>
      <c r="WES109" s="376"/>
      <c r="WET109" s="376"/>
      <c r="WEU109" s="376"/>
      <c r="WEV109" s="376"/>
      <c r="WEW109" s="376"/>
      <c r="WEX109" s="376"/>
      <c r="WEY109" s="376"/>
      <c r="WEZ109" s="376"/>
      <c r="WFA109" s="376"/>
      <c r="WFB109" s="376"/>
      <c r="WFC109" s="376"/>
      <c r="WFD109" s="376"/>
      <c r="WFE109" s="376"/>
      <c r="WFF109" s="376"/>
      <c r="WFG109" s="376"/>
      <c r="WFH109" s="376"/>
      <c r="WFI109" s="376"/>
      <c r="WFJ109" s="376"/>
      <c r="WFK109" s="376"/>
      <c r="WFL109" s="376"/>
      <c r="WFM109" s="376"/>
      <c r="WFN109" s="376"/>
      <c r="WFO109" s="376"/>
      <c r="WFP109" s="376"/>
      <c r="WFQ109" s="376"/>
      <c r="WFR109" s="376"/>
      <c r="WFS109" s="376"/>
      <c r="WFT109" s="376"/>
      <c r="WFU109" s="376"/>
      <c r="WFV109" s="376"/>
      <c r="WFW109" s="376"/>
      <c r="WFX109" s="376"/>
      <c r="WFY109" s="376"/>
      <c r="WFZ109" s="376"/>
      <c r="WGA109" s="376"/>
      <c r="WGB109" s="376"/>
      <c r="WGC109" s="376"/>
      <c r="WGD109" s="376"/>
      <c r="WGE109" s="376"/>
      <c r="WGF109" s="376"/>
      <c r="WGG109" s="376"/>
      <c r="WGH109" s="376"/>
      <c r="WGI109" s="376"/>
      <c r="WGJ109" s="376"/>
      <c r="WGK109" s="376"/>
      <c r="WGL109" s="376"/>
      <c r="WGM109" s="376"/>
      <c r="WGN109" s="376"/>
      <c r="WGO109" s="376"/>
      <c r="WGP109" s="376"/>
      <c r="WGQ109" s="376"/>
      <c r="WGR109" s="376"/>
      <c r="WGS109" s="376"/>
      <c r="WGT109" s="376"/>
      <c r="WGU109" s="376"/>
      <c r="WGV109" s="376"/>
      <c r="WGW109" s="376"/>
      <c r="WGX109" s="376"/>
      <c r="WGY109" s="376"/>
      <c r="WGZ109" s="376"/>
      <c r="WHA109" s="376"/>
      <c r="WHB109" s="376"/>
      <c r="WHC109" s="376"/>
      <c r="WHD109" s="376"/>
      <c r="WHE109" s="376"/>
      <c r="WHF109" s="376"/>
      <c r="WHG109" s="376"/>
      <c r="WHH109" s="376"/>
      <c r="WHI109" s="376"/>
      <c r="WHJ109" s="376"/>
      <c r="WHK109" s="376"/>
      <c r="WHL109" s="376"/>
      <c r="WHM109" s="376"/>
      <c r="WHN109" s="376"/>
      <c r="WHO109" s="376"/>
      <c r="WHP109" s="376"/>
      <c r="WHQ109" s="376"/>
      <c r="WHR109" s="376"/>
      <c r="WHS109" s="376"/>
      <c r="WHT109" s="376"/>
      <c r="WHU109" s="376"/>
      <c r="WHV109" s="376"/>
      <c r="WHW109" s="376"/>
      <c r="WHX109" s="376"/>
      <c r="WHY109" s="376"/>
      <c r="WHZ109" s="376"/>
      <c r="WIA109" s="376"/>
      <c r="WIB109" s="376"/>
      <c r="WIC109" s="376"/>
      <c r="WID109" s="376"/>
      <c r="WIE109" s="376"/>
      <c r="WIF109" s="376"/>
      <c r="WIG109" s="376"/>
      <c r="WIH109" s="376"/>
      <c r="WII109" s="376"/>
      <c r="WIJ109" s="376"/>
      <c r="WIK109" s="376"/>
      <c r="WIL109" s="376"/>
      <c r="WIM109" s="376"/>
      <c r="WIN109" s="376"/>
      <c r="WIO109" s="376"/>
      <c r="WIP109" s="376"/>
      <c r="WIQ109" s="376"/>
      <c r="WIR109" s="376"/>
      <c r="WIS109" s="376"/>
      <c r="WIT109" s="376"/>
      <c r="WIU109" s="376"/>
      <c r="WIV109" s="376"/>
      <c r="WIW109" s="376"/>
      <c r="WIX109" s="376"/>
      <c r="WIY109" s="376"/>
      <c r="WIZ109" s="376"/>
      <c r="WJA109" s="376"/>
      <c r="WJB109" s="376"/>
      <c r="WJC109" s="376"/>
      <c r="WJD109" s="376"/>
      <c r="WJE109" s="376"/>
      <c r="WJF109" s="376"/>
      <c r="WJG109" s="376"/>
      <c r="WJH109" s="376"/>
      <c r="WJI109" s="376"/>
      <c r="WJJ109" s="376"/>
      <c r="WJK109" s="376"/>
      <c r="WJL109" s="376"/>
      <c r="WJM109" s="376"/>
      <c r="WJN109" s="376"/>
      <c r="WJO109" s="376"/>
      <c r="WJP109" s="376"/>
      <c r="WJQ109" s="376"/>
      <c r="WJR109" s="376"/>
      <c r="WJS109" s="376"/>
      <c r="WJT109" s="376"/>
      <c r="WJU109" s="376"/>
      <c r="WJV109" s="376"/>
      <c r="WJW109" s="376"/>
      <c r="WJX109" s="376"/>
      <c r="WJY109" s="376"/>
      <c r="WJZ109" s="376"/>
      <c r="WKA109" s="376"/>
      <c r="WKB109" s="376"/>
      <c r="WKC109" s="376"/>
      <c r="WKD109" s="376"/>
      <c r="WKE109" s="376"/>
      <c r="WKF109" s="376"/>
      <c r="WKG109" s="376"/>
      <c r="WKH109" s="376"/>
      <c r="WKI109" s="376"/>
      <c r="WKJ109" s="376"/>
      <c r="WKK109" s="376"/>
      <c r="WKL109" s="376"/>
      <c r="WKM109" s="376"/>
      <c r="WKN109" s="376"/>
      <c r="WKO109" s="376"/>
      <c r="WKP109" s="376"/>
      <c r="WKQ109" s="376"/>
      <c r="WKR109" s="376"/>
      <c r="WKS109" s="376"/>
      <c r="WKT109" s="376"/>
      <c r="WKU109" s="376"/>
      <c r="WKV109" s="376"/>
      <c r="WKW109" s="376"/>
      <c r="WKX109" s="376"/>
      <c r="WKY109" s="376"/>
      <c r="WKZ109" s="376"/>
      <c r="WLA109" s="376"/>
      <c r="WLB109" s="376"/>
      <c r="WLC109" s="376"/>
      <c r="WLD109" s="376"/>
      <c r="WLE109" s="376"/>
      <c r="WLF109" s="376"/>
      <c r="WLG109" s="376"/>
      <c r="WLH109" s="376"/>
      <c r="WLI109" s="376"/>
      <c r="WLJ109" s="376"/>
      <c r="WLK109" s="376"/>
      <c r="WLL109" s="376"/>
      <c r="WLM109" s="376"/>
      <c r="WLN109" s="376"/>
      <c r="WLO109" s="376"/>
      <c r="WLP109" s="376"/>
      <c r="WLQ109" s="376"/>
      <c r="WLR109" s="376"/>
      <c r="WLS109" s="376"/>
      <c r="WLT109" s="376"/>
      <c r="WLU109" s="376"/>
      <c r="WLV109" s="376"/>
      <c r="WLW109" s="376"/>
      <c r="WLX109" s="376"/>
      <c r="WLY109" s="376"/>
      <c r="WLZ109" s="376"/>
      <c r="WMA109" s="376"/>
      <c r="WMB109" s="376"/>
      <c r="WMC109" s="376"/>
      <c r="WMD109" s="376"/>
      <c r="WME109" s="376"/>
      <c r="WMF109" s="376"/>
      <c r="WMG109" s="376"/>
      <c r="WMH109" s="376"/>
      <c r="WMI109" s="376"/>
      <c r="WMJ109" s="376"/>
      <c r="WMK109" s="376"/>
      <c r="WML109" s="376"/>
      <c r="WMM109" s="376"/>
      <c r="WMN109" s="376"/>
      <c r="WMO109" s="376"/>
      <c r="WMP109" s="376"/>
      <c r="WMQ109" s="376"/>
      <c r="WMR109" s="376"/>
      <c r="WMS109" s="376"/>
      <c r="WMT109" s="376"/>
      <c r="WMU109" s="376"/>
      <c r="WMV109" s="376"/>
      <c r="WMW109" s="376"/>
      <c r="WMX109" s="376"/>
      <c r="WMY109" s="376"/>
      <c r="WMZ109" s="376"/>
      <c r="WNA109" s="376"/>
      <c r="WNB109" s="376"/>
      <c r="WNC109" s="376"/>
      <c r="WND109" s="376"/>
      <c r="WNE109" s="376"/>
      <c r="WNF109" s="376"/>
      <c r="WNG109" s="376"/>
      <c r="WNH109" s="376"/>
      <c r="WNI109" s="376"/>
      <c r="WNJ109" s="376"/>
      <c r="WNK109" s="376"/>
      <c r="WNL109" s="376"/>
      <c r="WNM109" s="376"/>
      <c r="WNN109" s="376"/>
      <c r="WNO109" s="376"/>
      <c r="WNP109" s="376"/>
      <c r="WNQ109" s="376"/>
      <c r="WNR109" s="376"/>
      <c r="WNS109" s="376"/>
      <c r="WNT109" s="376"/>
      <c r="WNU109" s="376"/>
      <c r="WNV109" s="376"/>
      <c r="WNW109" s="376"/>
      <c r="WNX109" s="376"/>
      <c r="WNY109" s="376"/>
      <c r="WNZ109" s="376"/>
      <c r="WOA109" s="376"/>
      <c r="WOB109" s="376"/>
      <c r="WOC109" s="376"/>
      <c r="WOD109" s="376"/>
      <c r="WOE109" s="376"/>
      <c r="WOF109" s="376"/>
      <c r="WOG109" s="376"/>
      <c r="WOH109" s="376"/>
      <c r="WOI109" s="376"/>
      <c r="WOJ109" s="376"/>
      <c r="WOK109" s="376"/>
      <c r="WOL109" s="376"/>
      <c r="WOM109" s="376"/>
      <c r="WON109" s="376"/>
      <c r="WOO109" s="376"/>
      <c r="WOP109" s="376"/>
      <c r="WOQ109" s="376"/>
      <c r="WOR109" s="376"/>
      <c r="WOS109" s="376"/>
      <c r="WOT109" s="376"/>
      <c r="WOU109" s="376"/>
      <c r="WOV109" s="376"/>
      <c r="WOW109" s="376"/>
      <c r="WOX109" s="376"/>
      <c r="WOY109" s="376"/>
      <c r="WOZ109" s="376"/>
      <c r="WPA109" s="376"/>
      <c r="WPB109" s="376"/>
      <c r="WPC109" s="376"/>
      <c r="WPD109" s="376"/>
      <c r="WPE109" s="376"/>
      <c r="WPF109" s="376"/>
      <c r="WPG109" s="376"/>
      <c r="WPH109" s="376"/>
      <c r="WPI109" s="376"/>
      <c r="WPJ109" s="376"/>
      <c r="WPK109" s="376"/>
      <c r="WPL109" s="376"/>
      <c r="WPM109" s="376"/>
      <c r="WPN109" s="376"/>
      <c r="WPO109" s="376"/>
      <c r="WPP109" s="376"/>
      <c r="WPQ109" s="376"/>
      <c r="WPR109" s="376"/>
      <c r="WPS109" s="376"/>
      <c r="WPT109" s="376"/>
      <c r="WPU109" s="376"/>
      <c r="WPV109" s="376"/>
      <c r="WPW109" s="376"/>
      <c r="WPX109" s="376"/>
      <c r="WPY109" s="376"/>
      <c r="WPZ109" s="376"/>
      <c r="WQA109" s="376"/>
      <c r="WQB109" s="376"/>
      <c r="WQC109" s="376"/>
      <c r="WQD109" s="376"/>
      <c r="WQE109" s="376"/>
      <c r="WQF109" s="376"/>
      <c r="WQG109" s="376"/>
      <c r="WQH109" s="376"/>
      <c r="WQI109" s="376"/>
      <c r="WQJ109" s="376"/>
      <c r="WQK109" s="376"/>
      <c r="WQL109" s="376"/>
      <c r="WQM109" s="376"/>
      <c r="WQN109" s="376"/>
      <c r="WQO109" s="376"/>
      <c r="WQP109" s="376"/>
      <c r="WQQ109" s="376"/>
      <c r="WQR109" s="376"/>
      <c r="WQS109" s="376"/>
      <c r="WQT109" s="376"/>
      <c r="WQU109" s="376"/>
      <c r="WQV109" s="376"/>
      <c r="WQW109" s="376"/>
      <c r="WQX109" s="376"/>
      <c r="WQY109" s="376"/>
      <c r="WQZ109" s="376"/>
      <c r="WRA109" s="376"/>
      <c r="WRB109" s="376"/>
      <c r="WRC109" s="376"/>
      <c r="WRD109" s="376"/>
      <c r="WRE109" s="376"/>
      <c r="WRF109" s="376"/>
      <c r="WRG109" s="376"/>
      <c r="WRH109" s="376"/>
      <c r="WRI109" s="376"/>
      <c r="WRJ109" s="376"/>
      <c r="WRK109" s="376"/>
      <c r="WRL109" s="376"/>
      <c r="WRM109" s="376"/>
      <c r="WRN109" s="376"/>
      <c r="WRO109" s="376"/>
      <c r="WRP109" s="376"/>
      <c r="WRQ109" s="376"/>
      <c r="WRR109" s="376"/>
      <c r="WRS109" s="376"/>
      <c r="WRT109" s="376"/>
      <c r="WRU109" s="376"/>
      <c r="WRV109" s="376"/>
      <c r="WRW109" s="376"/>
      <c r="WRX109" s="376"/>
      <c r="WRY109" s="376"/>
      <c r="WRZ109" s="376"/>
      <c r="WSA109" s="376"/>
      <c r="WSB109" s="376"/>
      <c r="WSC109" s="376"/>
      <c r="WSD109" s="376"/>
      <c r="WSE109" s="376"/>
      <c r="WSF109" s="376"/>
      <c r="WSG109" s="376"/>
      <c r="WSH109" s="376"/>
      <c r="WSI109" s="376"/>
      <c r="WSJ109" s="376"/>
      <c r="WSK109" s="376"/>
      <c r="WSL109" s="376"/>
      <c r="WSM109" s="376"/>
      <c r="WSN109" s="376"/>
      <c r="WSO109" s="376"/>
      <c r="WSP109" s="376"/>
      <c r="WSQ109" s="376"/>
      <c r="WSR109" s="376"/>
      <c r="WSS109" s="376"/>
      <c r="WST109" s="376"/>
      <c r="WSU109" s="376"/>
      <c r="WSV109" s="376"/>
      <c r="WSW109" s="376"/>
      <c r="WSX109" s="376"/>
      <c r="WSY109" s="376"/>
      <c r="WSZ109" s="376"/>
      <c r="WTA109" s="376"/>
      <c r="WTB109" s="376"/>
      <c r="WTC109" s="376"/>
      <c r="WTD109" s="376"/>
      <c r="WTE109" s="376"/>
      <c r="WTF109" s="376"/>
      <c r="WTG109" s="376"/>
      <c r="WTH109" s="376"/>
      <c r="WTI109" s="376"/>
      <c r="WTJ109" s="376"/>
      <c r="WTK109" s="376"/>
      <c r="WTL109" s="376"/>
      <c r="WTM109" s="376"/>
      <c r="WTN109" s="376"/>
      <c r="WTO109" s="376"/>
      <c r="WTP109" s="376"/>
      <c r="WTQ109" s="376"/>
      <c r="WTR109" s="376"/>
      <c r="WTS109" s="376"/>
      <c r="WTT109" s="376"/>
      <c r="WTU109" s="376"/>
      <c r="WTV109" s="376"/>
      <c r="WTW109" s="376"/>
      <c r="WTX109" s="376"/>
      <c r="WTY109" s="376"/>
      <c r="WTZ109" s="376"/>
      <c r="WUA109" s="376"/>
      <c r="WUB109" s="376"/>
      <c r="WUC109" s="376"/>
      <c r="WUD109" s="376"/>
      <c r="WUE109" s="376"/>
      <c r="WUF109" s="376"/>
      <c r="WUG109" s="376"/>
      <c r="WUH109" s="376"/>
      <c r="WUI109" s="376"/>
      <c r="WUJ109" s="376"/>
      <c r="WUK109" s="376"/>
      <c r="WUL109" s="376"/>
      <c r="WUM109" s="376"/>
      <c r="WUN109" s="376"/>
      <c r="WUO109" s="376"/>
      <c r="WUP109" s="376"/>
      <c r="WUQ109" s="376"/>
      <c r="WUR109" s="376"/>
      <c r="WUS109" s="376"/>
      <c r="WUT109" s="376"/>
      <c r="WUU109" s="376"/>
      <c r="WUV109" s="376"/>
      <c r="WUW109" s="376"/>
      <c r="WUX109" s="376"/>
      <c r="WUY109" s="376"/>
      <c r="WUZ109" s="376"/>
      <c r="WVA109" s="376"/>
      <c r="WVB109" s="376"/>
      <c r="WVC109" s="376"/>
      <c r="WVD109" s="376"/>
      <c r="WVE109" s="376"/>
      <c r="WVF109" s="376"/>
      <c r="WVG109" s="376"/>
      <c r="WVH109" s="376"/>
      <c r="WVI109" s="376"/>
      <c r="WVJ109" s="376"/>
      <c r="WVK109" s="376"/>
      <c r="WVL109" s="376"/>
      <c r="WVM109" s="376"/>
      <c r="WVN109" s="376"/>
      <c r="WVO109" s="376"/>
      <c r="WVP109" s="376"/>
      <c r="WVQ109" s="376"/>
      <c r="WVR109" s="376"/>
      <c r="WVS109" s="376"/>
      <c r="WVT109" s="376"/>
      <c r="WVU109" s="376"/>
      <c r="WVV109" s="376"/>
      <c r="WVW109" s="376"/>
      <c r="WVX109" s="376"/>
      <c r="WVY109" s="376"/>
      <c r="WVZ109" s="376"/>
      <c r="WWA109" s="376"/>
      <c r="WWB109" s="376"/>
      <c r="WWC109" s="376"/>
      <c r="WWD109" s="376"/>
      <c r="WWE109" s="376"/>
      <c r="WWF109" s="376"/>
      <c r="WWG109" s="376"/>
      <c r="WWH109" s="376"/>
      <c r="WWI109" s="376"/>
      <c r="WWJ109" s="376"/>
      <c r="WWK109" s="376"/>
      <c r="WWL109" s="376"/>
      <c r="WWM109" s="376"/>
      <c r="WWN109" s="376"/>
      <c r="WWO109" s="376"/>
      <c r="WWP109" s="376"/>
      <c r="WWQ109" s="376"/>
      <c r="WWR109" s="376"/>
      <c r="WWS109" s="376"/>
      <c r="WWT109" s="376"/>
      <c r="WWU109" s="376"/>
      <c r="WWV109" s="376"/>
      <c r="WWW109" s="376"/>
      <c r="WWX109" s="376"/>
      <c r="WWY109" s="376"/>
      <c r="WWZ109" s="376"/>
      <c r="WXA109" s="376"/>
      <c r="WXB109" s="376"/>
      <c r="WXC109" s="376"/>
      <c r="WXD109" s="376"/>
      <c r="WXE109" s="376"/>
      <c r="WXF109" s="376"/>
      <c r="WXG109" s="376"/>
      <c r="WXH109" s="376"/>
      <c r="WXI109" s="376"/>
      <c r="WXJ109" s="376"/>
      <c r="WXK109" s="376"/>
      <c r="WXL109" s="376"/>
      <c r="WXM109" s="376"/>
      <c r="WXN109" s="376"/>
      <c r="WXO109" s="376"/>
      <c r="WXP109" s="376"/>
      <c r="WXQ109" s="376"/>
      <c r="WXR109" s="376"/>
      <c r="WXS109" s="376"/>
      <c r="WXT109" s="376"/>
      <c r="WXU109" s="376"/>
      <c r="WXV109" s="376"/>
      <c r="WXW109" s="376"/>
      <c r="WXX109" s="376"/>
      <c r="WXY109" s="376"/>
      <c r="WXZ109" s="376"/>
      <c r="WYA109" s="376"/>
      <c r="WYB109" s="376"/>
      <c r="WYC109" s="376"/>
      <c r="WYD109" s="376"/>
      <c r="WYE109" s="376"/>
      <c r="WYF109" s="376"/>
      <c r="WYG109" s="376"/>
      <c r="WYH109" s="376"/>
      <c r="WYI109" s="376"/>
      <c r="WYJ109" s="376"/>
      <c r="WYK109" s="376"/>
      <c r="WYL109" s="376"/>
      <c r="WYM109" s="376"/>
      <c r="WYN109" s="376"/>
      <c r="WYO109" s="376"/>
      <c r="WYP109" s="376"/>
      <c r="WYQ109" s="376"/>
      <c r="WYR109" s="376"/>
      <c r="WYS109" s="376"/>
      <c r="WYT109" s="376"/>
      <c r="WYU109" s="376"/>
      <c r="WYV109" s="376"/>
      <c r="WYW109" s="376"/>
      <c r="WYX109" s="376"/>
      <c r="WYY109" s="376"/>
      <c r="WYZ109" s="376"/>
      <c r="WZA109" s="376"/>
      <c r="WZB109" s="376"/>
      <c r="WZC109" s="376"/>
      <c r="WZD109" s="376"/>
      <c r="WZE109" s="376"/>
      <c r="WZF109" s="376"/>
      <c r="WZG109" s="376"/>
      <c r="WZH109" s="376"/>
      <c r="WZI109" s="376"/>
      <c r="WZJ109" s="376"/>
      <c r="WZK109" s="376"/>
      <c r="WZL109" s="376"/>
      <c r="WZM109" s="376"/>
      <c r="WZN109" s="376"/>
      <c r="WZO109" s="376"/>
      <c r="WZP109" s="376"/>
      <c r="WZQ109" s="376"/>
      <c r="WZR109" s="376"/>
      <c r="WZS109" s="376"/>
      <c r="WZT109" s="376"/>
      <c r="WZU109" s="376"/>
      <c r="WZV109" s="376"/>
      <c r="WZW109" s="376"/>
      <c r="WZX109" s="376"/>
      <c r="WZY109" s="376"/>
      <c r="WZZ109" s="376"/>
      <c r="XAA109" s="376"/>
      <c r="XAB109" s="376"/>
      <c r="XAC109" s="376"/>
      <c r="XAD109" s="376"/>
      <c r="XAE109" s="376"/>
      <c r="XAF109" s="376"/>
      <c r="XAG109" s="376"/>
      <c r="XAH109" s="376"/>
      <c r="XAI109" s="376"/>
      <c r="XAJ109" s="376"/>
      <c r="XAK109" s="376"/>
      <c r="XAL109" s="376"/>
      <c r="XAM109" s="376"/>
      <c r="XAN109" s="376"/>
      <c r="XAO109" s="376"/>
      <c r="XAP109" s="376"/>
      <c r="XAQ109" s="376"/>
      <c r="XAR109" s="376"/>
      <c r="XAS109" s="376"/>
      <c r="XAT109" s="376"/>
      <c r="XAU109" s="376"/>
      <c r="XAV109" s="376"/>
      <c r="XAW109" s="376"/>
      <c r="XAX109" s="376"/>
      <c r="XAY109" s="376"/>
      <c r="XAZ109" s="376"/>
      <c r="XBA109" s="376"/>
      <c r="XBB109" s="376"/>
      <c r="XBC109" s="376"/>
      <c r="XBD109" s="376"/>
      <c r="XBE109" s="376"/>
      <c r="XBF109" s="376"/>
      <c r="XBG109" s="376"/>
      <c r="XBH109" s="376"/>
      <c r="XBI109" s="376"/>
      <c r="XBJ109" s="376"/>
      <c r="XBK109" s="376"/>
      <c r="XBL109" s="376"/>
      <c r="XBM109" s="376"/>
      <c r="XBN109" s="376"/>
      <c r="XBO109" s="376"/>
      <c r="XBP109" s="376"/>
      <c r="XBQ109" s="376"/>
      <c r="XBR109" s="376"/>
      <c r="XBS109" s="376"/>
      <c r="XBT109" s="376"/>
      <c r="XBU109" s="376"/>
      <c r="XBV109" s="376"/>
      <c r="XBW109" s="376"/>
    </row>
    <row r="110" spans="1:16299" s="367" customFormat="1" hidden="1" x14ac:dyDescent="0.2">
      <c r="A110" s="283" t="s">
        <v>374</v>
      </c>
      <c r="B110" s="284"/>
      <c r="C110" s="291">
        <f>30*MIN(75%*C109,MAX(29.26*C107,40.4%*C109+12*C107,57%*C109))</f>
        <v>0</v>
      </c>
      <c r="D110" s="376"/>
      <c r="E110" s="376"/>
      <c r="F110" s="376"/>
      <c r="G110" s="376"/>
      <c r="H110" s="376"/>
      <c r="I110" s="376"/>
      <c r="J110" s="376"/>
      <c r="K110" s="376"/>
      <c r="L110" s="376"/>
      <c r="M110" s="376"/>
      <c r="N110" s="376"/>
      <c r="O110" s="376"/>
      <c r="P110" s="376"/>
      <c r="Q110" s="376"/>
      <c r="R110" s="376"/>
      <c r="S110" s="376"/>
      <c r="T110" s="376"/>
      <c r="U110" s="376"/>
      <c r="V110" s="376"/>
      <c r="W110" s="376"/>
      <c r="X110" s="376"/>
      <c r="Y110" s="376"/>
      <c r="Z110" s="376"/>
      <c r="AA110" s="376"/>
      <c r="AB110" s="376"/>
      <c r="AC110" s="376"/>
      <c r="AD110" s="376"/>
      <c r="AE110" s="376"/>
      <c r="AF110" s="376"/>
      <c r="AG110" s="376"/>
      <c r="AH110" s="376"/>
      <c r="AI110" s="376"/>
      <c r="AJ110" s="376"/>
      <c r="AK110" s="376"/>
      <c r="AL110" s="376"/>
      <c r="AM110" s="376"/>
      <c r="AN110" s="376"/>
      <c r="AO110" s="376"/>
      <c r="AP110" s="376"/>
      <c r="AQ110" s="376"/>
      <c r="AR110" s="376"/>
      <c r="AS110" s="376"/>
      <c r="AT110" s="376"/>
      <c r="AU110" s="376"/>
      <c r="AV110" s="376"/>
      <c r="AW110" s="376"/>
      <c r="AX110" s="376"/>
      <c r="AY110" s="376"/>
      <c r="AZ110" s="376"/>
      <c r="BA110" s="376"/>
      <c r="BB110" s="376"/>
      <c r="BC110" s="376"/>
      <c r="BD110" s="376"/>
      <c r="BE110" s="376"/>
      <c r="BF110" s="376"/>
      <c r="BG110" s="376"/>
      <c r="BH110" s="376"/>
      <c r="BI110" s="376"/>
      <c r="BJ110" s="376"/>
      <c r="BK110" s="376"/>
      <c r="BL110" s="376"/>
      <c r="BM110" s="376"/>
      <c r="BN110" s="376"/>
      <c r="BO110" s="376"/>
      <c r="BP110" s="376"/>
      <c r="BQ110" s="376"/>
      <c r="BR110" s="376"/>
      <c r="BS110" s="376"/>
      <c r="BT110" s="376"/>
      <c r="BU110" s="376"/>
      <c r="BV110" s="376"/>
      <c r="BW110" s="376"/>
      <c r="BX110" s="376"/>
      <c r="BY110" s="376"/>
      <c r="BZ110" s="376"/>
      <c r="CA110" s="376"/>
      <c r="CB110" s="376"/>
      <c r="CC110" s="376"/>
      <c r="CD110" s="376"/>
      <c r="CE110" s="376"/>
      <c r="CF110" s="376"/>
      <c r="CG110" s="376"/>
      <c r="CH110" s="376"/>
      <c r="CI110" s="376"/>
      <c r="CJ110" s="376"/>
      <c r="CK110" s="376"/>
      <c r="CL110" s="376"/>
      <c r="CM110" s="376"/>
      <c r="CN110" s="376"/>
      <c r="CO110" s="376"/>
      <c r="CP110" s="376"/>
      <c r="CQ110" s="376"/>
      <c r="CR110" s="376"/>
      <c r="CS110" s="376"/>
      <c r="CT110" s="376"/>
      <c r="CU110" s="376"/>
      <c r="CV110" s="376"/>
      <c r="CW110" s="376"/>
      <c r="CX110" s="376"/>
      <c r="CY110" s="376"/>
      <c r="CZ110" s="376"/>
      <c r="DA110" s="376"/>
      <c r="DB110" s="376"/>
      <c r="DC110" s="376"/>
      <c r="DD110" s="376"/>
      <c r="DE110" s="376"/>
      <c r="DF110" s="376"/>
      <c r="DG110" s="376"/>
      <c r="DH110" s="376"/>
      <c r="DI110" s="376"/>
      <c r="DJ110" s="376"/>
      <c r="DK110" s="376"/>
      <c r="DL110" s="376"/>
      <c r="DM110" s="376"/>
      <c r="DN110" s="376"/>
      <c r="DO110" s="376"/>
      <c r="DP110" s="376"/>
      <c r="DQ110" s="376"/>
      <c r="DR110" s="376"/>
      <c r="DS110" s="376"/>
      <c r="DT110" s="376"/>
      <c r="DU110" s="376"/>
      <c r="DV110" s="376"/>
      <c r="DW110" s="376"/>
      <c r="DX110" s="376"/>
      <c r="DY110" s="376"/>
      <c r="DZ110" s="376"/>
      <c r="EA110" s="376"/>
      <c r="EB110" s="376"/>
      <c r="EC110" s="376"/>
      <c r="ED110" s="376"/>
      <c r="EE110" s="376"/>
      <c r="EF110" s="376"/>
      <c r="EG110" s="376"/>
      <c r="EH110" s="376"/>
      <c r="EI110" s="376"/>
      <c r="EJ110" s="376"/>
      <c r="EK110" s="376"/>
      <c r="EL110" s="376"/>
      <c r="EM110" s="376"/>
      <c r="EN110" s="376"/>
      <c r="EO110" s="376"/>
      <c r="EP110" s="376"/>
      <c r="EQ110" s="376"/>
      <c r="ER110" s="376"/>
      <c r="ES110" s="376"/>
      <c r="ET110" s="376"/>
      <c r="EU110" s="376"/>
      <c r="EV110" s="376"/>
      <c r="EW110" s="376"/>
      <c r="EX110" s="376"/>
      <c r="EY110" s="376"/>
      <c r="EZ110" s="376"/>
      <c r="FA110" s="376"/>
      <c r="FB110" s="376"/>
      <c r="FC110" s="376"/>
      <c r="FD110" s="376"/>
      <c r="FE110" s="376"/>
      <c r="FF110" s="376"/>
      <c r="FG110" s="376"/>
      <c r="FH110" s="376"/>
      <c r="FI110" s="376"/>
      <c r="FJ110" s="376"/>
      <c r="FK110" s="376"/>
      <c r="FL110" s="376"/>
      <c r="FM110" s="376"/>
      <c r="FN110" s="376"/>
      <c r="FO110" s="376"/>
      <c r="FP110" s="376"/>
      <c r="FQ110" s="376"/>
      <c r="FR110" s="376"/>
      <c r="FS110" s="376"/>
      <c r="FT110" s="376"/>
      <c r="FU110" s="376"/>
      <c r="FV110" s="376"/>
      <c r="FW110" s="376"/>
      <c r="FX110" s="376"/>
      <c r="FY110" s="376"/>
      <c r="FZ110" s="376"/>
      <c r="GA110" s="376"/>
      <c r="GB110" s="376"/>
      <c r="GC110" s="376"/>
      <c r="GD110" s="376"/>
      <c r="GE110" s="376"/>
      <c r="GF110" s="376"/>
      <c r="GG110" s="376"/>
      <c r="GH110" s="376"/>
      <c r="GI110" s="376"/>
      <c r="GJ110" s="376"/>
      <c r="GK110" s="376"/>
      <c r="GL110" s="376"/>
      <c r="GM110" s="376"/>
      <c r="GN110" s="376"/>
      <c r="GO110" s="376"/>
      <c r="GP110" s="376"/>
      <c r="GQ110" s="376"/>
      <c r="GR110" s="376"/>
      <c r="GS110" s="376"/>
      <c r="GT110" s="376"/>
      <c r="GU110" s="376"/>
      <c r="GV110" s="376"/>
      <c r="GW110" s="376"/>
      <c r="GX110" s="376"/>
      <c r="GY110" s="376"/>
      <c r="GZ110" s="376"/>
      <c r="HA110" s="376"/>
      <c r="HB110" s="376"/>
      <c r="HC110" s="376"/>
      <c r="HD110" s="376"/>
      <c r="HE110" s="376"/>
      <c r="HF110" s="376"/>
      <c r="HG110" s="376"/>
      <c r="HH110" s="376"/>
      <c r="HI110" s="376"/>
      <c r="HJ110" s="376"/>
      <c r="HK110" s="376"/>
      <c r="HL110" s="376"/>
      <c r="HM110" s="376"/>
      <c r="HN110" s="376"/>
      <c r="HO110" s="376"/>
      <c r="HP110" s="376"/>
      <c r="HQ110" s="376"/>
      <c r="HR110" s="376"/>
      <c r="HS110" s="376"/>
      <c r="HT110" s="376"/>
      <c r="HU110" s="376"/>
      <c r="HV110" s="376"/>
      <c r="HW110" s="376"/>
      <c r="HX110" s="376"/>
      <c r="HY110" s="376"/>
      <c r="HZ110" s="376"/>
      <c r="IA110" s="376"/>
      <c r="IB110" s="376"/>
      <c r="IC110" s="376"/>
      <c r="ID110" s="376"/>
      <c r="IE110" s="376"/>
      <c r="IF110" s="376"/>
      <c r="IG110" s="376"/>
      <c r="IH110" s="376"/>
      <c r="II110" s="376"/>
      <c r="IJ110" s="376"/>
      <c r="IK110" s="376"/>
      <c r="IL110" s="376"/>
      <c r="IM110" s="376"/>
      <c r="IN110" s="376"/>
      <c r="IO110" s="376"/>
      <c r="IP110" s="376"/>
      <c r="IQ110" s="376"/>
      <c r="IR110" s="376"/>
      <c r="IS110" s="376"/>
      <c r="IT110" s="376"/>
      <c r="IU110" s="376"/>
      <c r="IV110" s="376"/>
      <c r="IW110" s="376"/>
      <c r="IX110" s="376"/>
      <c r="IY110" s="376"/>
      <c r="IZ110" s="376"/>
      <c r="JA110" s="376"/>
      <c r="JB110" s="376"/>
      <c r="JC110" s="376"/>
      <c r="JD110" s="376"/>
      <c r="JE110" s="376"/>
      <c r="JF110" s="376"/>
      <c r="JG110" s="376"/>
      <c r="JH110" s="376"/>
      <c r="JI110" s="376"/>
      <c r="JJ110" s="376"/>
      <c r="JK110" s="376"/>
      <c r="JL110" s="376"/>
      <c r="JM110" s="376"/>
      <c r="JN110" s="376"/>
      <c r="JO110" s="376"/>
      <c r="JP110" s="376"/>
      <c r="JQ110" s="376"/>
      <c r="JR110" s="376"/>
      <c r="JS110" s="376"/>
      <c r="JT110" s="376"/>
      <c r="JU110" s="376"/>
      <c r="JV110" s="376"/>
      <c r="JW110" s="376"/>
      <c r="JX110" s="376"/>
      <c r="JY110" s="376"/>
      <c r="JZ110" s="376"/>
      <c r="KA110" s="376"/>
      <c r="KB110" s="376"/>
      <c r="KC110" s="376"/>
      <c r="KD110" s="376"/>
      <c r="KE110" s="376"/>
      <c r="KF110" s="376"/>
      <c r="KG110" s="376"/>
      <c r="KH110" s="376"/>
      <c r="KI110" s="376"/>
      <c r="KJ110" s="376"/>
      <c r="KK110" s="376"/>
      <c r="KL110" s="376"/>
      <c r="KM110" s="376"/>
      <c r="KN110" s="376"/>
      <c r="KO110" s="376"/>
      <c r="KP110" s="376"/>
      <c r="KQ110" s="376"/>
      <c r="KR110" s="376"/>
      <c r="KS110" s="376"/>
      <c r="KT110" s="376"/>
      <c r="KU110" s="376"/>
      <c r="KV110" s="376"/>
      <c r="KW110" s="376"/>
      <c r="KX110" s="376"/>
      <c r="KY110" s="376"/>
      <c r="KZ110" s="376"/>
      <c r="LA110" s="376"/>
      <c r="LB110" s="376"/>
      <c r="LC110" s="376"/>
      <c r="LD110" s="376"/>
      <c r="LE110" s="376"/>
      <c r="LF110" s="376"/>
      <c r="LG110" s="376"/>
      <c r="LH110" s="376"/>
      <c r="LI110" s="376"/>
      <c r="LJ110" s="376"/>
      <c r="LK110" s="376"/>
      <c r="LL110" s="376"/>
      <c r="LM110" s="376"/>
      <c r="LN110" s="376"/>
      <c r="LO110" s="376"/>
      <c r="LP110" s="376"/>
      <c r="LQ110" s="376"/>
      <c r="LR110" s="376"/>
      <c r="LS110" s="376"/>
      <c r="LT110" s="376"/>
      <c r="LU110" s="376"/>
      <c r="LV110" s="376"/>
      <c r="LW110" s="376"/>
      <c r="LX110" s="376"/>
      <c r="LY110" s="376"/>
      <c r="LZ110" s="376"/>
      <c r="MA110" s="376"/>
      <c r="MB110" s="376"/>
      <c r="MC110" s="376"/>
      <c r="MD110" s="376"/>
      <c r="ME110" s="376"/>
      <c r="MF110" s="376"/>
      <c r="MG110" s="376"/>
      <c r="MH110" s="376"/>
      <c r="MI110" s="376"/>
      <c r="MJ110" s="376"/>
      <c r="MK110" s="376"/>
      <c r="ML110" s="376"/>
      <c r="MM110" s="376"/>
      <c r="MN110" s="376"/>
      <c r="MO110" s="376"/>
      <c r="MP110" s="376"/>
      <c r="MQ110" s="376"/>
      <c r="MR110" s="376"/>
      <c r="MS110" s="376"/>
      <c r="MT110" s="376"/>
      <c r="MU110" s="376"/>
      <c r="MV110" s="376"/>
      <c r="MW110" s="376"/>
      <c r="MX110" s="376"/>
      <c r="MY110" s="376"/>
      <c r="MZ110" s="376"/>
      <c r="NA110" s="376"/>
      <c r="NB110" s="376"/>
      <c r="NC110" s="376"/>
      <c r="ND110" s="376"/>
      <c r="NE110" s="376"/>
      <c r="NF110" s="376"/>
      <c r="NG110" s="376"/>
      <c r="NH110" s="376"/>
      <c r="NI110" s="376"/>
      <c r="NJ110" s="376"/>
      <c r="NK110" s="376"/>
      <c r="NL110" s="376"/>
      <c r="NM110" s="376"/>
      <c r="NN110" s="376"/>
      <c r="NO110" s="376"/>
      <c r="NP110" s="376"/>
      <c r="NQ110" s="376"/>
      <c r="NR110" s="376"/>
      <c r="NS110" s="376"/>
      <c r="NT110" s="376"/>
      <c r="NU110" s="376"/>
      <c r="NV110" s="376"/>
      <c r="NW110" s="376"/>
      <c r="NX110" s="376"/>
      <c r="NY110" s="376"/>
      <c r="NZ110" s="376"/>
      <c r="OA110" s="376"/>
      <c r="OB110" s="376"/>
      <c r="OC110" s="376"/>
      <c r="OD110" s="376"/>
      <c r="OE110" s="376"/>
      <c r="OF110" s="376"/>
      <c r="OG110" s="376"/>
      <c r="OH110" s="376"/>
      <c r="OI110" s="376"/>
      <c r="OJ110" s="376"/>
      <c r="OK110" s="376"/>
      <c r="OL110" s="376"/>
      <c r="OM110" s="376"/>
      <c r="ON110" s="376"/>
      <c r="OO110" s="376"/>
      <c r="OP110" s="376"/>
      <c r="OQ110" s="376"/>
      <c r="OR110" s="376"/>
      <c r="OS110" s="376"/>
      <c r="OT110" s="376"/>
      <c r="OU110" s="376"/>
      <c r="OV110" s="376"/>
      <c r="OW110" s="376"/>
      <c r="OX110" s="376"/>
      <c r="OY110" s="376"/>
      <c r="OZ110" s="376"/>
      <c r="PA110" s="376"/>
      <c r="PB110" s="376"/>
      <c r="PC110" s="376"/>
      <c r="PD110" s="376"/>
      <c r="PE110" s="376"/>
      <c r="PF110" s="376"/>
      <c r="PG110" s="376"/>
      <c r="PH110" s="376"/>
      <c r="PI110" s="376"/>
      <c r="PJ110" s="376"/>
      <c r="PK110" s="376"/>
      <c r="PL110" s="376"/>
      <c r="PM110" s="376"/>
      <c r="PN110" s="376"/>
      <c r="PO110" s="376"/>
      <c r="PP110" s="376"/>
      <c r="PQ110" s="376"/>
      <c r="PR110" s="376"/>
      <c r="PS110" s="376"/>
      <c r="PT110" s="376"/>
      <c r="PU110" s="376"/>
      <c r="PV110" s="376"/>
      <c r="PW110" s="376"/>
      <c r="PX110" s="376"/>
      <c r="PY110" s="376"/>
      <c r="PZ110" s="376"/>
      <c r="QA110" s="376"/>
      <c r="QB110" s="376"/>
      <c r="QC110" s="376"/>
      <c r="QD110" s="376"/>
      <c r="QE110" s="376"/>
      <c r="QF110" s="376"/>
      <c r="QG110" s="376"/>
      <c r="QH110" s="376"/>
      <c r="QI110" s="376"/>
      <c r="QJ110" s="376"/>
      <c r="QK110" s="376"/>
      <c r="QL110" s="376"/>
      <c r="QM110" s="376"/>
      <c r="QN110" s="376"/>
      <c r="QO110" s="376"/>
      <c r="QP110" s="376"/>
      <c r="QQ110" s="376"/>
      <c r="QR110" s="376"/>
      <c r="QS110" s="376"/>
      <c r="QT110" s="376"/>
      <c r="QU110" s="376"/>
      <c r="QV110" s="376"/>
      <c r="QW110" s="376"/>
      <c r="QX110" s="376"/>
      <c r="QY110" s="376"/>
      <c r="QZ110" s="376"/>
      <c r="RA110" s="376"/>
      <c r="RB110" s="376"/>
      <c r="RC110" s="376"/>
      <c r="RD110" s="376"/>
      <c r="RE110" s="376"/>
      <c r="RF110" s="376"/>
      <c r="RG110" s="376"/>
      <c r="RH110" s="376"/>
      <c r="RI110" s="376"/>
      <c r="RJ110" s="376"/>
      <c r="RK110" s="376"/>
      <c r="RL110" s="376"/>
      <c r="RM110" s="376"/>
      <c r="RN110" s="376"/>
      <c r="RO110" s="376"/>
      <c r="RP110" s="376"/>
      <c r="RQ110" s="376"/>
      <c r="RR110" s="376"/>
      <c r="RS110" s="376"/>
      <c r="RT110" s="376"/>
      <c r="RU110" s="376"/>
      <c r="RV110" s="376"/>
      <c r="RW110" s="376"/>
      <c r="RX110" s="376"/>
      <c r="RY110" s="376"/>
      <c r="RZ110" s="376"/>
      <c r="SA110" s="376"/>
      <c r="SB110" s="376"/>
      <c r="SC110" s="376"/>
      <c r="SD110" s="376"/>
      <c r="SE110" s="376"/>
      <c r="SF110" s="376"/>
      <c r="SG110" s="376"/>
      <c r="SH110" s="376"/>
      <c r="SI110" s="376"/>
      <c r="SJ110" s="376"/>
      <c r="SK110" s="376"/>
      <c r="SL110" s="376"/>
      <c r="SM110" s="376"/>
      <c r="SN110" s="376"/>
      <c r="SO110" s="376"/>
      <c r="SP110" s="376"/>
      <c r="SQ110" s="376"/>
      <c r="SR110" s="376"/>
      <c r="SS110" s="376"/>
      <c r="ST110" s="376"/>
      <c r="SU110" s="376"/>
      <c r="SV110" s="376"/>
      <c r="SW110" s="376"/>
      <c r="SX110" s="376"/>
      <c r="SY110" s="376"/>
      <c r="SZ110" s="376"/>
      <c r="TA110" s="376"/>
      <c r="TB110" s="376"/>
      <c r="TC110" s="376"/>
      <c r="TD110" s="376"/>
      <c r="TE110" s="376"/>
      <c r="TF110" s="376"/>
      <c r="TG110" s="376"/>
      <c r="TH110" s="376"/>
      <c r="TI110" s="376"/>
      <c r="TJ110" s="376"/>
      <c r="TK110" s="376"/>
      <c r="TL110" s="376"/>
      <c r="TM110" s="376"/>
      <c r="TN110" s="376"/>
      <c r="TO110" s="376"/>
      <c r="TP110" s="376"/>
      <c r="TQ110" s="376"/>
      <c r="TR110" s="376"/>
      <c r="TS110" s="376"/>
      <c r="TT110" s="376"/>
      <c r="TU110" s="376"/>
      <c r="TV110" s="376"/>
      <c r="TW110" s="376"/>
      <c r="TX110" s="376"/>
      <c r="TY110" s="376"/>
      <c r="TZ110" s="376"/>
      <c r="UA110" s="376"/>
      <c r="UB110" s="376"/>
      <c r="UC110" s="376"/>
      <c r="UD110" s="376"/>
      <c r="UE110" s="376"/>
      <c r="UF110" s="376"/>
      <c r="UG110" s="376"/>
      <c r="UH110" s="376"/>
      <c r="UI110" s="376"/>
      <c r="UJ110" s="376"/>
      <c r="UK110" s="376"/>
      <c r="UL110" s="376"/>
      <c r="UM110" s="376"/>
      <c r="UN110" s="376"/>
      <c r="UO110" s="376"/>
      <c r="UP110" s="376"/>
      <c r="UQ110" s="376"/>
      <c r="UR110" s="376"/>
      <c r="US110" s="376"/>
      <c r="UT110" s="376"/>
      <c r="UU110" s="376"/>
      <c r="UV110" s="376"/>
      <c r="UW110" s="376"/>
      <c r="UX110" s="376"/>
      <c r="UY110" s="376"/>
      <c r="UZ110" s="376"/>
      <c r="VA110" s="376"/>
      <c r="VB110" s="376"/>
      <c r="VC110" s="376"/>
      <c r="VD110" s="376"/>
      <c r="VE110" s="376"/>
      <c r="VF110" s="376"/>
      <c r="VG110" s="376"/>
      <c r="VH110" s="376"/>
      <c r="VI110" s="376"/>
      <c r="VJ110" s="376"/>
      <c r="VK110" s="376"/>
      <c r="VL110" s="376"/>
      <c r="VM110" s="376"/>
      <c r="VN110" s="376"/>
      <c r="VO110" s="376"/>
      <c r="VP110" s="376"/>
      <c r="VQ110" s="376"/>
      <c r="VR110" s="376"/>
      <c r="VS110" s="376"/>
      <c r="VT110" s="376"/>
      <c r="VU110" s="376"/>
      <c r="VV110" s="376"/>
      <c r="VW110" s="376"/>
      <c r="VX110" s="376"/>
      <c r="VY110" s="376"/>
      <c r="VZ110" s="376"/>
      <c r="WA110" s="376"/>
      <c r="WB110" s="376"/>
      <c r="WC110" s="376"/>
      <c r="WD110" s="376"/>
      <c r="WE110" s="376"/>
      <c r="WF110" s="376"/>
      <c r="WG110" s="376"/>
      <c r="WH110" s="376"/>
      <c r="WI110" s="376"/>
      <c r="WJ110" s="376"/>
      <c r="WK110" s="376"/>
      <c r="WL110" s="376"/>
      <c r="WM110" s="376"/>
      <c r="WN110" s="376"/>
      <c r="WO110" s="376"/>
      <c r="WP110" s="376"/>
      <c r="WQ110" s="376"/>
      <c r="WR110" s="376"/>
      <c r="WS110" s="376"/>
      <c r="WT110" s="376"/>
      <c r="WU110" s="376"/>
      <c r="WV110" s="376"/>
      <c r="WW110" s="376"/>
      <c r="WX110" s="376"/>
      <c r="WY110" s="376"/>
      <c r="WZ110" s="376"/>
      <c r="XA110" s="376"/>
      <c r="XB110" s="376"/>
      <c r="XC110" s="376"/>
      <c r="XD110" s="376"/>
      <c r="XE110" s="376"/>
      <c r="XF110" s="376"/>
      <c r="XG110" s="376"/>
      <c r="XH110" s="376"/>
      <c r="XI110" s="376"/>
      <c r="XJ110" s="376"/>
      <c r="XK110" s="376"/>
      <c r="XL110" s="376"/>
      <c r="XM110" s="376"/>
      <c r="XN110" s="376"/>
      <c r="XO110" s="376"/>
      <c r="XP110" s="376"/>
      <c r="XQ110" s="376"/>
      <c r="XR110" s="376"/>
      <c r="XS110" s="376"/>
      <c r="XT110" s="376"/>
      <c r="XU110" s="376"/>
      <c r="XV110" s="376"/>
      <c r="XW110" s="376"/>
      <c r="XX110" s="376"/>
      <c r="XY110" s="376"/>
      <c r="XZ110" s="376"/>
      <c r="YA110" s="376"/>
      <c r="YB110" s="376"/>
      <c r="YC110" s="376"/>
      <c r="YD110" s="376"/>
      <c r="YE110" s="376"/>
      <c r="YF110" s="376"/>
      <c r="YG110" s="376"/>
      <c r="YH110" s="376"/>
      <c r="YI110" s="376"/>
      <c r="YJ110" s="376"/>
      <c r="YK110" s="376"/>
      <c r="YL110" s="376"/>
      <c r="YM110" s="376"/>
      <c r="YN110" s="376"/>
      <c r="YO110" s="376"/>
      <c r="YP110" s="376"/>
      <c r="YQ110" s="376"/>
      <c r="YR110" s="376"/>
      <c r="YS110" s="376"/>
      <c r="YT110" s="376"/>
      <c r="YU110" s="376"/>
      <c r="YV110" s="376"/>
      <c r="YW110" s="376"/>
      <c r="YX110" s="376"/>
      <c r="YY110" s="376"/>
      <c r="YZ110" s="376"/>
      <c r="ZA110" s="376"/>
      <c r="ZB110" s="376"/>
      <c r="ZC110" s="376"/>
      <c r="ZD110" s="376"/>
      <c r="ZE110" s="376"/>
      <c r="ZF110" s="376"/>
      <c r="ZG110" s="376"/>
      <c r="ZH110" s="376"/>
      <c r="ZI110" s="376"/>
      <c r="ZJ110" s="376"/>
      <c r="ZK110" s="376"/>
      <c r="ZL110" s="376"/>
      <c r="ZM110" s="376"/>
      <c r="ZN110" s="376"/>
      <c r="ZO110" s="376"/>
      <c r="ZP110" s="376"/>
      <c r="ZQ110" s="376"/>
      <c r="ZR110" s="376"/>
      <c r="ZS110" s="376"/>
      <c r="ZT110" s="376"/>
      <c r="ZU110" s="376"/>
      <c r="ZV110" s="376"/>
      <c r="ZW110" s="376"/>
      <c r="ZX110" s="376"/>
      <c r="ZY110" s="376"/>
      <c r="ZZ110" s="376"/>
      <c r="AAA110" s="376"/>
      <c r="AAB110" s="376"/>
      <c r="AAC110" s="376"/>
      <c r="AAD110" s="376"/>
      <c r="AAE110" s="376"/>
      <c r="AAF110" s="376"/>
      <c r="AAG110" s="376"/>
      <c r="AAH110" s="376"/>
      <c r="AAI110" s="376"/>
      <c r="AAJ110" s="376"/>
      <c r="AAK110" s="376"/>
      <c r="AAL110" s="376"/>
      <c r="AAM110" s="376"/>
      <c r="AAN110" s="376"/>
      <c r="AAO110" s="376"/>
      <c r="AAP110" s="376"/>
      <c r="AAQ110" s="376"/>
      <c r="AAR110" s="376"/>
      <c r="AAS110" s="376"/>
      <c r="AAT110" s="376"/>
      <c r="AAU110" s="376"/>
      <c r="AAV110" s="376"/>
      <c r="AAW110" s="376"/>
      <c r="AAX110" s="376"/>
      <c r="AAY110" s="376"/>
      <c r="AAZ110" s="376"/>
      <c r="ABA110" s="376"/>
      <c r="ABB110" s="376"/>
      <c r="ABC110" s="376"/>
      <c r="ABD110" s="376"/>
      <c r="ABE110" s="376"/>
      <c r="ABF110" s="376"/>
      <c r="ABG110" s="376"/>
      <c r="ABH110" s="376"/>
      <c r="ABI110" s="376"/>
      <c r="ABJ110" s="376"/>
      <c r="ABK110" s="376"/>
      <c r="ABL110" s="376"/>
      <c r="ABM110" s="376"/>
      <c r="ABN110" s="376"/>
      <c r="ABO110" s="376"/>
      <c r="ABP110" s="376"/>
      <c r="ABQ110" s="376"/>
      <c r="ABR110" s="376"/>
      <c r="ABS110" s="376"/>
      <c r="ABT110" s="376"/>
      <c r="ABU110" s="376"/>
      <c r="ABV110" s="376"/>
      <c r="ABW110" s="376"/>
      <c r="ABX110" s="376"/>
      <c r="ABY110" s="376"/>
      <c r="ABZ110" s="376"/>
      <c r="ACA110" s="376"/>
      <c r="ACB110" s="376"/>
      <c r="ACC110" s="376"/>
      <c r="ACD110" s="376"/>
      <c r="ACE110" s="376"/>
      <c r="ACF110" s="376"/>
      <c r="ACG110" s="376"/>
      <c r="ACH110" s="376"/>
      <c r="ACI110" s="376"/>
      <c r="ACJ110" s="376"/>
      <c r="ACK110" s="376"/>
      <c r="ACL110" s="376"/>
      <c r="ACM110" s="376"/>
      <c r="ACN110" s="376"/>
      <c r="ACO110" s="376"/>
      <c r="ACP110" s="376"/>
      <c r="ACQ110" s="376"/>
      <c r="ACR110" s="376"/>
      <c r="ACS110" s="376"/>
      <c r="ACT110" s="376"/>
      <c r="ACU110" s="376"/>
      <c r="ACV110" s="376"/>
      <c r="ACW110" s="376"/>
      <c r="ACX110" s="376"/>
      <c r="ACY110" s="376"/>
      <c r="ACZ110" s="376"/>
      <c r="ADA110" s="376"/>
      <c r="ADB110" s="376"/>
      <c r="ADC110" s="376"/>
      <c r="ADD110" s="376"/>
      <c r="ADE110" s="376"/>
      <c r="ADF110" s="376"/>
      <c r="ADG110" s="376"/>
      <c r="ADH110" s="376"/>
      <c r="ADI110" s="376"/>
      <c r="ADJ110" s="376"/>
      <c r="ADK110" s="376"/>
      <c r="ADL110" s="376"/>
      <c r="ADM110" s="376"/>
      <c r="ADN110" s="376"/>
      <c r="ADO110" s="376"/>
      <c r="ADP110" s="376"/>
      <c r="ADQ110" s="376"/>
      <c r="ADR110" s="376"/>
      <c r="ADS110" s="376"/>
      <c r="ADT110" s="376"/>
      <c r="ADU110" s="376"/>
      <c r="ADV110" s="376"/>
      <c r="ADW110" s="376"/>
      <c r="ADX110" s="376"/>
      <c r="ADY110" s="376"/>
      <c r="ADZ110" s="376"/>
      <c r="AEA110" s="376"/>
      <c r="AEB110" s="376"/>
      <c r="AEC110" s="376"/>
      <c r="AED110" s="376"/>
      <c r="AEE110" s="376"/>
      <c r="AEF110" s="376"/>
      <c r="AEG110" s="376"/>
      <c r="AEH110" s="376"/>
      <c r="AEI110" s="376"/>
      <c r="AEJ110" s="376"/>
      <c r="AEK110" s="376"/>
      <c r="AEL110" s="376"/>
      <c r="AEM110" s="376"/>
      <c r="AEN110" s="376"/>
      <c r="AEO110" s="376"/>
      <c r="AEP110" s="376"/>
      <c r="AEQ110" s="376"/>
      <c r="AER110" s="376"/>
      <c r="AES110" s="376"/>
      <c r="AET110" s="376"/>
      <c r="AEU110" s="376"/>
      <c r="AEV110" s="376"/>
      <c r="AEW110" s="376"/>
      <c r="AEX110" s="376"/>
      <c r="AEY110" s="376"/>
      <c r="AEZ110" s="376"/>
      <c r="AFA110" s="376"/>
      <c r="AFB110" s="376"/>
      <c r="AFC110" s="376"/>
      <c r="AFD110" s="376"/>
      <c r="AFE110" s="376"/>
      <c r="AFF110" s="376"/>
      <c r="AFG110" s="376"/>
      <c r="AFH110" s="376"/>
      <c r="AFI110" s="376"/>
      <c r="AFJ110" s="376"/>
      <c r="AFK110" s="376"/>
      <c r="AFL110" s="376"/>
      <c r="AFM110" s="376"/>
      <c r="AFN110" s="376"/>
      <c r="AFO110" s="376"/>
      <c r="AFP110" s="376"/>
      <c r="AFQ110" s="376"/>
      <c r="AFR110" s="376"/>
      <c r="AFS110" s="376"/>
      <c r="AFT110" s="376"/>
      <c r="AFU110" s="376"/>
      <c r="AFV110" s="376"/>
      <c r="AFW110" s="376"/>
      <c r="AFX110" s="376"/>
      <c r="AFY110" s="376"/>
      <c r="AFZ110" s="376"/>
      <c r="AGA110" s="376"/>
      <c r="AGB110" s="376"/>
      <c r="AGC110" s="376"/>
      <c r="AGD110" s="376"/>
      <c r="AGE110" s="376"/>
      <c r="AGF110" s="376"/>
      <c r="AGG110" s="376"/>
      <c r="AGH110" s="376"/>
      <c r="AGI110" s="376"/>
      <c r="AGJ110" s="376"/>
      <c r="AGK110" s="376"/>
      <c r="AGL110" s="376"/>
      <c r="AGM110" s="376"/>
      <c r="AGN110" s="376"/>
      <c r="AGO110" s="376"/>
      <c r="AGP110" s="376"/>
      <c r="AGQ110" s="376"/>
      <c r="AGR110" s="376"/>
      <c r="AGS110" s="376"/>
      <c r="AGT110" s="376"/>
      <c r="AGU110" s="376"/>
      <c r="AGV110" s="376"/>
      <c r="AGW110" s="376"/>
      <c r="AGX110" s="376"/>
      <c r="AGY110" s="376"/>
      <c r="AGZ110" s="376"/>
      <c r="AHA110" s="376"/>
      <c r="AHB110" s="376"/>
      <c r="AHC110" s="376"/>
      <c r="AHD110" s="376"/>
      <c r="AHE110" s="376"/>
      <c r="AHF110" s="376"/>
      <c r="AHG110" s="376"/>
      <c r="AHH110" s="376"/>
      <c r="AHI110" s="376"/>
      <c r="AHJ110" s="376"/>
      <c r="AHK110" s="376"/>
      <c r="AHL110" s="376"/>
      <c r="AHM110" s="376"/>
      <c r="AHN110" s="376"/>
      <c r="AHO110" s="376"/>
      <c r="AHP110" s="376"/>
      <c r="AHQ110" s="376"/>
      <c r="AHR110" s="376"/>
      <c r="AHS110" s="376"/>
      <c r="AHT110" s="376"/>
      <c r="AHU110" s="376"/>
      <c r="AHV110" s="376"/>
      <c r="AHW110" s="376"/>
      <c r="AHX110" s="376"/>
      <c r="AHY110" s="376"/>
      <c r="AHZ110" s="376"/>
      <c r="AIA110" s="376"/>
      <c r="AIB110" s="376"/>
      <c r="AIC110" s="376"/>
      <c r="AID110" s="376"/>
      <c r="AIE110" s="376"/>
      <c r="AIF110" s="376"/>
      <c r="AIG110" s="376"/>
      <c r="AIH110" s="376"/>
      <c r="AII110" s="376"/>
      <c r="AIJ110" s="376"/>
      <c r="AIK110" s="376"/>
      <c r="AIL110" s="376"/>
      <c r="AIM110" s="376"/>
      <c r="AIN110" s="376"/>
      <c r="AIO110" s="376"/>
      <c r="AIP110" s="376"/>
      <c r="AIQ110" s="376"/>
      <c r="AIR110" s="376"/>
      <c r="AIS110" s="376"/>
      <c r="AIT110" s="376"/>
      <c r="AIU110" s="376"/>
      <c r="AIV110" s="376"/>
      <c r="AIW110" s="376"/>
      <c r="AIX110" s="376"/>
      <c r="AIY110" s="376"/>
      <c r="AIZ110" s="376"/>
      <c r="AJA110" s="376"/>
      <c r="AJB110" s="376"/>
      <c r="AJC110" s="376"/>
      <c r="AJD110" s="376"/>
      <c r="AJE110" s="376"/>
      <c r="AJF110" s="376"/>
      <c r="AJG110" s="376"/>
      <c r="AJH110" s="376"/>
      <c r="AJI110" s="376"/>
      <c r="AJJ110" s="376"/>
      <c r="AJK110" s="376"/>
      <c r="AJL110" s="376"/>
      <c r="AJM110" s="376"/>
      <c r="AJN110" s="376"/>
      <c r="AJO110" s="376"/>
      <c r="AJP110" s="376"/>
      <c r="AJQ110" s="376"/>
      <c r="AJR110" s="376"/>
      <c r="AJS110" s="376"/>
      <c r="AJT110" s="376"/>
      <c r="AJU110" s="376"/>
      <c r="AJV110" s="376"/>
      <c r="AJW110" s="376"/>
      <c r="AJX110" s="376"/>
      <c r="AJY110" s="376"/>
      <c r="AJZ110" s="376"/>
      <c r="AKA110" s="376"/>
      <c r="AKB110" s="376"/>
      <c r="AKC110" s="376"/>
      <c r="AKD110" s="376"/>
      <c r="AKE110" s="376"/>
      <c r="AKF110" s="376"/>
      <c r="AKG110" s="376"/>
      <c r="AKH110" s="376"/>
      <c r="AKI110" s="376"/>
      <c r="AKJ110" s="376"/>
      <c r="AKK110" s="376"/>
      <c r="AKL110" s="376"/>
      <c r="AKM110" s="376"/>
      <c r="AKN110" s="376"/>
      <c r="AKO110" s="376"/>
      <c r="AKP110" s="376"/>
      <c r="AKQ110" s="376"/>
      <c r="AKR110" s="376"/>
      <c r="AKS110" s="376"/>
      <c r="AKT110" s="376"/>
      <c r="AKU110" s="376"/>
      <c r="AKV110" s="376"/>
      <c r="AKW110" s="376"/>
      <c r="AKX110" s="376"/>
      <c r="AKY110" s="376"/>
      <c r="AKZ110" s="376"/>
      <c r="ALA110" s="376"/>
      <c r="ALB110" s="376"/>
      <c r="ALC110" s="376"/>
      <c r="ALD110" s="376"/>
      <c r="ALE110" s="376"/>
      <c r="ALF110" s="376"/>
      <c r="ALG110" s="376"/>
      <c r="ALH110" s="376"/>
      <c r="ALI110" s="376"/>
      <c r="ALJ110" s="376"/>
      <c r="ALK110" s="376"/>
      <c r="ALL110" s="376"/>
      <c r="ALM110" s="376"/>
      <c r="ALN110" s="376"/>
      <c r="ALO110" s="376"/>
      <c r="ALP110" s="376"/>
      <c r="ALQ110" s="376"/>
      <c r="ALR110" s="376"/>
      <c r="ALS110" s="376"/>
      <c r="ALT110" s="376"/>
      <c r="ALU110" s="376"/>
      <c r="ALV110" s="376"/>
      <c r="ALW110" s="376"/>
      <c r="ALX110" s="376"/>
      <c r="ALY110" s="376"/>
      <c r="ALZ110" s="376"/>
      <c r="AMA110" s="376"/>
      <c r="AMB110" s="376"/>
      <c r="AMC110" s="376"/>
      <c r="AMD110" s="376"/>
      <c r="AME110" s="376"/>
      <c r="AMF110" s="376"/>
      <c r="AMG110" s="376"/>
      <c r="AMH110" s="376"/>
      <c r="AMI110" s="376"/>
      <c r="AMJ110" s="376"/>
      <c r="AMK110" s="376"/>
      <c r="AML110" s="376"/>
      <c r="AMM110" s="376"/>
      <c r="AMN110" s="376"/>
      <c r="AMO110" s="376"/>
      <c r="AMP110" s="376"/>
      <c r="AMQ110" s="376"/>
      <c r="AMR110" s="376"/>
      <c r="AMS110" s="376"/>
      <c r="AMT110" s="376"/>
      <c r="AMU110" s="376"/>
      <c r="AMV110" s="376"/>
      <c r="AMW110" s="376"/>
      <c r="AMX110" s="376"/>
      <c r="AMY110" s="376"/>
      <c r="AMZ110" s="376"/>
      <c r="ANA110" s="376"/>
      <c r="ANB110" s="376"/>
      <c r="ANC110" s="376"/>
      <c r="AND110" s="376"/>
      <c r="ANE110" s="376"/>
      <c r="ANF110" s="376"/>
      <c r="ANG110" s="376"/>
      <c r="ANH110" s="376"/>
      <c r="ANI110" s="376"/>
      <c r="ANJ110" s="376"/>
      <c r="ANK110" s="376"/>
      <c r="ANL110" s="376"/>
      <c r="ANM110" s="376"/>
      <c r="ANN110" s="376"/>
      <c r="ANO110" s="376"/>
      <c r="ANP110" s="376"/>
      <c r="ANQ110" s="376"/>
      <c r="ANR110" s="376"/>
      <c r="ANS110" s="376"/>
      <c r="ANT110" s="376"/>
      <c r="ANU110" s="376"/>
      <c r="ANV110" s="376"/>
      <c r="ANW110" s="376"/>
      <c r="ANX110" s="376"/>
      <c r="ANY110" s="376"/>
      <c r="ANZ110" s="376"/>
      <c r="AOA110" s="376"/>
      <c r="AOB110" s="376"/>
      <c r="AOC110" s="376"/>
      <c r="AOD110" s="376"/>
      <c r="AOE110" s="376"/>
      <c r="AOF110" s="376"/>
      <c r="AOG110" s="376"/>
      <c r="AOH110" s="376"/>
      <c r="AOI110" s="376"/>
      <c r="AOJ110" s="376"/>
      <c r="AOK110" s="376"/>
      <c r="AOL110" s="376"/>
      <c r="AOM110" s="376"/>
      <c r="AON110" s="376"/>
      <c r="AOO110" s="376"/>
      <c r="AOP110" s="376"/>
      <c r="AOQ110" s="376"/>
      <c r="AOR110" s="376"/>
      <c r="AOS110" s="376"/>
      <c r="AOT110" s="376"/>
      <c r="AOU110" s="376"/>
      <c r="AOV110" s="376"/>
      <c r="AOW110" s="376"/>
      <c r="AOX110" s="376"/>
      <c r="AOY110" s="376"/>
      <c r="AOZ110" s="376"/>
      <c r="APA110" s="376"/>
      <c r="APB110" s="376"/>
      <c r="APC110" s="376"/>
      <c r="APD110" s="376"/>
      <c r="APE110" s="376"/>
      <c r="APF110" s="376"/>
      <c r="APG110" s="376"/>
      <c r="APH110" s="376"/>
      <c r="API110" s="376"/>
      <c r="APJ110" s="376"/>
      <c r="APK110" s="376"/>
      <c r="APL110" s="376"/>
      <c r="APM110" s="376"/>
      <c r="APN110" s="376"/>
      <c r="APO110" s="376"/>
      <c r="APP110" s="376"/>
      <c r="APQ110" s="376"/>
      <c r="APR110" s="376"/>
      <c r="APS110" s="376"/>
      <c r="APT110" s="376"/>
      <c r="APU110" s="376"/>
      <c r="APV110" s="376"/>
      <c r="APW110" s="376"/>
      <c r="APX110" s="376"/>
      <c r="APY110" s="376"/>
      <c r="APZ110" s="376"/>
      <c r="AQA110" s="376"/>
      <c r="AQB110" s="376"/>
      <c r="AQC110" s="376"/>
      <c r="AQD110" s="376"/>
      <c r="AQE110" s="376"/>
      <c r="AQF110" s="376"/>
      <c r="AQG110" s="376"/>
      <c r="AQH110" s="376"/>
      <c r="AQI110" s="376"/>
      <c r="AQJ110" s="376"/>
      <c r="AQK110" s="376"/>
      <c r="AQL110" s="376"/>
      <c r="AQM110" s="376"/>
      <c r="AQN110" s="376"/>
      <c r="AQO110" s="376"/>
      <c r="AQP110" s="376"/>
      <c r="AQQ110" s="376"/>
      <c r="AQR110" s="376"/>
      <c r="AQS110" s="376"/>
      <c r="AQT110" s="376"/>
      <c r="AQU110" s="376"/>
      <c r="AQV110" s="376"/>
      <c r="AQW110" s="376"/>
      <c r="AQX110" s="376"/>
      <c r="AQY110" s="376"/>
      <c r="AQZ110" s="376"/>
      <c r="ARA110" s="376"/>
      <c r="ARB110" s="376"/>
      <c r="ARC110" s="376"/>
      <c r="ARD110" s="376"/>
      <c r="ARE110" s="376"/>
      <c r="ARF110" s="376"/>
      <c r="ARG110" s="376"/>
      <c r="ARH110" s="376"/>
      <c r="ARI110" s="376"/>
      <c r="ARJ110" s="376"/>
      <c r="ARK110" s="376"/>
      <c r="ARL110" s="376"/>
      <c r="ARM110" s="376"/>
      <c r="ARN110" s="376"/>
      <c r="ARO110" s="376"/>
      <c r="ARP110" s="376"/>
      <c r="ARQ110" s="376"/>
      <c r="ARR110" s="376"/>
      <c r="ARS110" s="376"/>
      <c r="ART110" s="376"/>
      <c r="ARU110" s="376"/>
      <c r="ARV110" s="376"/>
      <c r="ARW110" s="376"/>
      <c r="ARX110" s="376"/>
      <c r="ARY110" s="376"/>
      <c r="ARZ110" s="376"/>
      <c r="ASA110" s="376"/>
      <c r="ASB110" s="376"/>
      <c r="ASC110" s="376"/>
      <c r="ASD110" s="376"/>
      <c r="ASE110" s="376"/>
      <c r="ASF110" s="376"/>
      <c r="ASG110" s="376"/>
      <c r="ASH110" s="376"/>
      <c r="ASI110" s="376"/>
      <c r="ASJ110" s="376"/>
      <c r="ASK110" s="376"/>
      <c r="ASL110" s="376"/>
      <c r="ASM110" s="376"/>
      <c r="ASN110" s="376"/>
      <c r="ASO110" s="376"/>
      <c r="ASP110" s="376"/>
      <c r="ASQ110" s="376"/>
      <c r="ASR110" s="376"/>
      <c r="ASS110" s="376"/>
      <c r="AST110" s="376"/>
      <c r="ASU110" s="376"/>
      <c r="ASV110" s="376"/>
      <c r="ASW110" s="376"/>
      <c r="ASX110" s="376"/>
      <c r="ASY110" s="376"/>
      <c r="ASZ110" s="376"/>
      <c r="ATA110" s="376"/>
      <c r="ATB110" s="376"/>
      <c r="ATC110" s="376"/>
      <c r="ATD110" s="376"/>
      <c r="ATE110" s="376"/>
      <c r="ATF110" s="376"/>
      <c r="ATG110" s="376"/>
      <c r="ATH110" s="376"/>
      <c r="ATI110" s="376"/>
      <c r="ATJ110" s="376"/>
      <c r="ATK110" s="376"/>
      <c r="ATL110" s="376"/>
      <c r="ATM110" s="376"/>
      <c r="ATN110" s="376"/>
      <c r="ATO110" s="376"/>
      <c r="ATP110" s="376"/>
      <c r="ATQ110" s="376"/>
      <c r="ATR110" s="376"/>
      <c r="ATS110" s="376"/>
      <c r="ATT110" s="376"/>
      <c r="ATU110" s="376"/>
      <c r="ATV110" s="376"/>
      <c r="ATW110" s="376"/>
      <c r="ATX110" s="376"/>
      <c r="ATY110" s="376"/>
      <c r="ATZ110" s="376"/>
      <c r="AUA110" s="376"/>
      <c r="AUB110" s="376"/>
      <c r="AUC110" s="376"/>
      <c r="AUD110" s="376"/>
      <c r="AUE110" s="376"/>
      <c r="AUF110" s="376"/>
      <c r="AUG110" s="376"/>
      <c r="AUH110" s="376"/>
      <c r="AUI110" s="376"/>
      <c r="AUJ110" s="376"/>
      <c r="AUK110" s="376"/>
      <c r="AUL110" s="376"/>
      <c r="AUM110" s="376"/>
      <c r="AUN110" s="376"/>
      <c r="AUO110" s="376"/>
      <c r="AUP110" s="376"/>
      <c r="AUQ110" s="376"/>
      <c r="AUR110" s="376"/>
      <c r="AUS110" s="376"/>
      <c r="AUT110" s="376"/>
      <c r="AUU110" s="376"/>
      <c r="AUV110" s="376"/>
      <c r="AUW110" s="376"/>
      <c r="AUX110" s="376"/>
      <c r="AUY110" s="376"/>
      <c r="AUZ110" s="376"/>
      <c r="AVA110" s="376"/>
      <c r="AVB110" s="376"/>
      <c r="AVC110" s="376"/>
      <c r="AVD110" s="376"/>
      <c r="AVE110" s="376"/>
      <c r="AVF110" s="376"/>
      <c r="AVG110" s="376"/>
      <c r="AVH110" s="376"/>
      <c r="AVI110" s="376"/>
      <c r="AVJ110" s="376"/>
      <c r="AVK110" s="376"/>
      <c r="AVL110" s="376"/>
      <c r="AVM110" s="376"/>
      <c r="AVN110" s="376"/>
      <c r="AVO110" s="376"/>
      <c r="AVP110" s="376"/>
      <c r="AVQ110" s="376"/>
      <c r="AVR110" s="376"/>
      <c r="AVS110" s="376"/>
      <c r="AVT110" s="376"/>
      <c r="AVU110" s="376"/>
      <c r="AVV110" s="376"/>
      <c r="AVW110" s="376"/>
      <c r="AVX110" s="376"/>
      <c r="AVY110" s="376"/>
      <c r="AVZ110" s="376"/>
      <c r="AWA110" s="376"/>
      <c r="AWB110" s="376"/>
      <c r="AWC110" s="376"/>
      <c r="AWD110" s="376"/>
      <c r="AWE110" s="376"/>
      <c r="AWF110" s="376"/>
      <c r="AWG110" s="376"/>
      <c r="AWH110" s="376"/>
      <c r="AWI110" s="376"/>
      <c r="AWJ110" s="376"/>
      <c r="AWK110" s="376"/>
      <c r="AWL110" s="376"/>
      <c r="AWM110" s="376"/>
      <c r="AWN110" s="376"/>
      <c r="AWO110" s="376"/>
      <c r="AWP110" s="376"/>
      <c r="AWQ110" s="376"/>
      <c r="AWR110" s="376"/>
      <c r="AWS110" s="376"/>
      <c r="AWT110" s="376"/>
      <c r="AWU110" s="376"/>
      <c r="AWV110" s="376"/>
      <c r="AWW110" s="376"/>
      <c r="AWX110" s="376"/>
      <c r="AWY110" s="376"/>
      <c r="AWZ110" s="376"/>
      <c r="AXA110" s="376"/>
      <c r="AXB110" s="376"/>
      <c r="AXC110" s="376"/>
      <c r="AXD110" s="376"/>
      <c r="AXE110" s="376"/>
      <c r="AXF110" s="376"/>
      <c r="AXG110" s="376"/>
      <c r="AXH110" s="376"/>
      <c r="AXI110" s="376"/>
      <c r="AXJ110" s="376"/>
      <c r="AXK110" s="376"/>
      <c r="AXL110" s="376"/>
      <c r="AXM110" s="376"/>
      <c r="AXN110" s="376"/>
      <c r="AXO110" s="376"/>
      <c r="AXP110" s="376"/>
      <c r="AXQ110" s="376"/>
      <c r="AXR110" s="376"/>
      <c r="AXS110" s="376"/>
      <c r="AXT110" s="376"/>
      <c r="AXU110" s="376"/>
      <c r="AXV110" s="376"/>
      <c r="AXW110" s="376"/>
      <c r="AXX110" s="376"/>
      <c r="AXY110" s="376"/>
      <c r="AXZ110" s="376"/>
      <c r="AYA110" s="376"/>
      <c r="AYB110" s="376"/>
      <c r="AYC110" s="376"/>
      <c r="AYD110" s="376"/>
      <c r="AYE110" s="376"/>
      <c r="AYF110" s="376"/>
      <c r="AYG110" s="376"/>
      <c r="AYH110" s="376"/>
      <c r="AYI110" s="376"/>
      <c r="AYJ110" s="376"/>
      <c r="AYK110" s="376"/>
      <c r="AYL110" s="376"/>
      <c r="AYM110" s="376"/>
      <c r="AYN110" s="376"/>
      <c r="AYO110" s="376"/>
      <c r="AYP110" s="376"/>
      <c r="AYQ110" s="376"/>
      <c r="AYR110" s="376"/>
      <c r="AYS110" s="376"/>
      <c r="AYT110" s="376"/>
      <c r="AYU110" s="376"/>
      <c r="AYV110" s="376"/>
      <c r="AYW110" s="376"/>
      <c r="AYX110" s="376"/>
      <c r="AYY110" s="376"/>
      <c r="AYZ110" s="376"/>
      <c r="AZA110" s="376"/>
      <c r="AZB110" s="376"/>
      <c r="AZC110" s="376"/>
      <c r="AZD110" s="376"/>
      <c r="AZE110" s="376"/>
      <c r="AZF110" s="376"/>
      <c r="AZG110" s="376"/>
      <c r="AZH110" s="376"/>
      <c r="AZI110" s="376"/>
      <c r="AZJ110" s="376"/>
      <c r="AZK110" s="376"/>
      <c r="AZL110" s="376"/>
      <c r="AZM110" s="376"/>
      <c r="AZN110" s="376"/>
      <c r="AZO110" s="376"/>
      <c r="AZP110" s="376"/>
      <c r="AZQ110" s="376"/>
      <c r="AZR110" s="376"/>
      <c r="AZS110" s="376"/>
      <c r="AZT110" s="376"/>
      <c r="AZU110" s="376"/>
      <c r="AZV110" s="376"/>
      <c r="AZW110" s="376"/>
      <c r="AZX110" s="376"/>
      <c r="AZY110" s="376"/>
      <c r="AZZ110" s="376"/>
      <c r="BAA110" s="376"/>
      <c r="BAB110" s="376"/>
      <c r="BAC110" s="376"/>
      <c r="BAD110" s="376"/>
      <c r="BAE110" s="376"/>
      <c r="BAF110" s="376"/>
      <c r="BAG110" s="376"/>
      <c r="BAH110" s="376"/>
      <c r="BAI110" s="376"/>
      <c r="BAJ110" s="376"/>
      <c r="BAK110" s="376"/>
      <c r="BAL110" s="376"/>
      <c r="BAM110" s="376"/>
      <c r="BAN110" s="376"/>
      <c r="BAO110" s="376"/>
      <c r="BAP110" s="376"/>
      <c r="BAQ110" s="376"/>
      <c r="BAR110" s="376"/>
      <c r="BAS110" s="376"/>
      <c r="BAT110" s="376"/>
      <c r="BAU110" s="376"/>
      <c r="BAV110" s="376"/>
      <c r="BAW110" s="376"/>
      <c r="BAX110" s="376"/>
      <c r="BAY110" s="376"/>
      <c r="BAZ110" s="376"/>
      <c r="BBA110" s="376"/>
      <c r="BBB110" s="376"/>
      <c r="BBC110" s="376"/>
      <c r="BBD110" s="376"/>
      <c r="BBE110" s="376"/>
      <c r="BBF110" s="376"/>
      <c r="BBG110" s="376"/>
      <c r="BBH110" s="376"/>
      <c r="BBI110" s="376"/>
      <c r="BBJ110" s="376"/>
      <c r="BBK110" s="376"/>
      <c r="BBL110" s="376"/>
      <c r="BBM110" s="376"/>
      <c r="BBN110" s="376"/>
      <c r="BBO110" s="376"/>
      <c r="BBP110" s="376"/>
      <c r="BBQ110" s="376"/>
      <c r="BBR110" s="376"/>
      <c r="BBS110" s="376"/>
      <c r="BBT110" s="376"/>
      <c r="BBU110" s="376"/>
      <c r="BBV110" s="376"/>
      <c r="BBW110" s="376"/>
      <c r="BBX110" s="376"/>
      <c r="BBY110" s="376"/>
      <c r="BBZ110" s="376"/>
      <c r="BCA110" s="376"/>
      <c r="BCB110" s="376"/>
      <c r="BCC110" s="376"/>
      <c r="BCD110" s="376"/>
      <c r="BCE110" s="376"/>
      <c r="BCF110" s="376"/>
      <c r="BCG110" s="376"/>
      <c r="BCH110" s="376"/>
      <c r="BCI110" s="376"/>
      <c r="BCJ110" s="376"/>
      <c r="BCK110" s="376"/>
      <c r="BCL110" s="376"/>
      <c r="BCM110" s="376"/>
      <c r="BCN110" s="376"/>
      <c r="BCO110" s="376"/>
      <c r="BCP110" s="376"/>
      <c r="BCQ110" s="376"/>
      <c r="BCR110" s="376"/>
      <c r="BCS110" s="376"/>
      <c r="BCT110" s="376"/>
      <c r="BCU110" s="376"/>
      <c r="BCV110" s="376"/>
      <c r="BCW110" s="376"/>
      <c r="BCX110" s="376"/>
      <c r="BCY110" s="376"/>
      <c r="BCZ110" s="376"/>
      <c r="BDA110" s="376"/>
      <c r="BDB110" s="376"/>
      <c r="BDC110" s="376"/>
      <c r="BDD110" s="376"/>
      <c r="BDE110" s="376"/>
      <c r="BDF110" s="376"/>
      <c r="BDG110" s="376"/>
      <c r="BDH110" s="376"/>
      <c r="BDI110" s="376"/>
      <c r="BDJ110" s="376"/>
      <c r="BDK110" s="376"/>
      <c r="BDL110" s="376"/>
      <c r="BDM110" s="376"/>
      <c r="BDN110" s="376"/>
      <c r="BDO110" s="376"/>
      <c r="BDP110" s="376"/>
      <c r="BDQ110" s="376"/>
      <c r="BDR110" s="376"/>
      <c r="BDS110" s="376"/>
      <c r="BDT110" s="376"/>
      <c r="BDU110" s="376"/>
      <c r="BDV110" s="376"/>
      <c r="BDW110" s="376"/>
      <c r="BDX110" s="376"/>
      <c r="BDY110" s="376"/>
      <c r="BDZ110" s="376"/>
      <c r="BEA110" s="376"/>
      <c r="BEB110" s="376"/>
      <c r="BEC110" s="376"/>
      <c r="BED110" s="376"/>
      <c r="BEE110" s="376"/>
      <c r="BEF110" s="376"/>
      <c r="BEG110" s="376"/>
      <c r="BEH110" s="376"/>
      <c r="BEI110" s="376"/>
      <c r="BEJ110" s="376"/>
      <c r="BEK110" s="376"/>
      <c r="BEL110" s="376"/>
      <c r="BEM110" s="376"/>
      <c r="BEN110" s="376"/>
      <c r="BEO110" s="376"/>
      <c r="BEP110" s="376"/>
      <c r="BEQ110" s="376"/>
      <c r="BER110" s="376"/>
      <c r="BES110" s="376"/>
      <c r="BET110" s="376"/>
      <c r="BEU110" s="376"/>
      <c r="BEV110" s="376"/>
      <c r="BEW110" s="376"/>
      <c r="BEX110" s="376"/>
      <c r="BEY110" s="376"/>
      <c r="BEZ110" s="376"/>
      <c r="BFA110" s="376"/>
      <c r="BFB110" s="376"/>
      <c r="BFC110" s="376"/>
      <c r="BFD110" s="376"/>
      <c r="BFE110" s="376"/>
      <c r="BFF110" s="376"/>
      <c r="BFG110" s="376"/>
      <c r="BFH110" s="376"/>
      <c r="BFI110" s="376"/>
      <c r="BFJ110" s="376"/>
      <c r="BFK110" s="376"/>
      <c r="BFL110" s="376"/>
      <c r="BFM110" s="376"/>
      <c r="BFN110" s="376"/>
      <c r="BFO110" s="376"/>
      <c r="BFP110" s="376"/>
      <c r="BFQ110" s="376"/>
      <c r="BFR110" s="376"/>
      <c r="BFS110" s="376"/>
      <c r="BFT110" s="376"/>
      <c r="BFU110" s="376"/>
      <c r="BFV110" s="376"/>
      <c r="BFW110" s="376"/>
      <c r="BFX110" s="376"/>
      <c r="BFY110" s="376"/>
      <c r="BFZ110" s="376"/>
      <c r="BGA110" s="376"/>
      <c r="BGB110" s="376"/>
      <c r="BGC110" s="376"/>
      <c r="BGD110" s="376"/>
      <c r="BGE110" s="376"/>
      <c r="BGF110" s="376"/>
      <c r="BGG110" s="376"/>
      <c r="BGH110" s="376"/>
      <c r="BGI110" s="376"/>
      <c r="BGJ110" s="376"/>
      <c r="BGK110" s="376"/>
      <c r="BGL110" s="376"/>
      <c r="BGM110" s="376"/>
      <c r="BGN110" s="376"/>
      <c r="BGO110" s="376"/>
      <c r="BGP110" s="376"/>
      <c r="BGQ110" s="376"/>
      <c r="BGR110" s="376"/>
      <c r="BGS110" s="376"/>
      <c r="BGT110" s="376"/>
      <c r="BGU110" s="376"/>
      <c r="BGV110" s="376"/>
      <c r="BGW110" s="376"/>
      <c r="BGX110" s="376"/>
      <c r="BGY110" s="376"/>
      <c r="BGZ110" s="376"/>
      <c r="BHA110" s="376"/>
      <c r="BHB110" s="376"/>
      <c r="BHC110" s="376"/>
      <c r="BHD110" s="376"/>
      <c r="BHE110" s="376"/>
      <c r="BHF110" s="376"/>
      <c r="BHG110" s="376"/>
      <c r="BHH110" s="376"/>
      <c r="BHI110" s="376"/>
      <c r="BHJ110" s="376"/>
      <c r="BHK110" s="376"/>
      <c r="BHL110" s="376"/>
      <c r="BHM110" s="376"/>
      <c r="BHN110" s="376"/>
      <c r="BHO110" s="376"/>
      <c r="BHP110" s="376"/>
      <c r="BHQ110" s="376"/>
      <c r="BHR110" s="376"/>
      <c r="BHS110" s="376"/>
      <c r="BHT110" s="376"/>
      <c r="BHU110" s="376"/>
      <c r="BHV110" s="376"/>
      <c r="BHW110" s="376"/>
      <c r="BHX110" s="376"/>
      <c r="BHY110" s="376"/>
      <c r="BHZ110" s="376"/>
      <c r="BIA110" s="376"/>
      <c r="BIB110" s="376"/>
      <c r="BIC110" s="376"/>
      <c r="BID110" s="376"/>
      <c r="BIE110" s="376"/>
      <c r="BIF110" s="376"/>
      <c r="BIG110" s="376"/>
      <c r="BIH110" s="376"/>
      <c r="BII110" s="376"/>
      <c r="BIJ110" s="376"/>
      <c r="BIK110" s="376"/>
      <c r="BIL110" s="376"/>
      <c r="BIM110" s="376"/>
      <c r="BIN110" s="376"/>
      <c r="BIO110" s="376"/>
      <c r="BIP110" s="376"/>
      <c r="BIQ110" s="376"/>
      <c r="BIR110" s="376"/>
      <c r="BIS110" s="376"/>
      <c r="BIT110" s="376"/>
      <c r="BIU110" s="376"/>
      <c r="BIV110" s="376"/>
      <c r="BIW110" s="376"/>
      <c r="BIX110" s="376"/>
      <c r="BIY110" s="376"/>
      <c r="BIZ110" s="376"/>
      <c r="BJA110" s="376"/>
      <c r="BJB110" s="376"/>
      <c r="BJC110" s="376"/>
      <c r="BJD110" s="376"/>
      <c r="BJE110" s="376"/>
      <c r="BJF110" s="376"/>
      <c r="BJG110" s="376"/>
      <c r="BJH110" s="376"/>
      <c r="BJI110" s="376"/>
      <c r="BJJ110" s="376"/>
      <c r="BJK110" s="376"/>
      <c r="BJL110" s="376"/>
      <c r="BJM110" s="376"/>
      <c r="BJN110" s="376"/>
      <c r="BJO110" s="376"/>
      <c r="BJP110" s="376"/>
      <c r="BJQ110" s="376"/>
      <c r="BJR110" s="376"/>
      <c r="BJS110" s="376"/>
      <c r="BJT110" s="376"/>
      <c r="BJU110" s="376"/>
      <c r="BJV110" s="376"/>
      <c r="BJW110" s="376"/>
      <c r="BJX110" s="376"/>
      <c r="BJY110" s="376"/>
      <c r="BJZ110" s="376"/>
      <c r="BKA110" s="376"/>
      <c r="BKB110" s="376"/>
      <c r="BKC110" s="376"/>
      <c r="BKD110" s="376"/>
      <c r="BKE110" s="376"/>
      <c r="BKF110" s="376"/>
      <c r="BKG110" s="376"/>
      <c r="BKH110" s="376"/>
      <c r="BKI110" s="376"/>
      <c r="BKJ110" s="376"/>
      <c r="BKK110" s="376"/>
      <c r="BKL110" s="376"/>
      <c r="BKM110" s="376"/>
      <c r="BKN110" s="376"/>
      <c r="BKO110" s="376"/>
      <c r="BKP110" s="376"/>
      <c r="BKQ110" s="376"/>
      <c r="BKR110" s="376"/>
      <c r="BKS110" s="376"/>
      <c r="BKT110" s="376"/>
      <c r="BKU110" s="376"/>
      <c r="BKV110" s="376"/>
      <c r="BKW110" s="376"/>
      <c r="BKX110" s="376"/>
      <c r="BKY110" s="376"/>
      <c r="BKZ110" s="376"/>
      <c r="BLA110" s="376"/>
      <c r="BLB110" s="376"/>
      <c r="BLC110" s="376"/>
      <c r="BLD110" s="376"/>
      <c r="BLE110" s="376"/>
      <c r="BLF110" s="376"/>
      <c r="BLG110" s="376"/>
      <c r="BLH110" s="376"/>
      <c r="BLI110" s="376"/>
      <c r="BLJ110" s="376"/>
      <c r="BLK110" s="376"/>
      <c r="BLL110" s="376"/>
      <c r="BLM110" s="376"/>
      <c r="BLN110" s="376"/>
      <c r="BLO110" s="376"/>
      <c r="BLP110" s="376"/>
      <c r="BLQ110" s="376"/>
      <c r="BLR110" s="376"/>
      <c r="BLS110" s="376"/>
      <c r="BLT110" s="376"/>
      <c r="BLU110" s="376"/>
      <c r="BLV110" s="376"/>
      <c r="BLW110" s="376"/>
      <c r="BLX110" s="376"/>
      <c r="BLY110" s="376"/>
      <c r="BLZ110" s="376"/>
      <c r="BMA110" s="376"/>
      <c r="BMB110" s="376"/>
      <c r="BMC110" s="376"/>
      <c r="BMD110" s="376"/>
      <c r="BME110" s="376"/>
      <c r="BMF110" s="376"/>
      <c r="BMG110" s="376"/>
      <c r="BMH110" s="376"/>
      <c r="BMI110" s="376"/>
      <c r="BMJ110" s="376"/>
      <c r="BMK110" s="376"/>
      <c r="BML110" s="376"/>
      <c r="BMM110" s="376"/>
      <c r="BMN110" s="376"/>
      <c r="BMO110" s="376"/>
      <c r="BMP110" s="376"/>
      <c r="BMQ110" s="376"/>
      <c r="BMR110" s="376"/>
      <c r="BMS110" s="376"/>
      <c r="BMT110" s="376"/>
      <c r="BMU110" s="376"/>
      <c r="BMV110" s="376"/>
      <c r="BMW110" s="376"/>
      <c r="BMX110" s="376"/>
      <c r="BMY110" s="376"/>
      <c r="BMZ110" s="376"/>
      <c r="BNA110" s="376"/>
      <c r="BNB110" s="376"/>
      <c r="BNC110" s="376"/>
      <c r="BND110" s="376"/>
      <c r="BNE110" s="376"/>
      <c r="BNF110" s="376"/>
      <c r="BNG110" s="376"/>
      <c r="BNH110" s="376"/>
      <c r="BNI110" s="376"/>
      <c r="BNJ110" s="376"/>
      <c r="BNK110" s="376"/>
      <c r="BNL110" s="376"/>
      <c r="BNM110" s="376"/>
      <c r="BNN110" s="376"/>
      <c r="BNO110" s="376"/>
      <c r="BNP110" s="376"/>
      <c r="BNQ110" s="376"/>
      <c r="BNR110" s="376"/>
      <c r="BNS110" s="376"/>
      <c r="BNT110" s="376"/>
      <c r="BNU110" s="376"/>
      <c r="BNV110" s="376"/>
      <c r="BNW110" s="376"/>
      <c r="BNX110" s="376"/>
      <c r="BNY110" s="376"/>
      <c r="BNZ110" s="376"/>
      <c r="BOA110" s="376"/>
      <c r="BOB110" s="376"/>
      <c r="BOC110" s="376"/>
      <c r="BOD110" s="376"/>
      <c r="BOE110" s="376"/>
      <c r="BOF110" s="376"/>
      <c r="BOG110" s="376"/>
      <c r="BOH110" s="376"/>
      <c r="BOI110" s="376"/>
      <c r="BOJ110" s="376"/>
      <c r="BOK110" s="376"/>
      <c r="BOL110" s="376"/>
      <c r="BOM110" s="376"/>
      <c r="BON110" s="376"/>
      <c r="BOO110" s="376"/>
      <c r="BOP110" s="376"/>
      <c r="BOQ110" s="376"/>
      <c r="BOR110" s="376"/>
      <c r="BOS110" s="376"/>
      <c r="BOT110" s="376"/>
      <c r="BOU110" s="376"/>
      <c r="BOV110" s="376"/>
      <c r="BOW110" s="376"/>
      <c r="BOX110" s="376"/>
      <c r="BOY110" s="376"/>
      <c r="BOZ110" s="376"/>
      <c r="BPA110" s="376"/>
      <c r="BPB110" s="376"/>
      <c r="BPC110" s="376"/>
      <c r="BPD110" s="376"/>
      <c r="BPE110" s="376"/>
      <c r="BPF110" s="376"/>
      <c r="BPG110" s="376"/>
      <c r="BPH110" s="376"/>
      <c r="BPI110" s="376"/>
      <c r="BPJ110" s="376"/>
      <c r="BPK110" s="376"/>
      <c r="BPL110" s="376"/>
      <c r="BPM110" s="376"/>
      <c r="BPN110" s="376"/>
      <c r="BPO110" s="376"/>
      <c r="BPP110" s="376"/>
      <c r="BPQ110" s="376"/>
      <c r="BPR110" s="376"/>
      <c r="BPS110" s="376"/>
      <c r="BPT110" s="376"/>
      <c r="BPU110" s="376"/>
      <c r="BPV110" s="376"/>
      <c r="BPW110" s="376"/>
      <c r="BPX110" s="376"/>
      <c r="BPY110" s="376"/>
      <c r="BPZ110" s="376"/>
      <c r="BQA110" s="376"/>
      <c r="BQB110" s="376"/>
      <c r="BQC110" s="376"/>
      <c r="BQD110" s="376"/>
      <c r="BQE110" s="376"/>
      <c r="BQF110" s="376"/>
      <c r="BQG110" s="376"/>
      <c r="BQH110" s="376"/>
      <c r="BQI110" s="376"/>
      <c r="BQJ110" s="376"/>
      <c r="BQK110" s="376"/>
      <c r="BQL110" s="376"/>
      <c r="BQM110" s="376"/>
      <c r="BQN110" s="376"/>
      <c r="BQO110" s="376"/>
      <c r="BQP110" s="376"/>
      <c r="BQQ110" s="376"/>
      <c r="BQR110" s="376"/>
      <c r="BQS110" s="376"/>
      <c r="BQT110" s="376"/>
      <c r="BQU110" s="376"/>
      <c r="BQV110" s="376"/>
      <c r="BQW110" s="376"/>
      <c r="BQX110" s="376"/>
      <c r="BQY110" s="376"/>
      <c r="BQZ110" s="376"/>
      <c r="BRA110" s="376"/>
      <c r="BRB110" s="376"/>
      <c r="BRC110" s="376"/>
      <c r="BRD110" s="376"/>
      <c r="BRE110" s="376"/>
      <c r="BRF110" s="376"/>
      <c r="BRG110" s="376"/>
      <c r="BRH110" s="376"/>
      <c r="BRI110" s="376"/>
      <c r="BRJ110" s="376"/>
      <c r="BRK110" s="376"/>
      <c r="BRL110" s="376"/>
      <c r="BRM110" s="376"/>
      <c r="BRN110" s="376"/>
      <c r="BRO110" s="376"/>
      <c r="BRP110" s="376"/>
      <c r="BRQ110" s="376"/>
      <c r="BRR110" s="376"/>
      <c r="BRS110" s="376"/>
      <c r="BRT110" s="376"/>
      <c r="BRU110" s="376"/>
      <c r="BRV110" s="376"/>
      <c r="BRW110" s="376"/>
      <c r="BRX110" s="376"/>
      <c r="BRY110" s="376"/>
      <c r="BRZ110" s="376"/>
      <c r="BSA110" s="376"/>
      <c r="BSB110" s="376"/>
      <c r="BSC110" s="376"/>
      <c r="BSD110" s="376"/>
      <c r="BSE110" s="376"/>
      <c r="BSF110" s="376"/>
      <c r="BSG110" s="376"/>
      <c r="BSH110" s="376"/>
      <c r="BSI110" s="376"/>
      <c r="BSJ110" s="376"/>
      <c r="BSK110" s="376"/>
      <c r="BSL110" s="376"/>
      <c r="BSM110" s="376"/>
      <c r="BSN110" s="376"/>
      <c r="BSO110" s="376"/>
      <c r="BSP110" s="376"/>
      <c r="BSQ110" s="376"/>
      <c r="BSR110" s="376"/>
      <c r="BSS110" s="376"/>
      <c r="BST110" s="376"/>
      <c r="BSU110" s="376"/>
      <c r="BSV110" s="376"/>
      <c r="BSW110" s="376"/>
      <c r="BSX110" s="376"/>
      <c r="BSY110" s="376"/>
      <c r="BSZ110" s="376"/>
      <c r="BTA110" s="376"/>
      <c r="BTB110" s="376"/>
      <c r="BTC110" s="376"/>
      <c r="BTD110" s="376"/>
      <c r="BTE110" s="376"/>
      <c r="BTF110" s="376"/>
      <c r="BTG110" s="376"/>
      <c r="BTH110" s="376"/>
      <c r="BTI110" s="376"/>
      <c r="BTJ110" s="376"/>
      <c r="BTK110" s="376"/>
      <c r="BTL110" s="376"/>
      <c r="BTM110" s="376"/>
      <c r="BTN110" s="376"/>
      <c r="BTO110" s="376"/>
      <c r="BTP110" s="376"/>
      <c r="BTQ110" s="376"/>
      <c r="BTR110" s="376"/>
      <c r="BTS110" s="376"/>
      <c r="BTT110" s="376"/>
      <c r="BTU110" s="376"/>
      <c r="BTV110" s="376"/>
      <c r="BTW110" s="376"/>
      <c r="BTX110" s="376"/>
      <c r="BTY110" s="376"/>
      <c r="BTZ110" s="376"/>
      <c r="BUA110" s="376"/>
      <c r="BUB110" s="376"/>
      <c r="BUC110" s="376"/>
      <c r="BUD110" s="376"/>
      <c r="BUE110" s="376"/>
      <c r="BUF110" s="376"/>
      <c r="BUG110" s="376"/>
      <c r="BUH110" s="376"/>
      <c r="BUI110" s="376"/>
      <c r="BUJ110" s="376"/>
      <c r="BUK110" s="376"/>
      <c r="BUL110" s="376"/>
      <c r="BUM110" s="376"/>
      <c r="BUN110" s="376"/>
      <c r="BUO110" s="376"/>
      <c r="BUP110" s="376"/>
      <c r="BUQ110" s="376"/>
      <c r="BUR110" s="376"/>
      <c r="BUS110" s="376"/>
      <c r="BUT110" s="376"/>
      <c r="BUU110" s="376"/>
      <c r="BUV110" s="376"/>
      <c r="BUW110" s="376"/>
      <c r="BUX110" s="376"/>
      <c r="BUY110" s="376"/>
      <c r="BUZ110" s="376"/>
      <c r="BVA110" s="376"/>
      <c r="BVB110" s="376"/>
      <c r="BVC110" s="376"/>
      <c r="BVD110" s="376"/>
      <c r="BVE110" s="376"/>
      <c r="BVF110" s="376"/>
      <c r="BVG110" s="376"/>
      <c r="BVH110" s="376"/>
      <c r="BVI110" s="376"/>
      <c r="BVJ110" s="376"/>
      <c r="BVK110" s="376"/>
      <c r="BVL110" s="376"/>
      <c r="BVM110" s="376"/>
      <c r="BVN110" s="376"/>
      <c r="BVO110" s="376"/>
      <c r="BVP110" s="376"/>
      <c r="BVQ110" s="376"/>
      <c r="BVR110" s="376"/>
      <c r="BVS110" s="376"/>
      <c r="BVT110" s="376"/>
      <c r="BVU110" s="376"/>
      <c r="BVV110" s="376"/>
      <c r="BVW110" s="376"/>
      <c r="BVX110" s="376"/>
      <c r="BVY110" s="376"/>
      <c r="BVZ110" s="376"/>
      <c r="BWA110" s="376"/>
      <c r="BWB110" s="376"/>
      <c r="BWC110" s="376"/>
      <c r="BWD110" s="376"/>
      <c r="BWE110" s="376"/>
      <c r="BWF110" s="376"/>
      <c r="BWG110" s="376"/>
      <c r="BWH110" s="376"/>
      <c r="BWI110" s="376"/>
      <c r="BWJ110" s="376"/>
      <c r="BWK110" s="376"/>
      <c r="BWL110" s="376"/>
      <c r="BWM110" s="376"/>
      <c r="BWN110" s="376"/>
      <c r="BWO110" s="376"/>
      <c r="BWP110" s="376"/>
      <c r="BWQ110" s="376"/>
      <c r="BWR110" s="376"/>
      <c r="BWS110" s="376"/>
      <c r="BWT110" s="376"/>
      <c r="BWU110" s="376"/>
      <c r="BWV110" s="376"/>
      <c r="BWW110" s="376"/>
      <c r="BWX110" s="376"/>
      <c r="BWY110" s="376"/>
      <c r="BWZ110" s="376"/>
      <c r="BXA110" s="376"/>
      <c r="BXB110" s="376"/>
      <c r="BXC110" s="376"/>
      <c r="BXD110" s="376"/>
      <c r="BXE110" s="376"/>
      <c r="BXF110" s="376"/>
      <c r="BXG110" s="376"/>
      <c r="BXH110" s="376"/>
      <c r="BXI110" s="376"/>
      <c r="BXJ110" s="376"/>
      <c r="BXK110" s="376"/>
      <c r="BXL110" s="376"/>
      <c r="BXM110" s="376"/>
      <c r="BXN110" s="376"/>
      <c r="BXO110" s="376"/>
      <c r="BXP110" s="376"/>
      <c r="BXQ110" s="376"/>
      <c r="BXR110" s="376"/>
      <c r="BXS110" s="376"/>
      <c r="BXT110" s="376"/>
      <c r="BXU110" s="376"/>
      <c r="BXV110" s="376"/>
      <c r="BXW110" s="376"/>
      <c r="BXX110" s="376"/>
      <c r="BXY110" s="376"/>
      <c r="BXZ110" s="376"/>
      <c r="BYA110" s="376"/>
      <c r="BYB110" s="376"/>
      <c r="BYC110" s="376"/>
      <c r="BYD110" s="376"/>
      <c r="BYE110" s="376"/>
      <c r="BYF110" s="376"/>
      <c r="BYG110" s="376"/>
      <c r="BYH110" s="376"/>
      <c r="BYI110" s="376"/>
      <c r="BYJ110" s="376"/>
      <c r="BYK110" s="376"/>
      <c r="BYL110" s="376"/>
      <c r="BYM110" s="376"/>
      <c r="BYN110" s="376"/>
      <c r="BYO110" s="376"/>
      <c r="BYP110" s="376"/>
      <c r="BYQ110" s="376"/>
      <c r="BYR110" s="376"/>
      <c r="BYS110" s="376"/>
      <c r="BYT110" s="376"/>
      <c r="BYU110" s="376"/>
      <c r="BYV110" s="376"/>
      <c r="BYW110" s="376"/>
      <c r="BYX110" s="376"/>
      <c r="BYY110" s="376"/>
      <c r="BYZ110" s="376"/>
      <c r="BZA110" s="376"/>
      <c r="BZB110" s="376"/>
      <c r="BZC110" s="376"/>
      <c r="BZD110" s="376"/>
      <c r="BZE110" s="376"/>
      <c r="BZF110" s="376"/>
      <c r="BZG110" s="376"/>
      <c r="BZH110" s="376"/>
      <c r="BZI110" s="376"/>
      <c r="BZJ110" s="376"/>
      <c r="BZK110" s="376"/>
      <c r="BZL110" s="376"/>
      <c r="BZM110" s="376"/>
      <c r="BZN110" s="376"/>
      <c r="BZO110" s="376"/>
      <c r="BZP110" s="376"/>
      <c r="BZQ110" s="376"/>
      <c r="BZR110" s="376"/>
      <c r="BZS110" s="376"/>
      <c r="BZT110" s="376"/>
      <c r="BZU110" s="376"/>
      <c r="BZV110" s="376"/>
      <c r="BZW110" s="376"/>
      <c r="BZX110" s="376"/>
      <c r="BZY110" s="376"/>
      <c r="BZZ110" s="376"/>
      <c r="CAA110" s="376"/>
      <c r="CAB110" s="376"/>
      <c r="CAC110" s="376"/>
      <c r="CAD110" s="376"/>
      <c r="CAE110" s="376"/>
      <c r="CAF110" s="376"/>
      <c r="CAG110" s="376"/>
      <c r="CAH110" s="376"/>
      <c r="CAI110" s="376"/>
      <c r="CAJ110" s="376"/>
      <c r="CAK110" s="376"/>
      <c r="CAL110" s="376"/>
      <c r="CAM110" s="376"/>
      <c r="CAN110" s="376"/>
      <c r="CAO110" s="376"/>
      <c r="CAP110" s="376"/>
      <c r="CAQ110" s="376"/>
      <c r="CAR110" s="376"/>
      <c r="CAS110" s="376"/>
      <c r="CAT110" s="376"/>
      <c r="CAU110" s="376"/>
      <c r="CAV110" s="376"/>
      <c r="CAW110" s="376"/>
      <c r="CAX110" s="376"/>
      <c r="CAY110" s="376"/>
      <c r="CAZ110" s="376"/>
      <c r="CBA110" s="376"/>
      <c r="CBB110" s="376"/>
      <c r="CBC110" s="376"/>
      <c r="CBD110" s="376"/>
      <c r="CBE110" s="376"/>
      <c r="CBF110" s="376"/>
      <c r="CBG110" s="376"/>
      <c r="CBH110" s="376"/>
      <c r="CBI110" s="376"/>
      <c r="CBJ110" s="376"/>
      <c r="CBK110" s="376"/>
      <c r="CBL110" s="376"/>
      <c r="CBM110" s="376"/>
      <c r="CBN110" s="376"/>
      <c r="CBO110" s="376"/>
      <c r="CBP110" s="376"/>
      <c r="CBQ110" s="376"/>
      <c r="CBR110" s="376"/>
      <c r="CBS110" s="376"/>
      <c r="CBT110" s="376"/>
      <c r="CBU110" s="376"/>
      <c r="CBV110" s="376"/>
      <c r="CBW110" s="376"/>
      <c r="CBX110" s="376"/>
      <c r="CBY110" s="376"/>
      <c r="CBZ110" s="376"/>
      <c r="CCA110" s="376"/>
      <c r="CCB110" s="376"/>
      <c r="CCC110" s="376"/>
      <c r="CCD110" s="376"/>
      <c r="CCE110" s="376"/>
      <c r="CCF110" s="376"/>
      <c r="CCG110" s="376"/>
      <c r="CCH110" s="376"/>
      <c r="CCI110" s="376"/>
      <c r="CCJ110" s="376"/>
      <c r="CCK110" s="376"/>
      <c r="CCL110" s="376"/>
      <c r="CCM110" s="376"/>
      <c r="CCN110" s="376"/>
      <c r="CCO110" s="376"/>
      <c r="CCP110" s="376"/>
      <c r="CCQ110" s="376"/>
      <c r="CCR110" s="376"/>
      <c r="CCS110" s="376"/>
      <c r="CCT110" s="376"/>
      <c r="CCU110" s="376"/>
      <c r="CCV110" s="376"/>
      <c r="CCW110" s="376"/>
      <c r="CCX110" s="376"/>
      <c r="CCY110" s="376"/>
      <c r="CCZ110" s="376"/>
      <c r="CDA110" s="376"/>
      <c r="CDB110" s="376"/>
      <c r="CDC110" s="376"/>
      <c r="CDD110" s="376"/>
      <c r="CDE110" s="376"/>
      <c r="CDF110" s="376"/>
      <c r="CDG110" s="376"/>
      <c r="CDH110" s="376"/>
      <c r="CDI110" s="376"/>
      <c r="CDJ110" s="376"/>
      <c r="CDK110" s="376"/>
      <c r="CDL110" s="376"/>
      <c r="CDM110" s="376"/>
      <c r="CDN110" s="376"/>
      <c r="CDO110" s="376"/>
      <c r="CDP110" s="376"/>
      <c r="CDQ110" s="376"/>
      <c r="CDR110" s="376"/>
      <c r="CDS110" s="376"/>
      <c r="CDT110" s="376"/>
      <c r="CDU110" s="376"/>
      <c r="CDV110" s="376"/>
      <c r="CDW110" s="376"/>
      <c r="CDX110" s="376"/>
      <c r="CDY110" s="376"/>
      <c r="CDZ110" s="376"/>
      <c r="CEA110" s="376"/>
      <c r="CEB110" s="376"/>
      <c r="CEC110" s="376"/>
      <c r="CED110" s="376"/>
      <c r="CEE110" s="376"/>
      <c r="CEF110" s="376"/>
      <c r="CEG110" s="376"/>
      <c r="CEH110" s="376"/>
      <c r="CEI110" s="376"/>
      <c r="CEJ110" s="376"/>
      <c r="CEK110" s="376"/>
      <c r="CEL110" s="376"/>
      <c r="CEM110" s="376"/>
      <c r="CEN110" s="376"/>
      <c r="CEO110" s="376"/>
      <c r="CEP110" s="376"/>
      <c r="CEQ110" s="376"/>
      <c r="CER110" s="376"/>
      <c r="CES110" s="376"/>
      <c r="CET110" s="376"/>
      <c r="CEU110" s="376"/>
      <c r="CEV110" s="376"/>
      <c r="CEW110" s="376"/>
      <c r="CEX110" s="376"/>
      <c r="CEY110" s="376"/>
      <c r="CEZ110" s="376"/>
      <c r="CFA110" s="376"/>
      <c r="CFB110" s="376"/>
      <c r="CFC110" s="376"/>
      <c r="CFD110" s="376"/>
      <c r="CFE110" s="376"/>
      <c r="CFF110" s="376"/>
      <c r="CFG110" s="376"/>
      <c r="CFH110" s="376"/>
      <c r="CFI110" s="376"/>
      <c r="CFJ110" s="376"/>
      <c r="CFK110" s="376"/>
      <c r="CFL110" s="376"/>
      <c r="CFM110" s="376"/>
      <c r="CFN110" s="376"/>
      <c r="CFO110" s="376"/>
      <c r="CFP110" s="376"/>
      <c r="CFQ110" s="376"/>
      <c r="CFR110" s="376"/>
      <c r="CFS110" s="376"/>
      <c r="CFT110" s="376"/>
      <c r="CFU110" s="376"/>
      <c r="CFV110" s="376"/>
      <c r="CFW110" s="376"/>
      <c r="CFX110" s="376"/>
      <c r="CFY110" s="376"/>
      <c r="CFZ110" s="376"/>
      <c r="CGA110" s="376"/>
      <c r="CGB110" s="376"/>
      <c r="CGC110" s="376"/>
      <c r="CGD110" s="376"/>
      <c r="CGE110" s="376"/>
      <c r="CGF110" s="376"/>
      <c r="CGG110" s="376"/>
      <c r="CGH110" s="376"/>
      <c r="CGI110" s="376"/>
      <c r="CGJ110" s="376"/>
      <c r="CGK110" s="376"/>
      <c r="CGL110" s="376"/>
      <c r="CGM110" s="376"/>
      <c r="CGN110" s="376"/>
      <c r="CGO110" s="376"/>
      <c r="CGP110" s="376"/>
      <c r="CGQ110" s="376"/>
      <c r="CGR110" s="376"/>
      <c r="CGS110" s="376"/>
      <c r="CGT110" s="376"/>
      <c r="CGU110" s="376"/>
      <c r="CGV110" s="376"/>
      <c r="CGW110" s="376"/>
      <c r="CGX110" s="376"/>
      <c r="CGY110" s="376"/>
      <c r="CGZ110" s="376"/>
      <c r="CHA110" s="376"/>
      <c r="CHB110" s="376"/>
      <c r="CHC110" s="376"/>
      <c r="CHD110" s="376"/>
      <c r="CHE110" s="376"/>
      <c r="CHF110" s="376"/>
      <c r="CHG110" s="376"/>
      <c r="CHH110" s="376"/>
      <c r="CHI110" s="376"/>
      <c r="CHJ110" s="376"/>
      <c r="CHK110" s="376"/>
      <c r="CHL110" s="376"/>
      <c r="CHM110" s="376"/>
      <c r="CHN110" s="376"/>
      <c r="CHO110" s="376"/>
      <c r="CHP110" s="376"/>
      <c r="CHQ110" s="376"/>
      <c r="CHR110" s="376"/>
      <c r="CHS110" s="376"/>
      <c r="CHT110" s="376"/>
      <c r="CHU110" s="376"/>
      <c r="CHV110" s="376"/>
      <c r="CHW110" s="376"/>
      <c r="CHX110" s="376"/>
      <c r="CHY110" s="376"/>
      <c r="CHZ110" s="376"/>
      <c r="CIA110" s="376"/>
      <c r="CIB110" s="376"/>
      <c r="CIC110" s="376"/>
      <c r="CID110" s="376"/>
      <c r="CIE110" s="376"/>
      <c r="CIF110" s="376"/>
      <c r="CIG110" s="376"/>
      <c r="CIH110" s="376"/>
      <c r="CII110" s="376"/>
      <c r="CIJ110" s="376"/>
      <c r="CIK110" s="376"/>
      <c r="CIL110" s="376"/>
      <c r="CIM110" s="376"/>
      <c r="CIN110" s="376"/>
      <c r="CIO110" s="376"/>
      <c r="CIP110" s="376"/>
      <c r="CIQ110" s="376"/>
      <c r="CIR110" s="376"/>
      <c r="CIS110" s="376"/>
      <c r="CIT110" s="376"/>
      <c r="CIU110" s="376"/>
      <c r="CIV110" s="376"/>
      <c r="CIW110" s="376"/>
      <c r="CIX110" s="376"/>
      <c r="CIY110" s="376"/>
      <c r="CIZ110" s="376"/>
      <c r="CJA110" s="376"/>
      <c r="CJB110" s="376"/>
      <c r="CJC110" s="376"/>
      <c r="CJD110" s="376"/>
      <c r="CJE110" s="376"/>
      <c r="CJF110" s="376"/>
      <c r="CJG110" s="376"/>
      <c r="CJH110" s="376"/>
      <c r="CJI110" s="376"/>
      <c r="CJJ110" s="376"/>
      <c r="CJK110" s="376"/>
      <c r="CJL110" s="376"/>
      <c r="CJM110" s="376"/>
      <c r="CJN110" s="376"/>
      <c r="CJO110" s="376"/>
      <c r="CJP110" s="376"/>
      <c r="CJQ110" s="376"/>
      <c r="CJR110" s="376"/>
      <c r="CJS110" s="376"/>
      <c r="CJT110" s="376"/>
      <c r="CJU110" s="376"/>
      <c r="CJV110" s="376"/>
      <c r="CJW110" s="376"/>
      <c r="CJX110" s="376"/>
      <c r="CJY110" s="376"/>
      <c r="CJZ110" s="376"/>
      <c r="CKA110" s="376"/>
      <c r="CKB110" s="376"/>
      <c r="CKC110" s="376"/>
      <c r="CKD110" s="376"/>
      <c r="CKE110" s="376"/>
      <c r="CKF110" s="376"/>
      <c r="CKG110" s="376"/>
      <c r="CKH110" s="376"/>
      <c r="CKI110" s="376"/>
      <c r="CKJ110" s="376"/>
      <c r="CKK110" s="376"/>
      <c r="CKL110" s="376"/>
      <c r="CKM110" s="376"/>
      <c r="CKN110" s="376"/>
      <c r="CKO110" s="376"/>
      <c r="CKP110" s="376"/>
      <c r="CKQ110" s="376"/>
      <c r="CKR110" s="376"/>
      <c r="CKS110" s="376"/>
      <c r="CKT110" s="376"/>
      <c r="CKU110" s="376"/>
      <c r="CKV110" s="376"/>
      <c r="CKW110" s="376"/>
      <c r="CKX110" s="376"/>
      <c r="CKY110" s="376"/>
      <c r="CKZ110" s="376"/>
      <c r="CLA110" s="376"/>
      <c r="CLB110" s="376"/>
      <c r="CLC110" s="376"/>
      <c r="CLD110" s="376"/>
      <c r="CLE110" s="376"/>
      <c r="CLF110" s="376"/>
      <c r="CLG110" s="376"/>
      <c r="CLH110" s="376"/>
      <c r="CLI110" s="376"/>
      <c r="CLJ110" s="376"/>
      <c r="CLK110" s="376"/>
      <c r="CLL110" s="376"/>
      <c r="CLM110" s="376"/>
      <c r="CLN110" s="376"/>
      <c r="CLO110" s="376"/>
      <c r="CLP110" s="376"/>
      <c r="CLQ110" s="376"/>
      <c r="CLR110" s="376"/>
      <c r="CLS110" s="376"/>
      <c r="CLT110" s="376"/>
      <c r="CLU110" s="376"/>
      <c r="CLV110" s="376"/>
      <c r="CLW110" s="376"/>
      <c r="CLX110" s="376"/>
      <c r="CLY110" s="376"/>
      <c r="CLZ110" s="376"/>
      <c r="CMA110" s="376"/>
      <c r="CMB110" s="376"/>
      <c r="CMC110" s="376"/>
      <c r="CMD110" s="376"/>
      <c r="CME110" s="376"/>
      <c r="CMF110" s="376"/>
      <c r="CMG110" s="376"/>
      <c r="CMH110" s="376"/>
      <c r="CMI110" s="376"/>
      <c r="CMJ110" s="376"/>
      <c r="CMK110" s="376"/>
      <c r="CML110" s="376"/>
      <c r="CMM110" s="376"/>
      <c r="CMN110" s="376"/>
      <c r="CMO110" s="376"/>
      <c r="CMP110" s="376"/>
      <c r="CMQ110" s="376"/>
      <c r="CMR110" s="376"/>
      <c r="CMS110" s="376"/>
      <c r="CMT110" s="376"/>
      <c r="CMU110" s="376"/>
      <c r="CMV110" s="376"/>
      <c r="CMW110" s="376"/>
      <c r="CMX110" s="376"/>
      <c r="CMY110" s="376"/>
      <c r="CMZ110" s="376"/>
      <c r="CNA110" s="376"/>
      <c r="CNB110" s="376"/>
      <c r="CNC110" s="376"/>
      <c r="CND110" s="376"/>
      <c r="CNE110" s="376"/>
      <c r="CNF110" s="376"/>
      <c r="CNG110" s="376"/>
      <c r="CNH110" s="376"/>
      <c r="CNI110" s="376"/>
      <c r="CNJ110" s="376"/>
      <c r="CNK110" s="376"/>
      <c r="CNL110" s="376"/>
      <c r="CNM110" s="376"/>
      <c r="CNN110" s="376"/>
      <c r="CNO110" s="376"/>
      <c r="CNP110" s="376"/>
      <c r="CNQ110" s="376"/>
      <c r="CNR110" s="376"/>
      <c r="CNS110" s="376"/>
      <c r="CNT110" s="376"/>
      <c r="CNU110" s="376"/>
      <c r="CNV110" s="376"/>
      <c r="CNW110" s="376"/>
      <c r="CNX110" s="376"/>
      <c r="CNY110" s="376"/>
      <c r="CNZ110" s="376"/>
      <c r="COA110" s="376"/>
      <c r="COB110" s="376"/>
      <c r="COC110" s="376"/>
      <c r="COD110" s="376"/>
      <c r="COE110" s="376"/>
      <c r="COF110" s="376"/>
      <c r="COG110" s="376"/>
      <c r="COH110" s="376"/>
      <c r="COI110" s="376"/>
      <c r="COJ110" s="376"/>
      <c r="COK110" s="376"/>
      <c r="COL110" s="376"/>
      <c r="COM110" s="376"/>
      <c r="CON110" s="376"/>
      <c r="COO110" s="376"/>
      <c r="COP110" s="376"/>
      <c r="COQ110" s="376"/>
      <c r="COR110" s="376"/>
      <c r="COS110" s="376"/>
      <c r="COT110" s="376"/>
      <c r="COU110" s="376"/>
      <c r="COV110" s="376"/>
      <c r="COW110" s="376"/>
      <c r="COX110" s="376"/>
      <c r="COY110" s="376"/>
      <c r="COZ110" s="376"/>
      <c r="CPA110" s="376"/>
      <c r="CPB110" s="376"/>
      <c r="CPC110" s="376"/>
      <c r="CPD110" s="376"/>
      <c r="CPE110" s="376"/>
      <c r="CPF110" s="376"/>
      <c r="CPG110" s="376"/>
      <c r="CPH110" s="376"/>
      <c r="CPI110" s="376"/>
      <c r="CPJ110" s="376"/>
      <c r="CPK110" s="376"/>
      <c r="CPL110" s="376"/>
      <c r="CPM110" s="376"/>
      <c r="CPN110" s="376"/>
      <c r="CPO110" s="376"/>
      <c r="CPP110" s="376"/>
      <c r="CPQ110" s="376"/>
      <c r="CPR110" s="376"/>
      <c r="CPS110" s="376"/>
      <c r="CPT110" s="376"/>
      <c r="CPU110" s="376"/>
      <c r="CPV110" s="376"/>
      <c r="CPW110" s="376"/>
      <c r="CPX110" s="376"/>
      <c r="CPY110" s="376"/>
      <c r="CPZ110" s="376"/>
      <c r="CQA110" s="376"/>
      <c r="CQB110" s="376"/>
      <c r="CQC110" s="376"/>
      <c r="CQD110" s="376"/>
      <c r="CQE110" s="376"/>
      <c r="CQF110" s="376"/>
      <c r="CQG110" s="376"/>
      <c r="CQH110" s="376"/>
      <c r="CQI110" s="376"/>
      <c r="CQJ110" s="376"/>
      <c r="CQK110" s="376"/>
      <c r="CQL110" s="376"/>
      <c r="CQM110" s="376"/>
      <c r="CQN110" s="376"/>
      <c r="CQO110" s="376"/>
      <c r="CQP110" s="376"/>
      <c r="CQQ110" s="376"/>
      <c r="CQR110" s="376"/>
      <c r="CQS110" s="376"/>
      <c r="CQT110" s="376"/>
      <c r="CQU110" s="376"/>
      <c r="CQV110" s="376"/>
      <c r="CQW110" s="376"/>
      <c r="CQX110" s="376"/>
      <c r="CQY110" s="376"/>
      <c r="CQZ110" s="376"/>
      <c r="CRA110" s="376"/>
      <c r="CRB110" s="376"/>
      <c r="CRC110" s="376"/>
      <c r="CRD110" s="376"/>
      <c r="CRE110" s="376"/>
      <c r="CRF110" s="376"/>
      <c r="CRG110" s="376"/>
      <c r="CRH110" s="376"/>
      <c r="CRI110" s="376"/>
      <c r="CRJ110" s="376"/>
      <c r="CRK110" s="376"/>
      <c r="CRL110" s="376"/>
      <c r="CRM110" s="376"/>
      <c r="CRN110" s="376"/>
      <c r="CRO110" s="376"/>
      <c r="CRP110" s="376"/>
      <c r="CRQ110" s="376"/>
      <c r="CRR110" s="376"/>
      <c r="CRS110" s="376"/>
      <c r="CRT110" s="376"/>
      <c r="CRU110" s="376"/>
      <c r="CRV110" s="376"/>
      <c r="CRW110" s="376"/>
      <c r="CRX110" s="376"/>
      <c r="CRY110" s="376"/>
      <c r="CRZ110" s="376"/>
      <c r="CSA110" s="376"/>
      <c r="CSB110" s="376"/>
      <c r="CSC110" s="376"/>
      <c r="CSD110" s="376"/>
      <c r="CSE110" s="376"/>
      <c r="CSF110" s="376"/>
      <c r="CSG110" s="376"/>
      <c r="CSH110" s="376"/>
      <c r="CSI110" s="376"/>
      <c r="CSJ110" s="376"/>
      <c r="CSK110" s="376"/>
      <c r="CSL110" s="376"/>
      <c r="CSM110" s="376"/>
      <c r="CSN110" s="376"/>
      <c r="CSO110" s="376"/>
      <c r="CSP110" s="376"/>
      <c r="CSQ110" s="376"/>
      <c r="CSR110" s="376"/>
      <c r="CSS110" s="376"/>
      <c r="CST110" s="376"/>
      <c r="CSU110" s="376"/>
      <c r="CSV110" s="376"/>
      <c r="CSW110" s="376"/>
      <c r="CSX110" s="376"/>
      <c r="CSY110" s="376"/>
      <c r="CSZ110" s="376"/>
      <c r="CTA110" s="376"/>
      <c r="CTB110" s="376"/>
      <c r="CTC110" s="376"/>
      <c r="CTD110" s="376"/>
      <c r="CTE110" s="376"/>
      <c r="CTF110" s="376"/>
      <c r="CTG110" s="376"/>
      <c r="CTH110" s="376"/>
      <c r="CTI110" s="376"/>
      <c r="CTJ110" s="376"/>
      <c r="CTK110" s="376"/>
      <c r="CTL110" s="376"/>
      <c r="CTM110" s="376"/>
      <c r="CTN110" s="376"/>
      <c r="CTO110" s="376"/>
      <c r="CTP110" s="376"/>
      <c r="CTQ110" s="376"/>
      <c r="CTR110" s="376"/>
      <c r="CTS110" s="376"/>
      <c r="CTT110" s="376"/>
      <c r="CTU110" s="376"/>
      <c r="CTV110" s="376"/>
      <c r="CTW110" s="376"/>
      <c r="CTX110" s="376"/>
      <c r="CTY110" s="376"/>
      <c r="CTZ110" s="376"/>
      <c r="CUA110" s="376"/>
      <c r="CUB110" s="376"/>
      <c r="CUC110" s="376"/>
      <c r="CUD110" s="376"/>
      <c r="CUE110" s="376"/>
      <c r="CUF110" s="376"/>
      <c r="CUG110" s="376"/>
      <c r="CUH110" s="376"/>
      <c r="CUI110" s="376"/>
      <c r="CUJ110" s="376"/>
      <c r="CUK110" s="376"/>
      <c r="CUL110" s="376"/>
      <c r="CUM110" s="376"/>
      <c r="CUN110" s="376"/>
      <c r="CUO110" s="376"/>
      <c r="CUP110" s="376"/>
      <c r="CUQ110" s="376"/>
      <c r="CUR110" s="376"/>
      <c r="CUS110" s="376"/>
      <c r="CUT110" s="376"/>
      <c r="CUU110" s="376"/>
      <c r="CUV110" s="376"/>
      <c r="CUW110" s="376"/>
      <c r="CUX110" s="376"/>
      <c r="CUY110" s="376"/>
      <c r="CUZ110" s="376"/>
      <c r="CVA110" s="376"/>
      <c r="CVB110" s="376"/>
      <c r="CVC110" s="376"/>
      <c r="CVD110" s="376"/>
      <c r="CVE110" s="376"/>
      <c r="CVF110" s="376"/>
      <c r="CVG110" s="376"/>
      <c r="CVH110" s="376"/>
      <c r="CVI110" s="376"/>
      <c r="CVJ110" s="376"/>
      <c r="CVK110" s="376"/>
      <c r="CVL110" s="376"/>
      <c r="CVM110" s="376"/>
      <c r="CVN110" s="376"/>
      <c r="CVO110" s="376"/>
      <c r="CVP110" s="376"/>
      <c r="CVQ110" s="376"/>
      <c r="CVR110" s="376"/>
      <c r="CVS110" s="376"/>
      <c r="CVT110" s="376"/>
      <c r="CVU110" s="376"/>
      <c r="CVV110" s="376"/>
      <c r="CVW110" s="376"/>
      <c r="CVX110" s="376"/>
      <c r="CVY110" s="376"/>
      <c r="CVZ110" s="376"/>
      <c r="CWA110" s="376"/>
      <c r="CWB110" s="376"/>
      <c r="CWC110" s="376"/>
      <c r="CWD110" s="376"/>
      <c r="CWE110" s="376"/>
      <c r="CWF110" s="376"/>
      <c r="CWG110" s="376"/>
      <c r="CWH110" s="376"/>
      <c r="CWI110" s="376"/>
      <c r="CWJ110" s="376"/>
      <c r="CWK110" s="376"/>
      <c r="CWL110" s="376"/>
      <c r="CWM110" s="376"/>
      <c r="CWN110" s="376"/>
      <c r="CWO110" s="376"/>
      <c r="CWP110" s="376"/>
      <c r="CWQ110" s="376"/>
      <c r="CWR110" s="376"/>
      <c r="CWS110" s="376"/>
      <c r="CWT110" s="376"/>
      <c r="CWU110" s="376"/>
      <c r="CWV110" s="376"/>
      <c r="CWW110" s="376"/>
      <c r="CWX110" s="376"/>
      <c r="CWY110" s="376"/>
      <c r="CWZ110" s="376"/>
      <c r="CXA110" s="376"/>
      <c r="CXB110" s="376"/>
      <c r="CXC110" s="376"/>
      <c r="CXD110" s="376"/>
      <c r="CXE110" s="376"/>
      <c r="CXF110" s="376"/>
      <c r="CXG110" s="376"/>
      <c r="CXH110" s="376"/>
      <c r="CXI110" s="376"/>
      <c r="CXJ110" s="376"/>
      <c r="CXK110" s="376"/>
      <c r="CXL110" s="376"/>
      <c r="CXM110" s="376"/>
      <c r="CXN110" s="376"/>
      <c r="CXO110" s="376"/>
      <c r="CXP110" s="376"/>
      <c r="CXQ110" s="376"/>
      <c r="CXR110" s="376"/>
      <c r="CXS110" s="376"/>
      <c r="CXT110" s="376"/>
      <c r="CXU110" s="376"/>
      <c r="CXV110" s="376"/>
      <c r="CXW110" s="376"/>
      <c r="CXX110" s="376"/>
      <c r="CXY110" s="376"/>
      <c r="CXZ110" s="376"/>
      <c r="CYA110" s="376"/>
      <c r="CYB110" s="376"/>
      <c r="CYC110" s="376"/>
      <c r="CYD110" s="376"/>
      <c r="CYE110" s="376"/>
      <c r="CYF110" s="376"/>
      <c r="CYG110" s="376"/>
      <c r="CYH110" s="376"/>
      <c r="CYI110" s="376"/>
      <c r="CYJ110" s="376"/>
      <c r="CYK110" s="376"/>
      <c r="CYL110" s="376"/>
      <c r="CYM110" s="376"/>
      <c r="CYN110" s="376"/>
      <c r="CYO110" s="376"/>
      <c r="CYP110" s="376"/>
      <c r="CYQ110" s="376"/>
      <c r="CYR110" s="376"/>
      <c r="CYS110" s="376"/>
      <c r="CYT110" s="376"/>
      <c r="CYU110" s="376"/>
      <c r="CYV110" s="376"/>
      <c r="CYW110" s="376"/>
      <c r="CYX110" s="376"/>
      <c r="CYY110" s="376"/>
      <c r="CYZ110" s="376"/>
      <c r="CZA110" s="376"/>
      <c r="CZB110" s="376"/>
      <c r="CZC110" s="376"/>
      <c r="CZD110" s="376"/>
      <c r="CZE110" s="376"/>
      <c r="CZF110" s="376"/>
      <c r="CZG110" s="376"/>
      <c r="CZH110" s="376"/>
      <c r="CZI110" s="376"/>
      <c r="CZJ110" s="376"/>
      <c r="CZK110" s="376"/>
      <c r="CZL110" s="376"/>
      <c r="CZM110" s="376"/>
      <c r="CZN110" s="376"/>
      <c r="CZO110" s="376"/>
      <c r="CZP110" s="376"/>
      <c r="CZQ110" s="376"/>
      <c r="CZR110" s="376"/>
      <c r="CZS110" s="376"/>
      <c r="CZT110" s="376"/>
      <c r="CZU110" s="376"/>
      <c r="CZV110" s="376"/>
      <c r="CZW110" s="376"/>
      <c r="CZX110" s="376"/>
      <c r="CZY110" s="376"/>
      <c r="CZZ110" s="376"/>
      <c r="DAA110" s="376"/>
      <c r="DAB110" s="376"/>
      <c r="DAC110" s="376"/>
      <c r="DAD110" s="376"/>
      <c r="DAE110" s="376"/>
      <c r="DAF110" s="376"/>
      <c r="DAG110" s="376"/>
      <c r="DAH110" s="376"/>
      <c r="DAI110" s="376"/>
      <c r="DAJ110" s="376"/>
      <c r="DAK110" s="376"/>
      <c r="DAL110" s="376"/>
      <c r="DAM110" s="376"/>
      <c r="DAN110" s="376"/>
      <c r="DAO110" s="376"/>
      <c r="DAP110" s="376"/>
      <c r="DAQ110" s="376"/>
      <c r="DAR110" s="376"/>
      <c r="DAS110" s="376"/>
      <c r="DAT110" s="376"/>
      <c r="DAU110" s="376"/>
      <c r="DAV110" s="376"/>
      <c r="DAW110" s="376"/>
      <c r="DAX110" s="376"/>
      <c r="DAY110" s="376"/>
      <c r="DAZ110" s="376"/>
      <c r="DBA110" s="376"/>
      <c r="DBB110" s="376"/>
      <c r="DBC110" s="376"/>
      <c r="DBD110" s="376"/>
      <c r="DBE110" s="376"/>
      <c r="DBF110" s="376"/>
      <c r="DBG110" s="376"/>
      <c r="DBH110" s="376"/>
      <c r="DBI110" s="376"/>
      <c r="DBJ110" s="376"/>
      <c r="DBK110" s="376"/>
      <c r="DBL110" s="376"/>
      <c r="DBM110" s="376"/>
      <c r="DBN110" s="376"/>
      <c r="DBO110" s="376"/>
      <c r="DBP110" s="376"/>
      <c r="DBQ110" s="376"/>
      <c r="DBR110" s="376"/>
      <c r="DBS110" s="376"/>
      <c r="DBT110" s="376"/>
      <c r="DBU110" s="376"/>
      <c r="DBV110" s="376"/>
      <c r="DBW110" s="376"/>
      <c r="DBX110" s="376"/>
      <c r="DBY110" s="376"/>
      <c r="DBZ110" s="376"/>
      <c r="DCA110" s="376"/>
      <c r="DCB110" s="376"/>
      <c r="DCC110" s="376"/>
      <c r="DCD110" s="376"/>
      <c r="DCE110" s="376"/>
      <c r="DCF110" s="376"/>
      <c r="DCG110" s="376"/>
      <c r="DCH110" s="376"/>
      <c r="DCI110" s="376"/>
      <c r="DCJ110" s="376"/>
      <c r="DCK110" s="376"/>
      <c r="DCL110" s="376"/>
      <c r="DCM110" s="376"/>
      <c r="DCN110" s="376"/>
      <c r="DCO110" s="376"/>
      <c r="DCP110" s="376"/>
      <c r="DCQ110" s="376"/>
      <c r="DCR110" s="376"/>
      <c r="DCS110" s="376"/>
      <c r="DCT110" s="376"/>
      <c r="DCU110" s="376"/>
      <c r="DCV110" s="376"/>
      <c r="DCW110" s="376"/>
      <c r="DCX110" s="376"/>
      <c r="DCY110" s="376"/>
      <c r="DCZ110" s="376"/>
      <c r="DDA110" s="376"/>
      <c r="DDB110" s="376"/>
      <c r="DDC110" s="376"/>
      <c r="DDD110" s="376"/>
      <c r="DDE110" s="376"/>
      <c r="DDF110" s="376"/>
      <c r="DDG110" s="376"/>
      <c r="DDH110" s="376"/>
      <c r="DDI110" s="376"/>
      <c r="DDJ110" s="376"/>
      <c r="DDK110" s="376"/>
      <c r="DDL110" s="376"/>
      <c r="DDM110" s="376"/>
      <c r="DDN110" s="376"/>
      <c r="DDO110" s="376"/>
      <c r="DDP110" s="376"/>
      <c r="DDQ110" s="376"/>
      <c r="DDR110" s="376"/>
      <c r="DDS110" s="376"/>
      <c r="DDT110" s="376"/>
      <c r="DDU110" s="376"/>
      <c r="DDV110" s="376"/>
      <c r="DDW110" s="376"/>
      <c r="DDX110" s="376"/>
      <c r="DDY110" s="376"/>
      <c r="DDZ110" s="376"/>
      <c r="DEA110" s="376"/>
      <c r="DEB110" s="376"/>
      <c r="DEC110" s="376"/>
      <c r="DED110" s="376"/>
      <c r="DEE110" s="376"/>
      <c r="DEF110" s="376"/>
      <c r="DEG110" s="376"/>
      <c r="DEH110" s="376"/>
      <c r="DEI110" s="376"/>
      <c r="DEJ110" s="376"/>
      <c r="DEK110" s="376"/>
      <c r="DEL110" s="376"/>
      <c r="DEM110" s="376"/>
      <c r="DEN110" s="376"/>
      <c r="DEO110" s="376"/>
      <c r="DEP110" s="376"/>
      <c r="DEQ110" s="376"/>
      <c r="DER110" s="376"/>
      <c r="DES110" s="376"/>
      <c r="DET110" s="376"/>
      <c r="DEU110" s="376"/>
      <c r="DEV110" s="376"/>
      <c r="DEW110" s="376"/>
      <c r="DEX110" s="376"/>
      <c r="DEY110" s="376"/>
      <c r="DEZ110" s="376"/>
      <c r="DFA110" s="376"/>
      <c r="DFB110" s="376"/>
      <c r="DFC110" s="376"/>
      <c r="DFD110" s="376"/>
      <c r="DFE110" s="376"/>
      <c r="DFF110" s="376"/>
      <c r="DFG110" s="376"/>
      <c r="DFH110" s="376"/>
      <c r="DFI110" s="376"/>
      <c r="DFJ110" s="376"/>
      <c r="DFK110" s="376"/>
      <c r="DFL110" s="376"/>
      <c r="DFM110" s="376"/>
      <c r="DFN110" s="376"/>
      <c r="DFO110" s="376"/>
      <c r="DFP110" s="376"/>
      <c r="DFQ110" s="376"/>
      <c r="DFR110" s="376"/>
      <c r="DFS110" s="376"/>
      <c r="DFT110" s="376"/>
      <c r="DFU110" s="376"/>
      <c r="DFV110" s="376"/>
      <c r="DFW110" s="376"/>
      <c r="DFX110" s="376"/>
      <c r="DFY110" s="376"/>
      <c r="DFZ110" s="376"/>
      <c r="DGA110" s="376"/>
      <c r="DGB110" s="376"/>
      <c r="DGC110" s="376"/>
      <c r="DGD110" s="376"/>
      <c r="DGE110" s="376"/>
      <c r="DGF110" s="376"/>
      <c r="DGG110" s="376"/>
      <c r="DGH110" s="376"/>
      <c r="DGI110" s="376"/>
      <c r="DGJ110" s="376"/>
      <c r="DGK110" s="376"/>
      <c r="DGL110" s="376"/>
      <c r="DGM110" s="376"/>
      <c r="DGN110" s="376"/>
      <c r="DGO110" s="376"/>
      <c r="DGP110" s="376"/>
      <c r="DGQ110" s="376"/>
      <c r="DGR110" s="376"/>
      <c r="DGS110" s="376"/>
      <c r="DGT110" s="376"/>
      <c r="DGU110" s="376"/>
      <c r="DGV110" s="376"/>
      <c r="DGW110" s="376"/>
      <c r="DGX110" s="376"/>
      <c r="DGY110" s="376"/>
      <c r="DGZ110" s="376"/>
      <c r="DHA110" s="376"/>
      <c r="DHB110" s="376"/>
      <c r="DHC110" s="376"/>
      <c r="DHD110" s="376"/>
      <c r="DHE110" s="376"/>
      <c r="DHF110" s="376"/>
      <c r="DHG110" s="376"/>
      <c r="DHH110" s="376"/>
      <c r="DHI110" s="376"/>
      <c r="DHJ110" s="376"/>
      <c r="DHK110" s="376"/>
      <c r="DHL110" s="376"/>
      <c r="DHM110" s="376"/>
      <c r="DHN110" s="376"/>
      <c r="DHO110" s="376"/>
      <c r="DHP110" s="376"/>
      <c r="DHQ110" s="376"/>
      <c r="DHR110" s="376"/>
      <c r="DHS110" s="376"/>
      <c r="DHT110" s="376"/>
      <c r="DHU110" s="376"/>
      <c r="DHV110" s="376"/>
      <c r="DHW110" s="376"/>
      <c r="DHX110" s="376"/>
      <c r="DHY110" s="376"/>
      <c r="DHZ110" s="376"/>
      <c r="DIA110" s="376"/>
      <c r="DIB110" s="376"/>
      <c r="DIC110" s="376"/>
      <c r="DID110" s="376"/>
      <c r="DIE110" s="376"/>
      <c r="DIF110" s="376"/>
      <c r="DIG110" s="376"/>
      <c r="DIH110" s="376"/>
      <c r="DII110" s="376"/>
      <c r="DIJ110" s="376"/>
      <c r="DIK110" s="376"/>
      <c r="DIL110" s="376"/>
      <c r="DIM110" s="376"/>
      <c r="DIN110" s="376"/>
      <c r="DIO110" s="376"/>
      <c r="DIP110" s="376"/>
      <c r="DIQ110" s="376"/>
      <c r="DIR110" s="376"/>
      <c r="DIS110" s="376"/>
      <c r="DIT110" s="376"/>
      <c r="DIU110" s="376"/>
      <c r="DIV110" s="376"/>
      <c r="DIW110" s="376"/>
      <c r="DIX110" s="376"/>
      <c r="DIY110" s="376"/>
      <c r="DIZ110" s="376"/>
      <c r="DJA110" s="376"/>
      <c r="DJB110" s="376"/>
      <c r="DJC110" s="376"/>
      <c r="DJD110" s="376"/>
      <c r="DJE110" s="376"/>
      <c r="DJF110" s="376"/>
      <c r="DJG110" s="376"/>
      <c r="DJH110" s="376"/>
      <c r="DJI110" s="376"/>
      <c r="DJJ110" s="376"/>
      <c r="DJK110" s="376"/>
      <c r="DJL110" s="376"/>
      <c r="DJM110" s="376"/>
      <c r="DJN110" s="376"/>
      <c r="DJO110" s="376"/>
      <c r="DJP110" s="376"/>
      <c r="DJQ110" s="376"/>
      <c r="DJR110" s="376"/>
      <c r="DJS110" s="376"/>
      <c r="DJT110" s="376"/>
      <c r="DJU110" s="376"/>
      <c r="DJV110" s="376"/>
      <c r="DJW110" s="376"/>
      <c r="DJX110" s="376"/>
      <c r="DJY110" s="376"/>
      <c r="DJZ110" s="376"/>
      <c r="DKA110" s="376"/>
      <c r="DKB110" s="376"/>
      <c r="DKC110" s="376"/>
      <c r="DKD110" s="376"/>
      <c r="DKE110" s="376"/>
      <c r="DKF110" s="376"/>
      <c r="DKG110" s="376"/>
      <c r="DKH110" s="376"/>
      <c r="DKI110" s="376"/>
      <c r="DKJ110" s="376"/>
      <c r="DKK110" s="376"/>
      <c r="DKL110" s="376"/>
      <c r="DKM110" s="376"/>
      <c r="DKN110" s="376"/>
      <c r="DKO110" s="376"/>
      <c r="DKP110" s="376"/>
      <c r="DKQ110" s="376"/>
      <c r="DKR110" s="376"/>
      <c r="DKS110" s="376"/>
      <c r="DKT110" s="376"/>
      <c r="DKU110" s="376"/>
      <c r="DKV110" s="376"/>
      <c r="DKW110" s="376"/>
      <c r="DKX110" s="376"/>
      <c r="DKY110" s="376"/>
      <c r="DKZ110" s="376"/>
      <c r="DLA110" s="376"/>
      <c r="DLB110" s="376"/>
      <c r="DLC110" s="376"/>
      <c r="DLD110" s="376"/>
      <c r="DLE110" s="376"/>
      <c r="DLF110" s="376"/>
      <c r="DLG110" s="376"/>
      <c r="DLH110" s="376"/>
      <c r="DLI110" s="376"/>
      <c r="DLJ110" s="376"/>
      <c r="DLK110" s="376"/>
      <c r="DLL110" s="376"/>
      <c r="DLM110" s="376"/>
      <c r="DLN110" s="376"/>
      <c r="DLO110" s="376"/>
      <c r="DLP110" s="376"/>
      <c r="DLQ110" s="376"/>
      <c r="DLR110" s="376"/>
      <c r="DLS110" s="376"/>
      <c r="DLT110" s="376"/>
      <c r="DLU110" s="376"/>
      <c r="DLV110" s="376"/>
      <c r="DLW110" s="376"/>
      <c r="DLX110" s="376"/>
      <c r="DLY110" s="376"/>
      <c r="DLZ110" s="376"/>
      <c r="DMA110" s="376"/>
      <c r="DMB110" s="376"/>
      <c r="DMC110" s="376"/>
      <c r="DMD110" s="376"/>
      <c r="DME110" s="376"/>
      <c r="DMF110" s="376"/>
      <c r="DMG110" s="376"/>
      <c r="DMH110" s="376"/>
      <c r="DMI110" s="376"/>
      <c r="DMJ110" s="376"/>
      <c r="DMK110" s="376"/>
      <c r="DML110" s="376"/>
      <c r="DMM110" s="376"/>
      <c r="DMN110" s="376"/>
      <c r="DMO110" s="376"/>
      <c r="DMP110" s="376"/>
      <c r="DMQ110" s="376"/>
      <c r="DMR110" s="376"/>
      <c r="DMS110" s="376"/>
      <c r="DMT110" s="376"/>
      <c r="DMU110" s="376"/>
      <c r="DMV110" s="376"/>
      <c r="DMW110" s="376"/>
      <c r="DMX110" s="376"/>
      <c r="DMY110" s="376"/>
      <c r="DMZ110" s="376"/>
      <c r="DNA110" s="376"/>
      <c r="DNB110" s="376"/>
      <c r="DNC110" s="376"/>
      <c r="DND110" s="376"/>
      <c r="DNE110" s="376"/>
      <c r="DNF110" s="376"/>
      <c r="DNG110" s="376"/>
      <c r="DNH110" s="376"/>
      <c r="DNI110" s="376"/>
      <c r="DNJ110" s="376"/>
      <c r="DNK110" s="376"/>
      <c r="DNL110" s="376"/>
      <c r="DNM110" s="376"/>
      <c r="DNN110" s="376"/>
      <c r="DNO110" s="376"/>
      <c r="DNP110" s="376"/>
      <c r="DNQ110" s="376"/>
      <c r="DNR110" s="376"/>
      <c r="DNS110" s="376"/>
      <c r="DNT110" s="376"/>
      <c r="DNU110" s="376"/>
      <c r="DNV110" s="376"/>
      <c r="DNW110" s="376"/>
      <c r="DNX110" s="376"/>
      <c r="DNY110" s="376"/>
      <c r="DNZ110" s="376"/>
      <c r="DOA110" s="376"/>
      <c r="DOB110" s="376"/>
      <c r="DOC110" s="376"/>
      <c r="DOD110" s="376"/>
      <c r="DOE110" s="376"/>
      <c r="DOF110" s="376"/>
      <c r="DOG110" s="376"/>
      <c r="DOH110" s="376"/>
      <c r="DOI110" s="376"/>
      <c r="DOJ110" s="376"/>
      <c r="DOK110" s="376"/>
      <c r="DOL110" s="376"/>
      <c r="DOM110" s="376"/>
      <c r="DON110" s="376"/>
      <c r="DOO110" s="376"/>
      <c r="DOP110" s="376"/>
      <c r="DOQ110" s="376"/>
      <c r="DOR110" s="376"/>
      <c r="DOS110" s="376"/>
      <c r="DOT110" s="376"/>
      <c r="DOU110" s="376"/>
      <c r="DOV110" s="376"/>
      <c r="DOW110" s="376"/>
      <c r="DOX110" s="376"/>
      <c r="DOY110" s="376"/>
      <c r="DOZ110" s="376"/>
      <c r="DPA110" s="376"/>
      <c r="DPB110" s="376"/>
      <c r="DPC110" s="376"/>
      <c r="DPD110" s="376"/>
      <c r="DPE110" s="376"/>
      <c r="DPF110" s="376"/>
      <c r="DPG110" s="376"/>
      <c r="DPH110" s="376"/>
      <c r="DPI110" s="376"/>
      <c r="DPJ110" s="376"/>
      <c r="DPK110" s="376"/>
      <c r="DPL110" s="376"/>
      <c r="DPM110" s="376"/>
      <c r="DPN110" s="376"/>
      <c r="DPO110" s="376"/>
      <c r="DPP110" s="376"/>
      <c r="DPQ110" s="376"/>
      <c r="DPR110" s="376"/>
      <c r="DPS110" s="376"/>
      <c r="DPT110" s="376"/>
      <c r="DPU110" s="376"/>
      <c r="DPV110" s="376"/>
      <c r="DPW110" s="376"/>
      <c r="DPX110" s="376"/>
      <c r="DPY110" s="376"/>
      <c r="DPZ110" s="376"/>
      <c r="DQA110" s="376"/>
      <c r="DQB110" s="376"/>
      <c r="DQC110" s="376"/>
      <c r="DQD110" s="376"/>
      <c r="DQE110" s="376"/>
      <c r="DQF110" s="376"/>
      <c r="DQG110" s="376"/>
      <c r="DQH110" s="376"/>
      <c r="DQI110" s="376"/>
      <c r="DQJ110" s="376"/>
      <c r="DQK110" s="376"/>
      <c r="DQL110" s="376"/>
      <c r="DQM110" s="376"/>
      <c r="DQN110" s="376"/>
      <c r="DQO110" s="376"/>
      <c r="DQP110" s="376"/>
      <c r="DQQ110" s="376"/>
      <c r="DQR110" s="376"/>
      <c r="DQS110" s="376"/>
      <c r="DQT110" s="376"/>
      <c r="DQU110" s="376"/>
      <c r="DQV110" s="376"/>
      <c r="DQW110" s="376"/>
      <c r="DQX110" s="376"/>
      <c r="DQY110" s="376"/>
      <c r="DQZ110" s="376"/>
      <c r="DRA110" s="376"/>
      <c r="DRB110" s="376"/>
      <c r="DRC110" s="376"/>
      <c r="DRD110" s="376"/>
      <c r="DRE110" s="376"/>
      <c r="DRF110" s="376"/>
      <c r="DRG110" s="376"/>
      <c r="DRH110" s="376"/>
      <c r="DRI110" s="376"/>
      <c r="DRJ110" s="376"/>
      <c r="DRK110" s="376"/>
      <c r="DRL110" s="376"/>
      <c r="DRM110" s="376"/>
      <c r="DRN110" s="376"/>
      <c r="DRO110" s="376"/>
      <c r="DRP110" s="376"/>
      <c r="DRQ110" s="376"/>
      <c r="DRR110" s="376"/>
      <c r="DRS110" s="376"/>
      <c r="DRT110" s="376"/>
      <c r="DRU110" s="376"/>
      <c r="DRV110" s="376"/>
      <c r="DRW110" s="376"/>
      <c r="DRX110" s="376"/>
      <c r="DRY110" s="376"/>
      <c r="DRZ110" s="376"/>
      <c r="DSA110" s="376"/>
      <c r="DSB110" s="376"/>
      <c r="DSC110" s="376"/>
      <c r="DSD110" s="376"/>
      <c r="DSE110" s="376"/>
      <c r="DSF110" s="376"/>
      <c r="DSG110" s="376"/>
      <c r="DSH110" s="376"/>
      <c r="DSI110" s="376"/>
      <c r="DSJ110" s="376"/>
      <c r="DSK110" s="376"/>
      <c r="DSL110" s="376"/>
      <c r="DSM110" s="376"/>
      <c r="DSN110" s="376"/>
      <c r="DSO110" s="376"/>
      <c r="DSP110" s="376"/>
      <c r="DSQ110" s="376"/>
      <c r="DSR110" s="376"/>
      <c r="DSS110" s="376"/>
      <c r="DST110" s="376"/>
      <c r="DSU110" s="376"/>
      <c r="DSV110" s="376"/>
      <c r="DSW110" s="376"/>
      <c r="DSX110" s="376"/>
      <c r="DSY110" s="376"/>
      <c r="DSZ110" s="376"/>
      <c r="DTA110" s="376"/>
      <c r="DTB110" s="376"/>
      <c r="DTC110" s="376"/>
      <c r="DTD110" s="376"/>
      <c r="DTE110" s="376"/>
      <c r="DTF110" s="376"/>
      <c r="DTG110" s="376"/>
      <c r="DTH110" s="376"/>
      <c r="DTI110" s="376"/>
      <c r="DTJ110" s="376"/>
      <c r="DTK110" s="376"/>
      <c r="DTL110" s="376"/>
      <c r="DTM110" s="376"/>
      <c r="DTN110" s="376"/>
      <c r="DTO110" s="376"/>
      <c r="DTP110" s="376"/>
      <c r="DTQ110" s="376"/>
      <c r="DTR110" s="376"/>
      <c r="DTS110" s="376"/>
      <c r="DTT110" s="376"/>
      <c r="DTU110" s="376"/>
      <c r="DTV110" s="376"/>
      <c r="DTW110" s="376"/>
      <c r="DTX110" s="376"/>
      <c r="DTY110" s="376"/>
      <c r="DTZ110" s="376"/>
      <c r="DUA110" s="376"/>
      <c r="DUB110" s="376"/>
      <c r="DUC110" s="376"/>
      <c r="DUD110" s="376"/>
      <c r="DUE110" s="376"/>
      <c r="DUF110" s="376"/>
      <c r="DUG110" s="376"/>
      <c r="DUH110" s="376"/>
      <c r="DUI110" s="376"/>
      <c r="DUJ110" s="376"/>
      <c r="DUK110" s="376"/>
      <c r="DUL110" s="376"/>
      <c r="DUM110" s="376"/>
      <c r="DUN110" s="376"/>
      <c r="DUO110" s="376"/>
      <c r="DUP110" s="376"/>
      <c r="DUQ110" s="376"/>
      <c r="DUR110" s="376"/>
      <c r="DUS110" s="376"/>
      <c r="DUT110" s="376"/>
      <c r="DUU110" s="376"/>
      <c r="DUV110" s="376"/>
      <c r="DUW110" s="376"/>
      <c r="DUX110" s="376"/>
      <c r="DUY110" s="376"/>
      <c r="DUZ110" s="376"/>
      <c r="DVA110" s="376"/>
      <c r="DVB110" s="376"/>
      <c r="DVC110" s="376"/>
      <c r="DVD110" s="376"/>
      <c r="DVE110" s="376"/>
      <c r="DVF110" s="376"/>
      <c r="DVG110" s="376"/>
      <c r="DVH110" s="376"/>
      <c r="DVI110" s="376"/>
      <c r="DVJ110" s="376"/>
      <c r="DVK110" s="376"/>
      <c r="DVL110" s="376"/>
      <c r="DVM110" s="376"/>
      <c r="DVN110" s="376"/>
      <c r="DVO110" s="376"/>
      <c r="DVP110" s="376"/>
      <c r="DVQ110" s="376"/>
      <c r="DVR110" s="376"/>
      <c r="DVS110" s="376"/>
      <c r="DVT110" s="376"/>
      <c r="DVU110" s="376"/>
      <c r="DVV110" s="376"/>
      <c r="DVW110" s="376"/>
      <c r="DVX110" s="376"/>
      <c r="DVY110" s="376"/>
      <c r="DVZ110" s="376"/>
      <c r="DWA110" s="376"/>
      <c r="DWB110" s="376"/>
      <c r="DWC110" s="376"/>
      <c r="DWD110" s="376"/>
      <c r="DWE110" s="376"/>
      <c r="DWF110" s="376"/>
      <c r="DWG110" s="376"/>
      <c r="DWH110" s="376"/>
      <c r="DWI110" s="376"/>
      <c r="DWJ110" s="376"/>
      <c r="DWK110" s="376"/>
      <c r="DWL110" s="376"/>
      <c r="DWM110" s="376"/>
      <c r="DWN110" s="376"/>
      <c r="DWO110" s="376"/>
      <c r="DWP110" s="376"/>
      <c r="DWQ110" s="376"/>
      <c r="DWR110" s="376"/>
      <c r="DWS110" s="376"/>
      <c r="DWT110" s="376"/>
      <c r="DWU110" s="376"/>
      <c r="DWV110" s="376"/>
      <c r="DWW110" s="376"/>
      <c r="DWX110" s="376"/>
      <c r="DWY110" s="376"/>
      <c r="DWZ110" s="376"/>
      <c r="DXA110" s="376"/>
      <c r="DXB110" s="376"/>
      <c r="DXC110" s="376"/>
      <c r="DXD110" s="376"/>
      <c r="DXE110" s="376"/>
      <c r="DXF110" s="376"/>
      <c r="DXG110" s="376"/>
      <c r="DXH110" s="376"/>
      <c r="DXI110" s="376"/>
      <c r="DXJ110" s="376"/>
      <c r="DXK110" s="376"/>
      <c r="DXL110" s="376"/>
      <c r="DXM110" s="376"/>
      <c r="DXN110" s="376"/>
      <c r="DXO110" s="376"/>
      <c r="DXP110" s="376"/>
      <c r="DXQ110" s="376"/>
      <c r="DXR110" s="376"/>
      <c r="DXS110" s="376"/>
      <c r="DXT110" s="376"/>
      <c r="DXU110" s="376"/>
      <c r="DXV110" s="376"/>
      <c r="DXW110" s="376"/>
      <c r="DXX110" s="376"/>
      <c r="DXY110" s="376"/>
      <c r="DXZ110" s="376"/>
      <c r="DYA110" s="376"/>
      <c r="DYB110" s="376"/>
      <c r="DYC110" s="376"/>
      <c r="DYD110" s="376"/>
      <c r="DYE110" s="376"/>
      <c r="DYF110" s="376"/>
      <c r="DYG110" s="376"/>
      <c r="DYH110" s="376"/>
      <c r="DYI110" s="376"/>
      <c r="DYJ110" s="376"/>
      <c r="DYK110" s="376"/>
      <c r="DYL110" s="376"/>
      <c r="DYM110" s="376"/>
      <c r="DYN110" s="376"/>
      <c r="DYO110" s="376"/>
      <c r="DYP110" s="376"/>
      <c r="DYQ110" s="376"/>
      <c r="DYR110" s="376"/>
      <c r="DYS110" s="376"/>
      <c r="DYT110" s="376"/>
      <c r="DYU110" s="376"/>
      <c r="DYV110" s="376"/>
      <c r="DYW110" s="376"/>
      <c r="DYX110" s="376"/>
      <c r="DYY110" s="376"/>
      <c r="DYZ110" s="376"/>
      <c r="DZA110" s="376"/>
      <c r="DZB110" s="376"/>
      <c r="DZC110" s="376"/>
      <c r="DZD110" s="376"/>
      <c r="DZE110" s="376"/>
      <c r="DZF110" s="376"/>
      <c r="DZG110" s="376"/>
      <c r="DZH110" s="376"/>
      <c r="DZI110" s="376"/>
      <c r="DZJ110" s="376"/>
      <c r="DZK110" s="376"/>
      <c r="DZL110" s="376"/>
      <c r="DZM110" s="376"/>
      <c r="DZN110" s="376"/>
      <c r="DZO110" s="376"/>
      <c r="DZP110" s="376"/>
      <c r="DZQ110" s="376"/>
      <c r="DZR110" s="376"/>
      <c r="DZS110" s="376"/>
      <c r="DZT110" s="376"/>
      <c r="DZU110" s="376"/>
      <c r="DZV110" s="376"/>
      <c r="DZW110" s="376"/>
      <c r="DZX110" s="376"/>
      <c r="DZY110" s="376"/>
      <c r="DZZ110" s="376"/>
      <c r="EAA110" s="376"/>
      <c r="EAB110" s="376"/>
      <c r="EAC110" s="376"/>
      <c r="EAD110" s="376"/>
      <c r="EAE110" s="376"/>
      <c r="EAF110" s="376"/>
      <c r="EAG110" s="376"/>
      <c r="EAH110" s="376"/>
      <c r="EAI110" s="376"/>
      <c r="EAJ110" s="376"/>
      <c r="EAK110" s="376"/>
      <c r="EAL110" s="376"/>
      <c r="EAM110" s="376"/>
      <c r="EAN110" s="376"/>
      <c r="EAO110" s="376"/>
      <c r="EAP110" s="376"/>
      <c r="EAQ110" s="376"/>
      <c r="EAR110" s="376"/>
      <c r="EAS110" s="376"/>
      <c r="EAT110" s="376"/>
      <c r="EAU110" s="376"/>
      <c r="EAV110" s="376"/>
      <c r="EAW110" s="376"/>
      <c r="EAX110" s="376"/>
      <c r="EAY110" s="376"/>
      <c r="EAZ110" s="376"/>
      <c r="EBA110" s="376"/>
      <c r="EBB110" s="376"/>
      <c r="EBC110" s="376"/>
      <c r="EBD110" s="376"/>
      <c r="EBE110" s="376"/>
      <c r="EBF110" s="376"/>
      <c r="EBG110" s="376"/>
      <c r="EBH110" s="376"/>
      <c r="EBI110" s="376"/>
      <c r="EBJ110" s="376"/>
      <c r="EBK110" s="376"/>
      <c r="EBL110" s="376"/>
      <c r="EBM110" s="376"/>
      <c r="EBN110" s="376"/>
      <c r="EBO110" s="376"/>
      <c r="EBP110" s="376"/>
      <c r="EBQ110" s="376"/>
      <c r="EBR110" s="376"/>
      <c r="EBS110" s="376"/>
      <c r="EBT110" s="376"/>
      <c r="EBU110" s="376"/>
      <c r="EBV110" s="376"/>
      <c r="EBW110" s="376"/>
      <c r="EBX110" s="376"/>
      <c r="EBY110" s="376"/>
      <c r="EBZ110" s="376"/>
      <c r="ECA110" s="376"/>
      <c r="ECB110" s="376"/>
      <c r="ECC110" s="376"/>
      <c r="ECD110" s="376"/>
      <c r="ECE110" s="376"/>
      <c r="ECF110" s="376"/>
      <c r="ECG110" s="376"/>
      <c r="ECH110" s="376"/>
      <c r="ECI110" s="376"/>
      <c r="ECJ110" s="376"/>
      <c r="ECK110" s="376"/>
      <c r="ECL110" s="376"/>
      <c r="ECM110" s="376"/>
      <c r="ECN110" s="376"/>
      <c r="ECO110" s="376"/>
      <c r="ECP110" s="376"/>
      <c r="ECQ110" s="376"/>
      <c r="ECR110" s="376"/>
      <c r="ECS110" s="376"/>
      <c r="ECT110" s="376"/>
      <c r="ECU110" s="376"/>
      <c r="ECV110" s="376"/>
      <c r="ECW110" s="376"/>
      <c r="ECX110" s="376"/>
      <c r="ECY110" s="376"/>
      <c r="ECZ110" s="376"/>
      <c r="EDA110" s="376"/>
      <c r="EDB110" s="376"/>
      <c r="EDC110" s="376"/>
      <c r="EDD110" s="376"/>
      <c r="EDE110" s="376"/>
      <c r="EDF110" s="376"/>
      <c r="EDG110" s="376"/>
      <c r="EDH110" s="376"/>
      <c r="EDI110" s="376"/>
      <c r="EDJ110" s="376"/>
      <c r="EDK110" s="376"/>
      <c r="EDL110" s="376"/>
      <c r="EDM110" s="376"/>
      <c r="EDN110" s="376"/>
      <c r="EDO110" s="376"/>
      <c r="EDP110" s="376"/>
      <c r="EDQ110" s="376"/>
      <c r="EDR110" s="376"/>
      <c r="EDS110" s="376"/>
      <c r="EDT110" s="376"/>
      <c r="EDU110" s="376"/>
      <c r="EDV110" s="376"/>
      <c r="EDW110" s="376"/>
      <c r="EDX110" s="376"/>
      <c r="EDY110" s="376"/>
      <c r="EDZ110" s="376"/>
      <c r="EEA110" s="376"/>
      <c r="EEB110" s="376"/>
      <c r="EEC110" s="376"/>
      <c r="EED110" s="376"/>
      <c r="EEE110" s="376"/>
      <c r="EEF110" s="376"/>
      <c r="EEG110" s="376"/>
      <c r="EEH110" s="376"/>
      <c r="EEI110" s="376"/>
      <c r="EEJ110" s="376"/>
      <c r="EEK110" s="376"/>
      <c r="EEL110" s="376"/>
      <c r="EEM110" s="376"/>
      <c r="EEN110" s="376"/>
      <c r="EEO110" s="376"/>
      <c r="EEP110" s="376"/>
      <c r="EEQ110" s="376"/>
      <c r="EER110" s="376"/>
      <c r="EES110" s="376"/>
      <c r="EET110" s="376"/>
      <c r="EEU110" s="376"/>
      <c r="EEV110" s="376"/>
      <c r="EEW110" s="376"/>
      <c r="EEX110" s="376"/>
      <c r="EEY110" s="376"/>
      <c r="EEZ110" s="376"/>
      <c r="EFA110" s="376"/>
      <c r="EFB110" s="376"/>
      <c r="EFC110" s="376"/>
      <c r="EFD110" s="376"/>
      <c r="EFE110" s="376"/>
      <c r="EFF110" s="376"/>
      <c r="EFG110" s="376"/>
      <c r="EFH110" s="376"/>
      <c r="EFI110" s="376"/>
      <c r="EFJ110" s="376"/>
      <c r="EFK110" s="376"/>
      <c r="EFL110" s="376"/>
      <c r="EFM110" s="376"/>
      <c r="EFN110" s="376"/>
      <c r="EFO110" s="376"/>
      <c r="EFP110" s="376"/>
      <c r="EFQ110" s="376"/>
      <c r="EFR110" s="376"/>
      <c r="EFS110" s="376"/>
      <c r="EFT110" s="376"/>
      <c r="EFU110" s="376"/>
      <c r="EFV110" s="376"/>
      <c r="EFW110" s="376"/>
      <c r="EFX110" s="376"/>
      <c r="EFY110" s="376"/>
      <c r="EFZ110" s="376"/>
      <c r="EGA110" s="376"/>
      <c r="EGB110" s="376"/>
      <c r="EGC110" s="376"/>
      <c r="EGD110" s="376"/>
      <c r="EGE110" s="376"/>
      <c r="EGF110" s="376"/>
      <c r="EGG110" s="376"/>
      <c r="EGH110" s="376"/>
      <c r="EGI110" s="376"/>
      <c r="EGJ110" s="376"/>
      <c r="EGK110" s="376"/>
      <c r="EGL110" s="376"/>
      <c r="EGM110" s="376"/>
      <c r="EGN110" s="376"/>
      <c r="EGO110" s="376"/>
      <c r="EGP110" s="376"/>
      <c r="EGQ110" s="376"/>
      <c r="EGR110" s="376"/>
      <c r="EGS110" s="376"/>
      <c r="EGT110" s="376"/>
      <c r="EGU110" s="376"/>
      <c r="EGV110" s="376"/>
      <c r="EGW110" s="376"/>
      <c r="EGX110" s="376"/>
      <c r="EGY110" s="376"/>
      <c r="EGZ110" s="376"/>
      <c r="EHA110" s="376"/>
      <c r="EHB110" s="376"/>
      <c r="EHC110" s="376"/>
      <c r="EHD110" s="376"/>
      <c r="EHE110" s="376"/>
      <c r="EHF110" s="376"/>
      <c r="EHG110" s="376"/>
      <c r="EHH110" s="376"/>
      <c r="EHI110" s="376"/>
      <c r="EHJ110" s="376"/>
      <c r="EHK110" s="376"/>
      <c r="EHL110" s="376"/>
      <c r="EHM110" s="376"/>
      <c r="EHN110" s="376"/>
      <c r="EHO110" s="376"/>
      <c r="EHP110" s="376"/>
      <c r="EHQ110" s="376"/>
      <c r="EHR110" s="376"/>
      <c r="EHS110" s="376"/>
      <c r="EHT110" s="376"/>
      <c r="EHU110" s="376"/>
      <c r="EHV110" s="376"/>
      <c r="EHW110" s="376"/>
      <c r="EHX110" s="376"/>
      <c r="EHY110" s="376"/>
      <c r="EHZ110" s="376"/>
      <c r="EIA110" s="376"/>
      <c r="EIB110" s="376"/>
      <c r="EIC110" s="376"/>
      <c r="EID110" s="376"/>
      <c r="EIE110" s="376"/>
      <c r="EIF110" s="376"/>
      <c r="EIG110" s="376"/>
      <c r="EIH110" s="376"/>
      <c r="EII110" s="376"/>
      <c r="EIJ110" s="376"/>
      <c r="EIK110" s="376"/>
      <c r="EIL110" s="376"/>
      <c r="EIM110" s="376"/>
      <c r="EIN110" s="376"/>
      <c r="EIO110" s="376"/>
      <c r="EIP110" s="376"/>
      <c r="EIQ110" s="376"/>
      <c r="EIR110" s="376"/>
      <c r="EIS110" s="376"/>
      <c r="EIT110" s="376"/>
      <c r="EIU110" s="376"/>
      <c r="EIV110" s="376"/>
      <c r="EIW110" s="376"/>
      <c r="EIX110" s="376"/>
      <c r="EIY110" s="376"/>
      <c r="EIZ110" s="376"/>
      <c r="EJA110" s="376"/>
      <c r="EJB110" s="376"/>
      <c r="EJC110" s="376"/>
      <c r="EJD110" s="376"/>
      <c r="EJE110" s="376"/>
      <c r="EJF110" s="376"/>
      <c r="EJG110" s="376"/>
      <c r="EJH110" s="376"/>
      <c r="EJI110" s="376"/>
      <c r="EJJ110" s="376"/>
      <c r="EJK110" s="376"/>
      <c r="EJL110" s="376"/>
      <c r="EJM110" s="376"/>
      <c r="EJN110" s="376"/>
      <c r="EJO110" s="376"/>
      <c r="EJP110" s="376"/>
      <c r="EJQ110" s="376"/>
      <c r="EJR110" s="376"/>
      <c r="EJS110" s="376"/>
      <c r="EJT110" s="376"/>
      <c r="EJU110" s="376"/>
      <c r="EJV110" s="376"/>
      <c r="EJW110" s="376"/>
      <c r="EJX110" s="376"/>
      <c r="EJY110" s="376"/>
      <c r="EJZ110" s="376"/>
      <c r="EKA110" s="376"/>
      <c r="EKB110" s="376"/>
      <c r="EKC110" s="376"/>
      <c r="EKD110" s="376"/>
      <c r="EKE110" s="376"/>
      <c r="EKF110" s="376"/>
      <c r="EKG110" s="376"/>
      <c r="EKH110" s="376"/>
      <c r="EKI110" s="376"/>
      <c r="EKJ110" s="376"/>
      <c r="EKK110" s="376"/>
      <c r="EKL110" s="376"/>
      <c r="EKM110" s="376"/>
      <c r="EKN110" s="376"/>
      <c r="EKO110" s="376"/>
      <c r="EKP110" s="376"/>
      <c r="EKQ110" s="376"/>
      <c r="EKR110" s="376"/>
      <c r="EKS110" s="376"/>
      <c r="EKT110" s="376"/>
      <c r="EKU110" s="376"/>
      <c r="EKV110" s="376"/>
      <c r="EKW110" s="376"/>
      <c r="EKX110" s="376"/>
      <c r="EKY110" s="376"/>
      <c r="EKZ110" s="376"/>
      <c r="ELA110" s="376"/>
      <c r="ELB110" s="376"/>
      <c r="ELC110" s="376"/>
      <c r="ELD110" s="376"/>
      <c r="ELE110" s="376"/>
      <c r="ELF110" s="376"/>
      <c r="ELG110" s="376"/>
      <c r="ELH110" s="376"/>
      <c r="ELI110" s="376"/>
      <c r="ELJ110" s="376"/>
      <c r="ELK110" s="376"/>
      <c r="ELL110" s="376"/>
      <c r="ELM110" s="376"/>
      <c r="ELN110" s="376"/>
      <c r="ELO110" s="376"/>
      <c r="ELP110" s="376"/>
      <c r="ELQ110" s="376"/>
      <c r="ELR110" s="376"/>
      <c r="ELS110" s="376"/>
      <c r="ELT110" s="376"/>
      <c r="ELU110" s="376"/>
      <c r="ELV110" s="376"/>
      <c r="ELW110" s="376"/>
      <c r="ELX110" s="376"/>
      <c r="ELY110" s="376"/>
      <c r="ELZ110" s="376"/>
      <c r="EMA110" s="376"/>
      <c r="EMB110" s="376"/>
      <c r="EMC110" s="376"/>
      <c r="EMD110" s="376"/>
      <c r="EME110" s="376"/>
      <c r="EMF110" s="376"/>
      <c r="EMG110" s="376"/>
      <c r="EMH110" s="376"/>
      <c r="EMI110" s="376"/>
      <c r="EMJ110" s="376"/>
      <c r="EMK110" s="376"/>
      <c r="EML110" s="376"/>
      <c r="EMM110" s="376"/>
      <c r="EMN110" s="376"/>
      <c r="EMO110" s="376"/>
      <c r="EMP110" s="376"/>
      <c r="EMQ110" s="376"/>
      <c r="EMR110" s="376"/>
      <c r="EMS110" s="376"/>
      <c r="EMT110" s="376"/>
      <c r="EMU110" s="376"/>
      <c r="EMV110" s="376"/>
      <c r="EMW110" s="376"/>
      <c r="EMX110" s="376"/>
      <c r="EMY110" s="376"/>
      <c r="EMZ110" s="376"/>
      <c r="ENA110" s="376"/>
      <c r="ENB110" s="376"/>
      <c r="ENC110" s="376"/>
      <c r="END110" s="376"/>
      <c r="ENE110" s="376"/>
      <c r="ENF110" s="376"/>
      <c r="ENG110" s="376"/>
      <c r="ENH110" s="376"/>
      <c r="ENI110" s="376"/>
      <c r="ENJ110" s="376"/>
      <c r="ENK110" s="376"/>
      <c r="ENL110" s="376"/>
      <c r="ENM110" s="376"/>
      <c r="ENN110" s="376"/>
      <c r="ENO110" s="376"/>
      <c r="ENP110" s="376"/>
      <c r="ENQ110" s="376"/>
      <c r="ENR110" s="376"/>
      <c r="ENS110" s="376"/>
      <c r="ENT110" s="376"/>
      <c r="ENU110" s="376"/>
      <c r="ENV110" s="376"/>
      <c r="ENW110" s="376"/>
      <c r="ENX110" s="376"/>
      <c r="ENY110" s="376"/>
      <c r="ENZ110" s="376"/>
      <c r="EOA110" s="376"/>
      <c r="EOB110" s="376"/>
      <c r="EOC110" s="376"/>
      <c r="EOD110" s="376"/>
      <c r="EOE110" s="376"/>
      <c r="EOF110" s="376"/>
      <c r="EOG110" s="376"/>
      <c r="EOH110" s="376"/>
      <c r="EOI110" s="376"/>
      <c r="EOJ110" s="376"/>
      <c r="EOK110" s="376"/>
      <c r="EOL110" s="376"/>
      <c r="EOM110" s="376"/>
      <c r="EON110" s="376"/>
      <c r="EOO110" s="376"/>
      <c r="EOP110" s="376"/>
      <c r="EOQ110" s="376"/>
      <c r="EOR110" s="376"/>
      <c r="EOS110" s="376"/>
      <c r="EOT110" s="376"/>
      <c r="EOU110" s="376"/>
      <c r="EOV110" s="376"/>
      <c r="EOW110" s="376"/>
      <c r="EOX110" s="376"/>
      <c r="EOY110" s="376"/>
      <c r="EOZ110" s="376"/>
      <c r="EPA110" s="376"/>
      <c r="EPB110" s="376"/>
      <c r="EPC110" s="376"/>
      <c r="EPD110" s="376"/>
      <c r="EPE110" s="376"/>
      <c r="EPF110" s="376"/>
      <c r="EPG110" s="376"/>
      <c r="EPH110" s="376"/>
      <c r="EPI110" s="376"/>
      <c r="EPJ110" s="376"/>
      <c r="EPK110" s="376"/>
      <c r="EPL110" s="376"/>
      <c r="EPM110" s="376"/>
      <c r="EPN110" s="376"/>
      <c r="EPO110" s="376"/>
      <c r="EPP110" s="376"/>
      <c r="EPQ110" s="376"/>
      <c r="EPR110" s="376"/>
      <c r="EPS110" s="376"/>
      <c r="EPT110" s="376"/>
      <c r="EPU110" s="376"/>
      <c r="EPV110" s="376"/>
      <c r="EPW110" s="376"/>
      <c r="EPX110" s="376"/>
      <c r="EPY110" s="376"/>
      <c r="EPZ110" s="376"/>
      <c r="EQA110" s="376"/>
      <c r="EQB110" s="376"/>
      <c r="EQC110" s="376"/>
      <c r="EQD110" s="376"/>
      <c r="EQE110" s="376"/>
      <c r="EQF110" s="376"/>
      <c r="EQG110" s="376"/>
      <c r="EQH110" s="376"/>
      <c r="EQI110" s="376"/>
      <c r="EQJ110" s="376"/>
      <c r="EQK110" s="376"/>
      <c r="EQL110" s="376"/>
      <c r="EQM110" s="376"/>
      <c r="EQN110" s="376"/>
      <c r="EQO110" s="376"/>
      <c r="EQP110" s="376"/>
      <c r="EQQ110" s="376"/>
      <c r="EQR110" s="376"/>
      <c r="EQS110" s="376"/>
      <c r="EQT110" s="376"/>
      <c r="EQU110" s="376"/>
      <c r="EQV110" s="376"/>
      <c r="EQW110" s="376"/>
      <c r="EQX110" s="376"/>
      <c r="EQY110" s="376"/>
      <c r="EQZ110" s="376"/>
      <c r="ERA110" s="376"/>
      <c r="ERB110" s="376"/>
      <c r="ERC110" s="376"/>
      <c r="ERD110" s="376"/>
      <c r="ERE110" s="376"/>
      <c r="ERF110" s="376"/>
      <c r="ERG110" s="376"/>
      <c r="ERH110" s="376"/>
      <c r="ERI110" s="376"/>
      <c r="ERJ110" s="376"/>
      <c r="ERK110" s="376"/>
      <c r="ERL110" s="376"/>
      <c r="ERM110" s="376"/>
      <c r="ERN110" s="376"/>
      <c r="ERO110" s="376"/>
      <c r="ERP110" s="376"/>
      <c r="ERQ110" s="376"/>
      <c r="ERR110" s="376"/>
      <c r="ERS110" s="376"/>
      <c r="ERT110" s="376"/>
      <c r="ERU110" s="376"/>
      <c r="ERV110" s="376"/>
      <c r="ERW110" s="376"/>
      <c r="ERX110" s="376"/>
      <c r="ERY110" s="376"/>
      <c r="ERZ110" s="376"/>
      <c r="ESA110" s="376"/>
      <c r="ESB110" s="376"/>
      <c r="ESC110" s="376"/>
      <c r="ESD110" s="376"/>
      <c r="ESE110" s="376"/>
      <c r="ESF110" s="376"/>
      <c r="ESG110" s="376"/>
      <c r="ESH110" s="376"/>
      <c r="ESI110" s="376"/>
      <c r="ESJ110" s="376"/>
      <c r="ESK110" s="376"/>
      <c r="ESL110" s="376"/>
      <c r="ESM110" s="376"/>
      <c r="ESN110" s="376"/>
      <c r="ESO110" s="376"/>
      <c r="ESP110" s="376"/>
      <c r="ESQ110" s="376"/>
      <c r="ESR110" s="376"/>
      <c r="ESS110" s="376"/>
      <c r="EST110" s="376"/>
      <c r="ESU110" s="376"/>
      <c r="ESV110" s="376"/>
      <c r="ESW110" s="376"/>
      <c r="ESX110" s="376"/>
      <c r="ESY110" s="376"/>
      <c r="ESZ110" s="376"/>
      <c r="ETA110" s="376"/>
      <c r="ETB110" s="376"/>
      <c r="ETC110" s="376"/>
      <c r="ETD110" s="376"/>
      <c r="ETE110" s="376"/>
      <c r="ETF110" s="376"/>
      <c r="ETG110" s="376"/>
      <c r="ETH110" s="376"/>
      <c r="ETI110" s="376"/>
      <c r="ETJ110" s="376"/>
      <c r="ETK110" s="376"/>
      <c r="ETL110" s="376"/>
      <c r="ETM110" s="376"/>
      <c r="ETN110" s="376"/>
      <c r="ETO110" s="376"/>
      <c r="ETP110" s="376"/>
      <c r="ETQ110" s="376"/>
      <c r="ETR110" s="376"/>
      <c r="ETS110" s="376"/>
      <c r="ETT110" s="376"/>
      <c r="ETU110" s="376"/>
      <c r="ETV110" s="376"/>
      <c r="ETW110" s="376"/>
      <c r="ETX110" s="376"/>
      <c r="ETY110" s="376"/>
      <c r="ETZ110" s="376"/>
      <c r="EUA110" s="376"/>
      <c r="EUB110" s="376"/>
      <c r="EUC110" s="376"/>
      <c r="EUD110" s="376"/>
      <c r="EUE110" s="376"/>
      <c r="EUF110" s="376"/>
      <c r="EUG110" s="376"/>
      <c r="EUH110" s="376"/>
      <c r="EUI110" s="376"/>
      <c r="EUJ110" s="376"/>
      <c r="EUK110" s="376"/>
      <c r="EUL110" s="376"/>
      <c r="EUM110" s="376"/>
      <c r="EUN110" s="376"/>
      <c r="EUO110" s="376"/>
      <c r="EUP110" s="376"/>
      <c r="EUQ110" s="376"/>
      <c r="EUR110" s="376"/>
      <c r="EUS110" s="376"/>
      <c r="EUT110" s="376"/>
      <c r="EUU110" s="376"/>
      <c r="EUV110" s="376"/>
      <c r="EUW110" s="376"/>
      <c r="EUX110" s="376"/>
      <c r="EUY110" s="376"/>
      <c r="EUZ110" s="376"/>
      <c r="EVA110" s="376"/>
      <c r="EVB110" s="376"/>
      <c r="EVC110" s="376"/>
      <c r="EVD110" s="376"/>
      <c r="EVE110" s="376"/>
      <c r="EVF110" s="376"/>
      <c r="EVG110" s="376"/>
      <c r="EVH110" s="376"/>
      <c r="EVI110" s="376"/>
      <c r="EVJ110" s="376"/>
      <c r="EVK110" s="376"/>
      <c r="EVL110" s="376"/>
      <c r="EVM110" s="376"/>
      <c r="EVN110" s="376"/>
      <c r="EVO110" s="376"/>
      <c r="EVP110" s="376"/>
      <c r="EVQ110" s="376"/>
      <c r="EVR110" s="376"/>
      <c r="EVS110" s="376"/>
      <c r="EVT110" s="376"/>
      <c r="EVU110" s="376"/>
      <c r="EVV110" s="376"/>
      <c r="EVW110" s="376"/>
      <c r="EVX110" s="376"/>
      <c r="EVY110" s="376"/>
      <c r="EVZ110" s="376"/>
      <c r="EWA110" s="376"/>
      <c r="EWB110" s="376"/>
      <c r="EWC110" s="376"/>
      <c r="EWD110" s="376"/>
      <c r="EWE110" s="376"/>
      <c r="EWF110" s="376"/>
      <c r="EWG110" s="376"/>
      <c r="EWH110" s="376"/>
      <c r="EWI110" s="376"/>
      <c r="EWJ110" s="376"/>
      <c r="EWK110" s="376"/>
      <c r="EWL110" s="376"/>
      <c r="EWM110" s="376"/>
      <c r="EWN110" s="376"/>
      <c r="EWO110" s="376"/>
      <c r="EWP110" s="376"/>
      <c r="EWQ110" s="376"/>
      <c r="EWR110" s="376"/>
      <c r="EWS110" s="376"/>
      <c r="EWT110" s="376"/>
      <c r="EWU110" s="376"/>
      <c r="EWV110" s="376"/>
      <c r="EWW110" s="376"/>
      <c r="EWX110" s="376"/>
      <c r="EWY110" s="376"/>
      <c r="EWZ110" s="376"/>
      <c r="EXA110" s="376"/>
      <c r="EXB110" s="376"/>
      <c r="EXC110" s="376"/>
      <c r="EXD110" s="376"/>
      <c r="EXE110" s="376"/>
      <c r="EXF110" s="376"/>
      <c r="EXG110" s="376"/>
      <c r="EXH110" s="376"/>
      <c r="EXI110" s="376"/>
      <c r="EXJ110" s="376"/>
      <c r="EXK110" s="376"/>
      <c r="EXL110" s="376"/>
      <c r="EXM110" s="376"/>
      <c r="EXN110" s="376"/>
      <c r="EXO110" s="376"/>
      <c r="EXP110" s="376"/>
      <c r="EXQ110" s="376"/>
      <c r="EXR110" s="376"/>
      <c r="EXS110" s="376"/>
      <c r="EXT110" s="376"/>
      <c r="EXU110" s="376"/>
      <c r="EXV110" s="376"/>
      <c r="EXW110" s="376"/>
      <c r="EXX110" s="376"/>
      <c r="EXY110" s="376"/>
      <c r="EXZ110" s="376"/>
      <c r="EYA110" s="376"/>
      <c r="EYB110" s="376"/>
      <c r="EYC110" s="376"/>
      <c r="EYD110" s="376"/>
      <c r="EYE110" s="376"/>
      <c r="EYF110" s="376"/>
      <c r="EYG110" s="376"/>
      <c r="EYH110" s="376"/>
      <c r="EYI110" s="376"/>
      <c r="EYJ110" s="376"/>
      <c r="EYK110" s="376"/>
      <c r="EYL110" s="376"/>
      <c r="EYM110" s="376"/>
      <c r="EYN110" s="376"/>
      <c r="EYO110" s="376"/>
      <c r="EYP110" s="376"/>
      <c r="EYQ110" s="376"/>
      <c r="EYR110" s="376"/>
      <c r="EYS110" s="376"/>
      <c r="EYT110" s="376"/>
      <c r="EYU110" s="376"/>
      <c r="EYV110" s="376"/>
      <c r="EYW110" s="376"/>
      <c r="EYX110" s="376"/>
      <c r="EYY110" s="376"/>
      <c r="EYZ110" s="376"/>
      <c r="EZA110" s="376"/>
      <c r="EZB110" s="376"/>
      <c r="EZC110" s="376"/>
      <c r="EZD110" s="376"/>
      <c r="EZE110" s="376"/>
      <c r="EZF110" s="376"/>
      <c r="EZG110" s="376"/>
      <c r="EZH110" s="376"/>
      <c r="EZI110" s="376"/>
      <c r="EZJ110" s="376"/>
      <c r="EZK110" s="376"/>
      <c r="EZL110" s="376"/>
      <c r="EZM110" s="376"/>
      <c r="EZN110" s="376"/>
      <c r="EZO110" s="376"/>
      <c r="EZP110" s="376"/>
      <c r="EZQ110" s="376"/>
      <c r="EZR110" s="376"/>
      <c r="EZS110" s="376"/>
      <c r="EZT110" s="376"/>
      <c r="EZU110" s="376"/>
      <c r="EZV110" s="376"/>
      <c r="EZW110" s="376"/>
      <c r="EZX110" s="376"/>
      <c r="EZY110" s="376"/>
      <c r="EZZ110" s="376"/>
      <c r="FAA110" s="376"/>
      <c r="FAB110" s="376"/>
      <c r="FAC110" s="376"/>
      <c r="FAD110" s="376"/>
      <c r="FAE110" s="376"/>
      <c r="FAF110" s="376"/>
      <c r="FAG110" s="376"/>
      <c r="FAH110" s="376"/>
      <c r="FAI110" s="376"/>
      <c r="FAJ110" s="376"/>
      <c r="FAK110" s="376"/>
      <c r="FAL110" s="376"/>
      <c r="FAM110" s="376"/>
      <c r="FAN110" s="376"/>
      <c r="FAO110" s="376"/>
      <c r="FAP110" s="376"/>
      <c r="FAQ110" s="376"/>
      <c r="FAR110" s="376"/>
      <c r="FAS110" s="376"/>
      <c r="FAT110" s="376"/>
      <c r="FAU110" s="376"/>
      <c r="FAV110" s="376"/>
      <c r="FAW110" s="376"/>
      <c r="FAX110" s="376"/>
      <c r="FAY110" s="376"/>
      <c r="FAZ110" s="376"/>
      <c r="FBA110" s="376"/>
      <c r="FBB110" s="376"/>
      <c r="FBC110" s="376"/>
      <c r="FBD110" s="376"/>
      <c r="FBE110" s="376"/>
      <c r="FBF110" s="376"/>
      <c r="FBG110" s="376"/>
      <c r="FBH110" s="376"/>
      <c r="FBI110" s="376"/>
      <c r="FBJ110" s="376"/>
      <c r="FBK110" s="376"/>
      <c r="FBL110" s="376"/>
      <c r="FBM110" s="376"/>
      <c r="FBN110" s="376"/>
      <c r="FBO110" s="376"/>
      <c r="FBP110" s="376"/>
      <c r="FBQ110" s="376"/>
      <c r="FBR110" s="376"/>
      <c r="FBS110" s="376"/>
      <c r="FBT110" s="376"/>
      <c r="FBU110" s="376"/>
      <c r="FBV110" s="376"/>
      <c r="FBW110" s="376"/>
      <c r="FBX110" s="376"/>
      <c r="FBY110" s="376"/>
      <c r="FBZ110" s="376"/>
      <c r="FCA110" s="376"/>
      <c r="FCB110" s="376"/>
      <c r="FCC110" s="376"/>
      <c r="FCD110" s="376"/>
      <c r="FCE110" s="376"/>
      <c r="FCF110" s="376"/>
      <c r="FCG110" s="376"/>
      <c r="FCH110" s="376"/>
      <c r="FCI110" s="376"/>
      <c r="FCJ110" s="376"/>
      <c r="FCK110" s="376"/>
      <c r="FCL110" s="376"/>
      <c r="FCM110" s="376"/>
      <c r="FCN110" s="376"/>
      <c r="FCO110" s="376"/>
      <c r="FCP110" s="376"/>
      <c r="FCQ110" s="376"/>
      <c r="FCR110" s="376"/>
      <c r="FCS110" s="376"/>
      <c r="FCT110" s="376"/>
      <c r="FCU110" s="376"/>
      <c r="FCV110" s="376"/>
      <c r="FCW110" s="376"/>
      <c r="FCX110" s="376"/>
      <c r="FCY110" s="376"/>
      <c r="FCZ110" s="376"/>
      <c r="FDA110" s="376"/>
      <c r="FDB110" s="376"/>
      <c r="FDC110" s="376"/>
      <c r="FDD110" s="376"/>
      <c r="FDE110" s="376"/>
      <c r="FDF110" s="376"/>
      <c r="FDG110" s="376"/>
      <c r="FDH110" s="376"/>
      <c r="FDI110" s="376"/>
      <c r="FDJ110" s="376"/>
      <c r="FDK110" s="376"/>
      <c r="FDL110" s="376"/>
      <c r="FDM110" s="376"/>
      <c r="FDN110" s="376"/>
      <c r="FDO110" s="376"/>
      <c r="FDP110" s="376"/>
      <c r="FDQ110" s="376"/>
      <c r="FDR110" s="376"/>
      <c r="FDS110" s="376"/>
      <c r="FDT110" s="376"/>
      <c r="FDU110" s="376"/>
      <c r="FDV110" s="376"/>
      <c r="FDW110" s="376"/>
      <c r="FDX110" s="376"/>
      <c r="FDY110" s="376"/>
      <c r="FDZ110" s="376"/>
      <c r="FEA110" s="376"/>
      <c r="FEB110" s="376"/>
      <c r="FEC110" s="376"/>
      <c r="FED110" s="376"/>
      <c r="FEE110" s="376"/>
      <c r="FEF110" s="376"/>
      <c r="FEG110" s="376"/>
      <c r="FEH110" s="376"/>
      <c r="FEI110" s="376"/>
      <c r="FEJ110" s="376"/>
      <c r="FEK110" s="376"/>
      <c r="FEL110" s="376"/>
      <c r="FEM110" s="376"/>
      <c r="FEN110" s="376"/>
      <c r="FEO110" s="376"/>
      <c r="FEP110" s="376"/>
      <c r="FEQ110" s="376"/>
      <c r="FER110" s="376"/>
      <c r="FES110" s="376"/>
      <c r="FET110" s="376"/>
      <c r="FEU110" s="376"/>
      <c r="FEV110" s="376"/>
      <c r="FEW110" s="376"/>
      <c r="FEX110" s="376"/>
      <c r="FEY110" s="376"/>
      <c r="FEZ110" s="376"/>
      <c r="FFA110" s="376"/>
      <c r="FFB110" s="376"/>
      <c r="FFC110" s="376"/>
      <c r="FFD110" s="376"/>
      <c r="FFE110" s="376"/>
      <c r="FFF110" s="376"/>
      <c r="FFG110" s="376"/>
      <c r="FFH110" s="376"/>
      <c r="FFI110" s="376"/>
      <c r="FFJ110" s="376"/>
      <c r="FFK110" s="376"/>
      <c r="FFL110" s="376"/>
      <c r="FFM110" s="376"/>
      <c r="FFN110" s="376"/>
      <c r="FFO110" s="376"/>
      <c r="FFP110" s="376"/>
      <c r="FFQ110" s="376"/>
      <c r="FFR110" s="376"/>
      <c r="FFS110" s="376"/>
      <c r="FFT110" s="376"/>
      <c r="FFU110" s="376"/>
      <c r="FFV110" s="376"/>
      <c r="FFW110" s="376"/>
      <c r="FFX110" s="376"/>
      <c r="FFY110" s="376"/>
      <c r="FFZ110" s="376"/>
      <c r="FGA110" s="376"/>
      <c r="FGB110" s="376"/>
      <c r="FGC110" s="376"/>
      <c r="FGD110" s="376"/>
      <c r="FGE110" s="376"/>
      <c r="FGF110" s="376"/>
      <c r="FGG110" s="376"/>
      <c r="FGH110" s="376"/>
      <c r="FGI110" s="376"/>
      <c r="FGJ110" s="376"/>
      <c r="FGK110" s="376"/>
      <c r="FGL110" s="376"/>
      <c r="FGM110" s="376"/>
      <c r="FGN110" s="376"/>
      <c r="FGO110" s="376"/>
      <c r="FGP110" s="376"/>
      <c r="FGQ110" s="376"/>
      <c r="FGR110" s="376"/>
      <c r="FGS110" s="376"/>
      <c r="FGT110" s="376"/>
      <c r="FGU110" s="376"/>
      <c r="FGV110" s="376"/>
      <c r="FGW110" s="376"/>
      <c r="FGX110" s="376"/>
      <c r="FGY110" s="376"/>
      <c r="FGZ110" s="376"/>
      <c r="FHA110" s="376"/>
      <c r="FHB110" s="376"/>
      <c r="FHC110" s="376"/>
      <c r="FHD110" s="376"/>
      <c r="FHE110" s="376"/>
      <c r="FHF110" s="376"/>
      <c r="FHG110" s="376"/>
      <c r="FHH110" s="376"/>
      <c r="FHI110" s="376"/>
      <c r="FHJ110" s="376"/>
      <c r="FHK110" s="376"/>
      <c r="FHL110" s="376"/>
      <c r="FHM110" s="376"/>
      <c r="FHN110" s="376"/>
      <c r="FHO110" s="376"/>
      <c r="FHP110" s="376"/>
      <c r="FHQ110" s="376"/>
      <c r="FHR110" s="376"/>
      <c r="FHS110" s="376"/>
      <c r="FHT110" s="376"/>
      <c r="FHU110" s="376"/>
      <c r="FHV110" s="376"/>
      <c r="FHW110" s="376"/>
      <c r="FHX110" s="376"/>
      <c r="FHY110" s="376"/>
      <c r="FHZ110" s="376"/>
      <c r="FIA110" s="376"/>
      <c r="FIB110" s="376"/>
      <c r="FIC110" s="376"/>
      <c r="FID110" s="376"/>
      <c r="FIE110" s="376"/>
      <c r="FIF110" s="376"/>
      <c r="FIG110" s="376"/>
      <c r="FIH110" s="376"/>
      <c r="FII110" s="376"/>
      <c r="FIJ110" s="376"/>
      <c r="FIK110" s="376"/>
      <c r="FIL110" s="376"/>
      <c r="FIM110" s="376"/>
      <c r="FIN110" s="376"/>
      <c r="FIO110" s="376"/>
      <c r="FIP110" s="376"/>
      <c r="FIQ110" s="376"/>
      <c r="FIR110" s="376"/>
      <c r="FIS110" s="376"/>
      <c r="FIT110" s="376"/>
      <c r="FIU110" s="376"/>
      <c r="FIV110" s="376"/>
      <c r="FIW110" s="376"/>
      <c r="FIX110" s="376"/>
      <c r="FIY110" s="376"/>
      <c r="FIZ110" s="376"/>
      <c r="FJA110" s="376"/>
      <c r="FJB110" s="376"/>
      <c r="FJC110" s="376"/>
      <c r="FJD110" s="376"/>
      <c r="FJE110" s="376"/>
      <c r="FJF110" s="376"/>
      <c r="FJG110" s="376"/>
      <c r="FJH110" s="376"/>
      <c r="FJI110" s="376"/>
      <c r="FJJ110" s="376"/>
      <c r="FJK110" s="376"/>
      <c r="FJL110" s="376"/>
      <c r="FJM110" s="376"/>
      <c r="FJN110" s="376"/>
      <c r="FJO110" s="376"/>
      <c r="FJP110" s="376"/>
      <c r="FJQ110" s="376"/>
      <c r="FJR110" s="376"/>
      <c r="FJS110" s="376"/>
      <c r="FJT110" s="376"/>
      <c r="FJU110" s="376"/>
      <c r="FJV110" s="376"/>
      <c r="FJW110" s="376"/>
      <c r="FJX110" s="376"/>
      <c r="FJY110" s="376"/>
      <c r="FJZ110" s="376"/>
      <c r="FKA110" s="376"/>
      <c r="FKB110" s="376"/>
      <c r="FKC110" s="376"/>
      <c r="FKD110" s="376"/>
      <c r="FKE110" s="376"/>
      <c r="FKF110" s="376"/>
      <c r="FKG110" s="376"/>
      <c r="FKH110" s="376"/>
      <c r="FKI110" s="376"/>
      <c r="FKJ110" s="376"/>
      <c r="FKK110" s="376"/>
      <c r="FKL110" s="376"/>
      <c r="FKM110" s="376"/>
      <c r="FKN110" s="376"/>
      <c r="FKO110" s="376"/>
      <c r="FKP110" s="376"/>
      <c r="FKQ110" s="376"/>
      <c r="FKR110" s="376"/>
      <c r="FKS110" s="376"/>
      <c r="FKT110" s="376"/>
      <c r="FKU110" s="376"/>
      <c r="FKV110" s="376"/>
      <c r="FKW110" s="376"/>
      <c r="FKX110" s="376"/>
      <c r="FKY110" s="376"/>
      <c r="FKZ110" s="376"/>
      <c r="FLA110" s="376"/>
      <c r="FLB110" s="376"/>
      <c r="FLC110" s="376"/>
      <c r="FLD110" s="376"/>
      <c r="FLE110" s="376"/>
      <c r="FLF110" s="376"/>
      <c r="FLG110" s="376"/>
      <c r="FLH110" s="376"/>
      <c r="FLI110" s="376"/>
      <c r="FLJ110" s="376"/>
      <c r="FLK110" s="376"/>
      <c r="FLL110" s="376"/>
      <c r="FLM110" s="376"/>
      <c r="FLN110" s="376"/>
      <c r="FLO110" s="376"/>
      <c r="FLP110" s="376"/>
      <c r="FLQ110" s="376"/>
      <c r="FLR110" s="376"/>
      <c r="FLS110" s="376"/>
      <c r="FLT110" s="376"/>
      <c r="FLU110" s="376"/>
      <c r="FLV110" s="376"/>
      <c r="FLW110" s="376"/>
      <c r="FLX110" s="376"/>
      <c r="FLY110" s="376"/>
      <c r="FLZ110" s="376"/>
      <c r="FMA110" s="376"/>
      <c r="FMB110" s="376"/>
      <c r="FMC110" s="376"/>
      <c r="FMD110" s="376"/>
      <c r="FME110" s="376"/>
      <c r="FMF110" s="376"/>
      <c r="FMG110" s="376"/>
      <c r="FMH110" s="376"/>
      <c r="FMI110" s="376"/>
      <c r="FMJ110" s="376"/>
      <c r="FMK110" s="376"/>
      <c r="FML110" s="376"/>
      <c r="FMM110" s="376"/>
      <c r="FMN110" s="376"/>
      <c r="FMO110" s="376"/>
      <c r="FMP110" s="376"/>
      <c r="FMQ110" s="376"/>
      <c r="FMR110" s="376"/>
      <c r="FMS110" s="376"/>
      <c r="FMT110" s="376"/>
      <c r="FMU110" s="376"/>
      <c r="FMV110" s="376"/>
      <c r="FMW110" s="376"/>
      <c r="FMX110" s="376"/>
      <c r="FMY110" s="376"/>
      <c r="FMZ110" s="376"/>
      <c r="FNA110" s="376"/>
      <c r="FNB110" s="376"/>
      <c r="FNC110" s="376"/>
      <c r="FND110" s="376"/>
      <c r="FNE110" s="376"/>
      <c r="FNF110" s="376"/>
      <c r="FNG110" s="376"/>
      <c r="FNH110" s="376"/>
      <c r="FNI110" s="376"/>
      <c r="FNJ110" s="376"/>
      <c r="FNK110" s="376"/>
      <c r="FNL110" s="376"/>
      <c r="FNM110" s="376"/>
      <c r="FNN110" s="376"/>
      <c r="FNO110" s="376"/>
      <c r="FNP110" s="376"/>
      <c r="FNQ110" s="376"/>
      <c r="FNR110" s="376"/>
      <c r="FNS110" s="376"/>
      <c r="FNT110" s="376"/>
      <c r="FNU110" s="376"/>
      <c r="FNV110" s="376"/>
      <c r="FNW110" s="376"/>
      <c r="FNX110" s="376"/>
      <c r="FNY110" s="376"/>
      <c r="FNZ110" s="376"/>
      <c r="FOA110" s="376"/>
      <c r="FOB110" s="376"/>
      <c r="FOC110" s="376"/>
      <c r="FOD110" s="376"/>
      <c r="FOE110" s="376"/>
      <c r="FOF110" s="376"/>
      <c r="FOG110" s="376"/>
      <c r="FOH110" s="376"/>
      <c r="FOI110" s="376"/>
      <c r="FOJ110" s="376"/>
      <c r="FOK110" s="376"/>
      <c r="FOL110" s="376"/>
      <c r="FOM110" s="376"/>
      <c r="FON110" s="376"/>
      <c r="FOO110" s="376"/>
      <c r="FOP110" s="376"/>
      <c r="FOQ110" s="376"/>
      <c r="FOR110" s="376"/>
      <c r="FOS110" s="376"/>
      <c r="FOT110" s="376"/>
      <c r="FOU110" s="376"/>
      <c r="FOV110" s="376"/>
      <c r="FOW110" s="376"/>
      <c r="FOX110" s="376"/>
      <c r="FOY110" s="376"/>
      <c r="FOZ110" s="376"/>
      <c r="FPA110" s="376"/>
      <c r="FPB110" s="376"/>
      <c r="FPC110" s="376"/>
      <c r="FPD110" s="376"/>
      <c r="FPE110" s="376"/>
      <c r="FPF110" s="376"/>
      <c r="FPG110" s="376"/>
      <c r="FPH110" s="376"/>
      <c r="FPI110" s="376"/>
      <c r="FPJ110" s="376"/>
      <c r="FPK110" s="376"/>
      <c r="FPL110" s="376"/>
      <c r="FPM110" s="376"/>
      <c r="FPN110" s="376"/>
      <c r="FPO110" s="376"/>
      <c r="FPP110" s="376"/>
      <c r="FPQ110" s="376"/>
      <c r="FPR110" s="376"/>
      <c r="FPS110" s="376"/>
      <c r="FPT110" s="376"/>
      <c r="FPU110" s="376"/>
      <c r="FPV110" s="376"/>
      <c r="FPW110" s="376"/>
      <c r="FPX110" s="376"/>
      <c r="FPY110" s="376"/>
      <c r="FPZ110" s="376"/>
      <c r="FQA110" s="376"/>
      <c r="FQB110" s="376"/>
      <c r="FQC110" s="376"/>
      <c r="FQD110" s="376"/>
      <c r="FQE110" s="376"/>
      <c r="FQF110" s="376"/>
      <c r="FQG110" s="376"/>
      <c r="FQH110" s="376"/>
      <c r="FQI110" s="376"/>
      <c r="FQJ110" s="376"/>
      <c r="FQK110" s="376"/>
      <c r="FQL110" s="376"/>
      <c r="FQM110" s="376"/>
      <c r="FQN110" s="376"/>
      <c r="FQO110" s="376"/>
      <c r="FQP110" s="376"/>
      <c r="FQQ110" s="376"/>
      <c r="FQR110" s="376"/>
      <c r="FQS110" s="376"/>
      <c r="FQT110" s="376"/>
      <c r="FQU110" s="376"/>
      <c r="FQV110" s="376"/>
      <c r="FQW110" s="376"/>
      <c r="FQX110" s="376"/>
      <c r="FQY110" s="376"/>
      <c r="FQZ110" s="376"/>
      <c r="FRA110" s="376"/>
      <c r="FRB110" s="376"/>
      <c r="FRC110" s="376"/>
      <c r="FRD110" s="376"/>
      <c r="FRE110" s="376"/>
      <c r="FRF110" s="376"/>
      <c r="FRG110" s="376"/>
      <c r="FRH110" s="376"/>
      <c r="FRI110" s="376"/>
      <c r="FRJ110" s="376"/>
      <c r="FRK110" s="376"/>
      <c r="FRL110" s="376"/>
      <c r="FRM110" s="376"/>
      <c r="FRN110" s="376"/>
      <c r="FRO110" s="376"/>
      <c r="FRP110" s="376"/>
      <c r="FRQ110" s="376"/>
      <c r="FRR110" s="376"/>
      <c r="FRS110" s="376"/>
      <c r="FRT110" s="376"/>
      <c r="FRU110" s="376"/>
      <c r="FRV110" s="376"/>
      <c r="FRW110" s="376"/>
      <c r="FRX110" s="376"/>
      <c r="FRY110" s="376"/>
      <c r="FRZ110" s="376"/>
      <c r="FSA110" s="376"/>
      <c r="FSB110" s="376"/>
      <c r="FSC110" s="376"/>
      <c r="FSD110" s="376"/>
      <c r="FSE110" s="376"/>
      <c r="FSF110" s="376"/>
      <c r="FSG110" s="376"/>
      <c r="FSH110" s="376"/>
      <c r="FSI110" s="376"/>
      <c r="FSJ110" s="376"/>
      <c r="FSK110" s="376"/>
      <c r="FSL110" s="376"/>
      <c r="FSM110" s="376"/>
      <c r="FSN110" s="376"/>
      <c r="FSO110" s="376"/>
      <c r="FSP110" s="376"/>
      <c r="FSQ110" s="376"/>
      <c r="FSR110" s="376"/>
      <c r="FSS110" s="376"/>
      <c r="FST110" s="376"/>
      <c r="FSU110" s="376"/>
      <c r="FSV110" s="376"/>
      <c r="FSW110" s="376"/>
      <c r="FSX110" s="376"/>
      <c r="FSY110" s="376"/>
      <c r="FSZ110" s="376"/>
      <c r="FTA110" s="376"/>
      <c r="FTB110" s="376"/>
      <c r="FTC110" s="376"/>
      <c r="FTD110" s="376"/>
      <c r="FTE110" s="376"/>
      <c r="FTF110" s="376"/>
      <c r="FTG110" s="376"/>
      <c r="FTH110" s="376"/>
      <c r="FTI110" s="376"/>
      <c r="FTJ110" s="376"/>
      <c r="FTK110" s="376"/>
      <c r="FTL110" s="376"/>
      <c r="FTM110" s="376"/>
      <c r="FTN110" s="376"/>
      <c r="FTO110" s="376"/>
      <c r="FTP110" s="376"/>
      <c r="FTQ110" s="376"/>
      <c r="FTR110" s="376"/>
      <c r="FTS110" s="376"/>
      <c r="FTT110" s="376"/>
      <c r="FTU110" s="376"/>
      <c r="FTV110" s="376"/>
      <c r="FTW110" s="376"/>
      <c r="FTX110" s="376"/>
      <c r="FTY110" s="376"/>
      <c r="FTZ110" s="376"/>
      <c r="FUA110" s="376"/>
      <c r="FUB110" s="376"/>
      <c r="FUC110" s="376"/>
      <c r="FUD110" s="376"/>
      <c r="FUE110" s="376"/>
      <c r="FUF110" s="376"/>
      <c r="FUG110" s="376"/>
      <c r="FUH110" s="376"/>
      <c r="FUI110" s="376"/>
      <c r="FUJ110" s="376"/>
      <c r="FUK110" s="376"/>
      <c r="FUL110" s="376"/>
      <c r="FUM110" s="376"/>
      <c r="FUN110" s="376"/>
      <c r="FUO110" s="376"/>
      <c r="FUP110" s="376"/>
      <c r="FUQ110" s="376"/>
      <c r="FUR110" s="376"/>
      <c r="FUS110" s="376"/>
      <c r="FUT110" s="376"/>
      <c r="FUU110" s="376"/>
      <c r="FUV110" s="376"/>
      <c r="FUW110" s="376"/>
      <c r="FUX110" s="376"/>
      <c r="FUY110" s="376"/>
      <c r="FUZ110" s="376"/>
      <c r="FVA110" s="376"/>
      <c r="FVB110" s="376"/>
      <c r="FVC110" s="376"/>
      <c r="FVD110" s="376"/>
      <c r="FVE110" s="376"/>
      <c r="FVF110" s="376"/>
      <c r="FVG110" s="376"/>
      <c r="FVH110" s="376"/>
      <c r="FVI110" s="376"/>
      <c r="FVJ110" s="376"/>
      <c r="FVK110" s="376"/>
      <c r="FVL110" s="376"/>
      <c r="FVM110" s="376"/>
      <c r="FVN110" s="376"/>
      <c r="FVO110" s="376"/>
      <c r="FVP110" s="376"/>
      <c r="FVQ110" s="376"/>
      <c r="FVR110" s="376"/>
      <c r="FVS110" s="376"/>
      <c r="FVT110" s="376"/>
      <c r="FVU110" s="376"/>
      <c r="FVV110" s="376"/>
      <c r="FVW110" s="376"/>
      <c r="FVX110" s="376"/>
      <c r="FVY110" s="376"/>
      <c r="FVZ110" s="376"/>
      <c r="FWA110" s="376"/>
      <c r="FWB110" s="376"/>
      <c r="FWC110" s="376"/>
      <c r="FWD110" s="376"/>
      <c r="FWE110" s="376"/>
      <c r="FWF110" s="376"/>
      <c r="FWG110" s="376"/>
      <c r="FWH110" s="376"/>
      <c r="FWI110" s="376"/>
      <c r="FWJ110" s="376"/>
      <c r="FWK110" s="376"/>
      <c r="FWL110" s="376"/>
      <c r="FWM110" s="376"/>
      <c r="FWN110" s="376"/>
      <c r="FWO110" s="376"/>
      <c r="FWP110" s="376"/>
      <c r="FWQ110" s="376"/>
      <c r="FWR110" s="376"/>
      <c r="FWS110" s="376"/>
      <c r="FWT110" s="376"/>
      <c r="FWU110" s="376"/>
      <c r="FWV110" s="376"/>
      <c r="FWW110" s="376"/>
      <c r="FWX110" s="376"/>
      <c r="FWY110" s="376"/>
      <c r="FWZ110" s="376"/>
      <c r="FXA110" s="376"/>
      <c r="FXB110" s="376"/>
      <c r="FXC110" s="376"/>
      <c r="FXD110" s="376"/>
      <c r="FXE110" s="376"/>
      <c r="FXF110" s="376"/>
      <c r="FXG110" s="376"/>
      <c r="FXH110" s="376"/>
      <c r="FXI110" s="376"/>
      <c r="FXJ110" s="376"/>
      <c r="FXK110" s="376"/>
      <c r="FXL110" s="376"/>
      <c r="FXM110" s="376"/>
      <c r="FXN110" s="376"/>
      <c r="FXO110" s="376"/>
      <c r="FXP110" s="376"/>
      <c r="FXQ110" s="376"/>
      <c r="FXR110" s="376"/>
      <c r="FXS110" s="376"/>
      <c r="FXT110" s="376"/>
      <c r="FXU110" s="376"/>
      <c r="FXV110" s="376"/>
      <c r="FXW110" s="376"/>
      <c r="FXX110" s="376"/>
      <c r="FXY110" s="376"/>
      <c r="FXZ110" s="376"/>
      <c r="FYA110" s="376"/>
      <c r="FYB110" s="376"/>
      <c r="FYC110" s="376"/>
      <c r="FYD110" s="376"/>
      <c r="FYE110" s="376"/>
      <c r="FYF110" s="376"/>
      <c r="FYG110" s="376"/>
      <c r="FYH110" s="376"/>
      <c r="FYI110" s="376"/>
      <c r="FYJ110" s="376"/>
      <c r="FYK110" s="376"/>
      <c r="FYL110" s="376"/>
      <c r="FYM110" s="376"/>
      <c r="FYN110" s="376"/>
      <c r="FYO110" s="376"/>
      <c r="FYP110" s="376"/>
      <c r="FYQ110" s="376"/>
      <c r="FYR110" s="376"/>
      <c r="FYS110" s="376"/>
      <c r="FYT110" s="376"/>
      <c r="FYU110" s="376"/>
      <c r="FYV110" s="376"/>
      <c r="FYW110" s="376"/>
      <c r="FYX110" s="376"/>
      <c r="FYY110" s="376"/>
      <c r="FYZ110" s="376"/>
      <c r="FZA110" s="376"/>
      <c r="FZB110" s="376"/>
      <c r="FZC110" s="376"/>
      <c r="FZD110" s="376"/>
      <c r="FZE110" s="376"/>
      <c r="FZF110" s="376"/>
      <c r="FZG110" s="376"/>
      <c r="FZH110" s="376"/>
      <c r="FZI110" s="376"/>
      <c r="FZJ110" s="376"/>
      <c r="FZK110" s="376"/>
      <c r="FZL110" s="376"/>
      <c r="FZM110" s="376"/>
      <c r="FZN110" s="376"/>
      <c r="FZO110" s="376"/>
      <c r="FZP110" s="376"/>
      <c r="FZQ110" s="376"/>
      <c r="FZR110" s="376"/>
      <c r="FZS110" s="376"/>
      <c r="FZT110" s="376"/>
      <c r="FZU110" s="376"/>
      <c r="FZV110" s="376"/>
      <c r="FZW110" s="376"/>
      <c r="FZX110" s="376"/>
      <c r="FZY110" s="376"/>
      <c r="FZZ110" s="376"/>
      <c r="GAA110" s="376"/>
      <c r="GAB110" s="376"/>
      <c r="GAC110" s="376"/>
      <c r="GAD110" s="376"/>
      <c r="GAE110" s="376"/>
      <c r="GAF110" s="376"/>
      <c r="GAG110" s="376"/>
      <c r="GAH110" s="376"/>
      <c r="GAI110" s="376"/>
      <c r="GAJ110" s="376"/>
      <c r="GAK110" s="376"/>
      <c r="GAL110" s="376"/>
      <c r="GAM110" s="376"/>
      <c r="GAN110" s="376"/>
      <c r="GAO110" s="376"/>
      <c r="GAP110" s="376"/>
      <c r="GAQ110" s="376"/>
      <c r="GAR110" s="376"/>
      <c r="GAS110" s="376"/>
      <c r="GAT110" s="376"/>
      <c r="GAU110" s="376"/>
      <c r="GAV110" s="376"/>
      <c r="GAW110" s="376"/>
      <c r="GAX110" s="376"/>
      <c r="GAY110" s="376"/>
      <c r="GAZ110" s="376"/>
      <c r="GBA110" s="376"/>
      <c r="GBB110" s="376"/>
      <c r="GBC110" s="376"/>
      <c r="GBD110" s="376"/>
      <c r="GBE110" s="376"/>
      <c r="GBF110" s="376"/>
      <c r="GBG110" s="376"/>
      <c r="GBH110" s="376"/>
      <c r="GBI110" s="376"/>
      <c r="GBJ110" s="376"/>
      <c r="GBK110" s="376"/>
      <c r="GBL110" s="376"/>
      <c r="GBM110" s="376"/>
      <c r="GBN110" s="376"/>
      <c r="GBO110" s="376"/>
      <c r="GBP110" s="376"/>
      <c r="GBQ110" s="376"/>
      <c r="GBR110" s="376"/>
      <c r="GBS110" s="376"/>
      <c r="GBT110" s="376"/>
      <c r="GBU110" s="376"/>
      <c r="GBV110" s="376"/>
      <c r="GBW110" s="376"/>
      <c r="GBX110" s="376"/>
      <c r="GBY110" s="376"/>
      <c r="GBZ110" s="376"/>
      <c r="GCA110" s="376"/>
      <c r="GCB110" s="376"/>
      <c r="GCC110" s="376"/>
      <c r="GCD110" s="376"/>
      <c r="GCE110" s="376"/>
      <c r="GCF110" s="376"/>
      <c r="GCG110" s="376"/>
      <c r="GCH110" s="376"/>
      <c r="GCI110" s="376"/>
      <c r="GCJ110" s="376"/>
      <c r="GCK110" s="376"/>
      <c r="GCL110" s="376"/>
      <c r="GCM110" s="376"/>
      <c r="GCN110" s="376"/>
      <c r="GCO110" s="376"/>
      <c r="GCP110" s="376"/>
      <c r="GCQ110" s="376"/>
      <c r="GCR110" s="376"/>
      <c r="GCS110" s="376"/>
      <c r="GCT110" s="376"/>
      <c r="GCU110" s="376"/>
      <c r="GCV110" s="376"/>
      <c r="GCW110" s="376"/>
      <c r="GCX110" s="376"/>
      <c r="GCY110" s="376"/>
      <c r="GCZ110" s="376"/>
      <c r="GDA110" s="376"/>
      <c r="GDB110" s="376"/>
      <c r="GDC110" s="376"/>
      <c r="GDD110" s="376"/>
      <c r="GDE110" s="376"/>
      <c r="GDF110" s="376"/>
      <c r="GDG110" s="376"/>
      <c r="GDH110" s="376"/>
      <c r="GDI110" s="376"/>
      <c r="GDJ110" s="376"/>
      <c r="GDK110" s="376"/>
      <c r="GDL110" s="376"/>
      <c r="GDM110" s="376"/>
      <c r="GDN110" s="376"/>
      <c r="GDO110" s="376"/>
      <c r="GDP110" s="376"/>
      <c r="GDQ110" s="376"/>
      <c r="GDR110" s="376"/>
      <c r="GDS110" s="376"/>
      <c r="GDT110" s="376"/>
      <c r="GDU110" s="376"/>
      <c r="GDV110" s="376"/>
      <c r="GDW110" s="376"/>
      <c r="GDX110" s="376"/>
      <c r="GDY110" s="376"/>
      <c r="GDZ110" s="376"/>
      <c r="GEA110" s="376"/>
      <c r="GEB110" s="376"/>
      <c r="GEC110" s="376"/>
      <c r="GED110" s="376"/>
      <c r="GEE110" s="376"/>
      <c r="GEF110" s="376"/>
      <c r="GEG110" s="376"/>
      <c r="GEH110" s="376"/>
      <c r="GEI110" s="376"/>
      <c r="GEJ110" s="376"/>
      <c r="GEK110" s="376"/>
      <c r="GEL110" s="376"/>
      <c r="GEM110" s="376"/>
      <c r="GEN110" s="376"/>
      <c r="GEO110" s="376"/>
      <c r="GEP110" s="376"/>
      <c r="GEQ110" s="376"/>
      <c r="GER110" s="376"/>
      <c r="GES110" s="376"/>
      <c r="GET110" s="376"/>
      <c r="GEU110" s="376"/>
      <c r="GEV110" s="376"/>
      <c r="GEW110" s="376"/>
      <c r="GEX110" s="376"/>
      <c r="GEY110" s="376"/>
      <c r="GEZ110" s="376"/>
      <c r="GFA110" s="376"/>
      <c r="GFB110" s="376"/>
      <c r="GFC110" s="376"/>
      <c r="GFD110" s="376"/>
      <c r="GFE110" s="376"/>
      <c r="GFF110" s="376"/>
      <c r="GFG110" s="376"/>
      <c r="GFH110" s="376"/>
      <c r="GFI110" s="376"/>
      <c r="GFJ110" s="376"/>
      <c r="GFK110" s="376"/>
      <c r="GFL110" s="376"/>
      <c r="GFM110" s="376"/>
      <c r="GFN110" s="376"/>
      <c r="GFO110" s="376"/>
      <c r="GFP110" s="376"/>
      <c r="GFQ110" s="376"/>
      <c r="GFR110" s="376"/>
      <c r="GFS110" s="376"/>
      <c r="GFT110" s="376"/>
      <c r="GFU110" s="376"/>
      <c r="GFV110" s="376"/>
      <c r="GFW110" s="376"/>
      <c r="GFX110" s="376"/>
      <c r="GFY110" s="376"/>
      <c r="GFZ110" s="376"/>
      <c r="GGA110" s="376"/>
      <c r="GGB110" s="376"/>
      <c r="GGC110" s="376"/>
      <c r="GGD110" s="376"/>
      <c r="GGE110" s="376"/>
      <c r="GGF110" s="376"/>
      <c r="GGG110" s="376"/>
      <c r="GGH110" s="376"/>
      <c r="GGI110" s="376"/>
      <c r="GGJ110" s="376"/>
      <c r="GGK110" s="376"/>
      <c r="GGL110" s="376"/>
      <c r="GGM110" s="376"/>
      <c r="GGN110" s="376"/>
      <c r="GGO110" s="376"/>
      <c r="GGP110" s="376"/>
      <c r="GGQ110" s="376"/>
      <c r="GGR110" s="376"/>
      <c r="GGS110" s="376"/>
      <c r="GGT110" s="376"/>
      <c r="GGU110" s="376"/>
      <c r="GGV110" s="376"/>
      <c r="GGW110" s="376"/>
      <c r="GGX110" s="376"/>
      <c r="GGY110" s="376"/>
      <c r="GGZ110" s="376"/>
      <c r="GHA110" s="376"/>
      <c r="GHB110" s="376"/>
      <c r="GHC110" s="376"/>
      <c r="GHD110" s="376"/>
      <c r="GHE110" s="376"/>
      <c r="GHF110" s="376"/>
      <c r="GHG110" s="376"/>
      <c r="GHH110" s="376"/>
      <c r="GHI110" s="376"/>
      <c r="GHJ110" s="376"/>
      <c r="GHK110" s="376"/>
      <c r="GHL110" s="376"/>
      <c r="GHM110" s="376"/>
      <c r="GHN110" s="376"/>
      <c r="GHO110" s="376"/>
      <c r="GHP110" s="376"/>
      <c r="GHQ110" s="376"/>
      <c r="GHR110" s="376"/>
      <c r="GHS110" s="376"/>
      <c r="GHT110" s="376"/>
      <c r="GHU110" s="376"/>
      <c r="GHV110" s="376"/>
      <c r="GHW110" s="376"/>
      <c r="GHX110" s="376"/>
      <c r="GHY110" s="376"/>
      <c r="GHZ110" s="376"/>
      <c r="GIA110" s="376"/>
      <c r="GIB110" s="376"/>
      <c r="GIC110" s="376"/>
      <c r="GID110" s="376"/>
      <c r="GIE110" s="376"/>
      <c r="GIF110" s="376"/>
      <c r="GIG110" s="376"/>
      <c r="GIH110" s="376"/>
      <c r="GII110" s="376"/>
      <c r="GIJ110" s="376"/>
      <c r="GIK110" s="376"/>
      <c r="GIL110" s="376"/>
      <c r="GIM110" s="376"/>
      <c r="GIN110" s="376"/>
      <c r="GIO110" s="376"/>
      <c r="GIP110" s="376"/>
      <c r="GIQ110" s="376"/>
      <c r="GIR110" s="376"/>
      <c r="GIS110" s="376"/>
      <c r="GIT110" s="376"/>
      <c r="GIU110" s="376"/>
      <c r="GIV110" s="376"/>
      <c r="GIW110" s="376"/>
      <c r="GIX110" s="376"/>
      <c r="GIY110" s="376"/>
      <c r="GIZ110" s="376"/>
      <c r="GJA110" s="376"/>
      <c r="GJB110" s="376"/>
      <c r="GJC110" s="376"/>
      <c r="GJD110" s="376"/>
      <c r="GJE110" s="376"/>
      <c r="GJF110" s="376"/>
      <c r="GJG110" s="376"/>
      <c r="GJH110" s="376"/>
      <c r="GJI110" s="376"/>
      <c r="GJJ110" s="376"/>
      <c r="GJK110" s="376"/>
      <c r="GJL110" s="376"/>
      <c r="GJM110" s="376"/>
      <c r="GJN110" s="376"/>
      <c r="GJO110" s="376"/>
      <c r="GJP110" s="376"/>
      <c r="GJQ110" s="376"/>
      <c r="GJR110" s="376"/>
      <c r="GJS110" s="376"/>
      <c r="GJT110" s="376"/>
      <c r="GJU110" s="376"/>
      <c r="GJV110" s="376"/>
      <c r="GJW110" s="376"/>
      <c r="GJX110" s="376"/>
      <c r="GJY110" s="376"/>
      <c r="GJZ110" s="376"/>
      <c r="GKA110" s="376"/>
      <c r="GKB110" s="376"/>
      <c r="GKC110" s="376"/>
      <c r="GKD110" s="376"/>
      <c r="GKE110" s="376"/>
      <c r="GKF110" s="376"/>
      <c r="GKG110" s="376"/>
      <c r="GKH110" s="376"/>
      <c r="GKI110" s="376"/>
      <c r="GKJ110" s="376"/>
      <c r="GKK110" s="376"/>
      <c r="GKL110" s="376"/>
      <c r="GKM110" s="376"/>
      <c r="GKN110" s="376"/>
      <c r="GKO110" s="376"/>
      <c r="GKP110" s="376"/>
      <c r="GKQ110" s="376"/>
      <c r="GKR110" s="376"/>
      <c r="GKS110" s="376"/>
      <c r="GKT110" s="376"/>
      <c r="GKU110" s="376"/>
      <c r="GKV110" s="376"/>
      <c r="GKW110" s="376"/>
      <c r="GKX110" s="376"/>
      <c r="GKY110" s="376"/>
      <c r="GKZ110" s="376"/>
      <c r="GLA110" s="376"/>
      <c r="GLB110" s="376"/>
      <c r="GLC110" s="376"/>
      <c r="GLD110" s="376"/>
      <c r="GLE110" s="376"/>
      <c r="GLF110" s="376"/>
      <c r="GLG110" s="376"/>
      <c r="GLH110" s="376"/>
      <c r="GLI110" s="376"/>
      <c r="GLJ110" s="376"/>
      <c r="GLK110" s="376"/>
      <c r="GLL110" s="376"/>
      <c r="GLM110" s="376"/>
      <c r="GLN110" s="376"/>
      <c r="GLO110" s="376"/>
      <c r="GLP110" s="376"/>
      <c r="GLQ110" s="376"/>
      <c r="GLR110" s="376"/>
      <c r="GLS110" s="376"/>
      <c r="GLT110" s="376"/>
      <c r="GLU110" s="376"/>
      <c r="GLV110" s="376"/>
      <c r="GLW110" s="376"/>
      <c r="GLX110" s="376"/>
      <c r="GLY110" s="376"/>
      <c r="GLZ110" s="376"/>
      <c r="GMA110" s="376"/>
      <c r="GMB110" s="376"/>
      <c r="GMC110" s="376"/>
      <c r="GMD110" s="376"/>
      <c r="GME110" s="376"/>
      <c r="GMF110" s="376"/>
      <c r="GMG110" s="376"/>
      <c r="GMH110" s="376"/>
      <c r="GMI110" s="376"/>
      <c r="GMJ110" s="376"/>
      <c r="GMK110" s="376"/>
      <c r="GML110" s="376"/>
      <c r="GMM110" s="376"/>
      <c r="GMN110" s="376"/>
      <c r="GMO110" s="376"/>
      <c r="GMP110" s="376"/>
      <c r="GMQ110" s="376"/>
      <c r="GMR110" s="376"/>
      <c r="GMS110" s="376"/>
      <c r="GMT110" s="376"/>
      <c r="GMU110" s="376"/>
      <c r="GMV110" s="376"/>
      <c r="GMW110" s="376"/>
      <c r="GMX110" s="376"/>
      <c r="GMY110" s="376"/>
      <c r="GMZ110" s="376"/>
      <c r="GNA110" s="376"/>
      <c r="GNB110" s="376"/>
      <c r="GNC110" s="376"/>
      <c r="GND110" s="376"/>
      <c r="GNE110" s="376"/>
      <c r="GNF110" s="376"/>
      <c r="GNG110" s="376"/>
      <c r="GNH110" s="376"/>
      <c r="GNI110" s="376"/>
      <c r="GNJ110" s="376"/>
      <c r="GNK110" s="376"/>
      <c r="GNL110" s="376"/>
      <c r="GNM110" s="376"/>
      <c r="GNN110" s="376"/>
      <c r="GNO110" s="376"/>
      <c r="GNP110" s="376"/>
      <c r="GNQ110" s="376"/>
      <c r="GNR110" s="376"/>
      <c r="GNS110" s="376"/>
      <c r="GNT110" s="376"/>
      <c r="GNU110" s="376"/>
      <c r="GNV110" s="376"/>
      <c r="GNW110" s="376"/>
      <c r="GNX110" s="376"/>
      <c r="GNY110" s="376"/>
      <c r="GNZ110" s="376"/>
      <c r="GOA110" s="376"/>
      <c r="GOB110" s="376"/>
      <c r="GOC110" s="376"/>
      <c r="GOD110" s="376"/>
      <c r="GOE110" s="376"/>
      <c r="GOF110" s="376"/>
      <c r="GOG110" s="376"/>
      <c r="GOH110" s="376"/>
      <c r="GOI110" s="376"/>
      <c r="GOJ110" s="376"/>
      <c r="GOK110" s="376"/>
      <c r="GOL110" s="376"/>
      <c r="GOM110" s="376"/>
      <c r="GON110" s="376"/>
      <c r="GOO110" s="376"/>
      <c r="GOP110" s="376"/>
      <c r="GOQ110" s="376"/>
      <c r="GOR110" s="376"/>
      <c r="GOS110" s="376"/>
      <c r="GOT110" s="376"/>
      <c r="GOU110" s="376"/>
      <c r="GOV110" s="376"/>
      <c r="GOW110" s="376"/>
      <c r="GOX110" s="376"/>
      <c r="GOY110" s="376"/>
      <c r="GOZ110" s="376"/>
      <c r="GPA110" s="376"/>
      <c r="GPB110" s="376"/>
      <c r="GPC110" s="376"/>
      <c r="GPD110" s="376"/>
      <c r="GPE110" s="376"/>
      <c r="GPF110" s="376"/>
      <c r="GPG110" s="376"/>
      <c r="GPH110" s="376"/>
      <c r="GPI110" s="376"/>
      <c r="GPJ110" s="376"/>
      <c r="GPK110" s="376"/>
      <c r="GPL110" s="376"/>
      <c r="GPM110" s="376"/>
      <c r="GPN110" s="376"/>
      <c r="GPO110" s="376"/>
      <c r="GPP110" s="376"/>
      <c r="GPQ110" s="376"/>
      <c r="GPR110" s="376"/>
      <c r="GPS110" s="376"/>
      <c r="GPT110" s="376"/>
      <c r="GPU110" s="376"/>
      <c r="GPV110" s="376"/>
      <c r="GPW110" s="376"/>
      <c r="GPX110" s="376"/>
      <c r="GPY110" s="376"/>
      <c r="GPZ110" s="376"/>
      <c r="GQA110" s="376"/>
      <c r="GQB110" s="376"/>
      <c r="GQC110" s="376"/>
      <c r="GQD110" s="376"/>
      <c r="GQE110" s="376"/>
      <c r="GQF110" s="376"/>
      <c r="GQG110" s="376"/>
      <c r="GQH110" s="376"/>
      <c r="GQI110" s="376"/>
      <c r="GQJ110" s="376"/>
      <c r="GQK110" s="376"/>
      <c r="GQL110" s="376"/>
      <c r="GQM110" s="376"/>
      <c r="GQN110" s="376"/>
      <c r="GQO110" s="376"/>
      <c r="GQP110" s="376"/>
      <c r="GQQ110" s="376"/>
      <c r="GQR110" s="376"/>
      <c r="GQS110" s="376"/>
      <c r="GQT110" s="376"/>
      <c r="GQU110" s="376"/>
      <c r="GQV110" s="376"/>
      <c r="GQW110" s="376"/>
      <c r="GQX110" s="376"/>
      <c r="GQY110" s="376"/>
      <c r="GQZ110" s="376"/>
      <c r="GRA110" s="376"/>
      <c r="GRB110" s="376"/>
      <c r="GRC110" s="376"/>
      <c r="GRD110" s="376"/>
      <c r="GRE110" s="376"/>
      <c r="GRF110" s="376"/>
      <c r="GRG110" s="376"/>
      <c r="GRH110" s="376"/>
      <c r="GRI110" s="376"/>
      <c r="GRJ110" s="376"/>
      <c r="GRK110" s="376"/>
      <c r="GRL110" s="376"/>
      <c r="GRM110" s="376"/>
      <c r="GRN110" s="376"/>
      <c r="GRO110" s="376"/>
      <c r="GRP110" s="376"/>
      <c r="GRQ110" s="376"/>
      <c r="GRR110" s="376"/>
      <c r="GRS110" s="376"/>
      <c r="GRT110" s="376"/>
      <c r="GRU110" s="376"/>
      <c r="GRV110" s="376"/>
      <c r="GRW110" s="376"/>
      <c r="GRX110" s="376"/>
      <c r="GRY110" s="376"/>
      <c r="GRZ110" s="376"/>
      <c r="GSA110" s="376"/>
      <c r="GSB110" s="376"/>
      <c r="GSC110" s="376"/>
      <c r="GSD110" s="376"/>
      <c r="GSE110" s="376"/>
      <c r="GSF110" s="376"/>
      <c r="GSG110" s="376"/>
      <c r="GSH110" s="376"/>
      <c r="GSI110" s="376"/>
      <c r="GSJ110" s="376"/>
      <c r="GSK110" s="376"/>
      <c r="GSL110" s="376"/>
      <c r="GSM110" s="376"/>
      <c r="GSN110" s="376"/>
      <c r="GSO110" s="376"/>
      <c r="GSP110" s="376"/>
      <c r="GSQ110" s="376"/>
      <c r="GSR110" s="376"/>
      <c r="GSS110" s="376"/>
      <c r="GST110" s="376"/>
      <c r="GSU110" s="376"/>
      <c r="GSV110" s="376"/>
      <c r="GSW110" s="376"/>
      <c r="GSX110" s="376"/>
      <c r="GSY110" s="376"/>
      <c r="GSZ110" s="376"/>
      <c r="GTA110" s="376"/>
      <c r="GTB110" s="376"/>
      <c r="GTC110" s="376"/>
      <c r="GTD110" s="376"/>
      <c r="GTE110" s="376"/>
      <c r="GTF110" s="376"/>
      <c r="GTG110" s="376"/>
      <c r="GTH110" s="376"/>
      <c r="GTI110" s="376"/>
      <c r="GTJ110" s="376"/>
      <c r="GTK110" s="376"/>
      <c r="GTL110" s="376"/>
      <c r="GTM110" s="376"/>
      <c r="GTN110" s="376"/>
      <c r="GTO110" s="376"/>
      <c r="GTP110" s="376"/>
      <c r="GTQ110" s="376"/>
      <c r="GTR110" s="376"/>
      <c r="GTS110" s="376"/>
      <c r="GTT110" s="376"/>
      <c r="GTU110" s="376"/>
      <c r="GTV110" s="376"/>
      <c r="GTW110" s="376"/>
      <c r="GTX110" s="376"/>
      <c r="GTY110" s="376"/>
      <c r="GTZ110" s="376"/>
      <c r="GUA110" s="376"/>
      <c r="GUB110" s="376"/>
      <c r="GUC110" s="376"/>
      <c r="GUD110" s="376"/>
      <c r="GUE110" s="376"/>
      <c r="GUF110" s="376"/>
      <c r="GUG110" s="376"/>
      <c r="GUH110" s="376"/>
      <c r="GUI110" s="376"/>
      <c r="GUJ110" s="376"/>
      <c r="GUK110" s="376"/>
      <c r="GUL110" s="376"/>
      <c r="GUM110" s="376"/>
      <c r="GUN110" s="376"/>
      <c r="GUO110" s="376"/>
      <c r="GUP110" s="376"/>
      <c r="GUQ110" s="376"/>
      <c r="GUR110" s="376"/>
      <c r="GUS110" s="376"/>
      <c r="GUT110" s="376"/>
      <c r="GUU110" s="376"/>
      <c r="GUV110" s="376"/>
      <c r="GUW110" s="376"/>
      <c r="GUX110" s="376"/>
      <c r="GUY110" s="376"/>
      <c r="GUZ110" s="376"/>
      <c r="GVA110" s="376"/>
      <c r="GVB110" s="376"/>
      <c r="GVC110" s="376"/>
      <c r="GVD110" s="376"/>
      <c r="GVE110" s="376"/>
      <c r="GVF110" s="376"/>
      <c r="GVG110" s="376"/>
      <c r="GVH110" s="376"/>
      <c r="GVI110" s="376"/>
      <c r="GVJ110" s="376"/>
      <c r="GVK110" s="376"/>
      <c r="GVL110" s="376"/>
      <c r="GVM110" s="376"/>
      <c r="GVN110" s="376"/>
      <c r="GVO110" s="376"/>
      <c r="GVP110" s="376"/>
      <c r="GVQ110" s="376"/>
      <c r="GVR110" s="376"/>
      <c r="GVS110" s="376"/>
      <c r="GVT110" s="376"/>
      <c r="GVU110" s="376"/>
      <c r="GVV110" s="376"/>
      <c r="GVW110" s="376"/>
      <c r="GVX110" s="376"/>
      <c r="GVY110" s="376"/>
      <c r="GVZ110" s="376"/>
      <c r="GWA110" s="376"/>
      <c r="GWB110" s="376"/>
      <c r="GWC110" s="376"/>
      <c r="GWD110" s="376"/>
      <c r="GWE110" s="376"/>
      <c r="GWF110" s="376"/>
      <c r="GWG110" s="376"/>
      <c r="GWH110" s="376"/>
      <c r="GWI110" s="376"/>
      <c r="GWJ110" s="376"/>
      <c r="GWK110" s="376"/>
      <c r="GWL110" s="376"/>
      <c r="GWM110" s="376"/>
      <c r="GWN110" s="376"/>
      <c r="GWO110" s="376"/>
      <c r="GWP110" s="376"/>
      <c r="GWQ110" s="376"/>
      <c r="GWR110" s="376"/>
      <c r="GWS110" s="376"/>
      <c r="GWT110" s="376"/>
      <c r="GWU110" s="376"/>
      <c r="GWV110" s="376"/>
      <c r="GWW110" s="376"/>
      <c r="GWX110" s="376"/>
      <c r="GWY110" s="376"/>
      <c r="GWZ110" s="376"/>
      <c r="GXA110" s="376"/>
      <c r="GXB110" s="376"/>
      <c r="GXC110" s="376"/>
      <c r="GXD110" s="376"/>
      <c r="GXE110" s="376"/>
      <c r="GXF110" s="376"/>
      <c r="GXG110" s="376"/>
      <c r="GXH110" s="376"/>
      <c r="GXI110" s="376"/>
      <c r="GXJ110" s="376"/>
      <c r="GXK110" s="376"/>
      <c r="GXL110" s="376"/>
      <c r="GXM110" s="376"/>
      <c r="GXN110" s="376"/>
      <c r="GXO110" s="376"/>
      <c r="GXP110" s="376"/>
      <c r="GXQ110" s="376"/>
      <c r="GXR110" s="376"/>
      <c r="GXS110" s="376"/>
      <c r="GXT110" s="376"/>
      <c r="GXU110" s="376"/>
      <c r="GXV110" s="376"/>
      <c r="GXW110" s="376"/>
      <c r="GXX110" s="376"/>
      <c r="GXY110" s="376"/>
      <c r="GXZ110" s="376"/>
      <c r="GYA110" s="376"/>
      <c r="GYB110" s="376"/>
      <c r="GYC110" s="376"/>
      <c r="GYD110" s="376"/>
      <c r="GYE110" s="376"/>
      <c r="GYF110" s="376"/>
      <c r="GYG110" s="376"/>
      <c r="GYH110" s="376"/>
      <c r="GYI110" s="376"/>
      <c r="GYJ110" s="376"/>
      <c r="GYK110" s="376"/>
      <c r="GYL110" s="376"/>
      <c r="GYM110" s="376"/>
      <c r="GYN110" s="376"/>
      <c r="GYO110" s="376"/>
      <c r="GYP110" s="376"/>
      <c r="GYQ110" s="376"/>
      <c r="GYR110" s="376"/>
      <c r="GYS110" s="376"/>
      <c r="GYT110" s="376"/>
      <c r="GYU110" s="376"/>
      <c r="GYV110" s="376"/>
      <c r="GYW110" s="376"/>
      <c r="GYX110" s="376"/>
      <c r="GYY110" s="376"/>
      <c r="GYZ110" s="376"/>
      <c r="GZA110" s="376"/>
      <c r="GZB110" s="376"/>
      <c r="GZC110" s="376"/>
      <c r="GZD110" s="376"/>
      <c r="GZE110" s="376"/>
      <c r="GZF110" s="376"/>
      <c r="GZG110" s="376"/>
      <c r="GZH110" s="376"/>
      <c r="GZI110" s="376"/>
      <c r="GZJ110" s="376"/>
      <c r="GZK110" s="376"/>
      <c r="GZL110" s="376"/>
      <c r="GZM110" s="376"/>
      <c r="GZN110" s="376"/>
      <c r="GZO110" s="376"/>
      <c r="GZP110" s="376"/>
      <c r="GZQ110" s="376"/>
      <c r="GZR110" s="376"/>
      <c r="GZS110" s="376"/>
      <c r="GZT110" s="376"/>
      <c r="GZU110" s="376"/>
      <c r="GZV110" s="376"/>
      <c r="GZW110" s="376"/>
      <c r="GZX110" s="376"/>
      <c r="GZY110" s="376"/>
      <c r="GZZ110" s="376"/>
      <c r="HAA110" s="376"/>
      <c r="HAB110" s="376"/>
      <c r="HAC110" s="376"/>
      <c r="HAD110" s="376"/>
      <c r="HAE110" s="376"/>
      <c r="HAF110" s="376"/>
      <c r="HAG110" s="376"/>
      <c r="HAH110" s="376"/>
      <c r="HAI110" s="376"/>
      <c r="HAJ110" s="376"/>
      <c r="HAK110" s="376"/>
      <c r="HAL110" s="376"/>
      <c r="HAM110" s="376"/>
      <c r="HAN110" s="376"/>
      <c r="HAO110" s="376"/>
      <c r="HAP110" s="376"/>
      <c r="HAQ110" s="376"/>
      <c r="HAR110" s="376"/>
      <c r="HAS110" s="376"/>
      <c r="HAT110" s="376"/>
      <c r="HAU110" s="376"/>
      <c r="HAV110" s="376"/>
      <c r="HAW110" s="376"/>
      <c r="HAX110" s="376"/>
      <c r="HAY110" s="376"/>
      <c r="HAZ110" s="376"/>
      <c r="HBA110" s="376"/>
      <c r="HBB110" s="376"/>
      <c r="HBC110" s="376"/>
      <c r="HBD110" s="376"/>
      <c r="HBE110" s="376"/>
      <c r="HBF110" s="376"/>
      <c r="HBG110" s="376"/>
      <c r="HBH110" s="376"/>
      <c r="HBI110" s="376"/>
      <c r="HBJ110" s="376"/>
      <c r="HBK110" s="376"/>
      <c r="HBL110" s="376"/>
      <c r="HBM110" s="376"/>
      <c r="HBN110" s="376"/>
      <c r="HBO110" s="376"/>
      <c r="HBP110" s="376"/>
      <c r="HBQ110" s="376"/>
      <c r="HBR110" s="376"/>
      <c r="HBS110" s="376"/>
      <c r="HBT110" s="376"/>
      <c r="HBU110" s="376"/>
      <c r="HBV110" s="376"/>
      <c r="HBW110" s="376"/>
      <c r="HBX110" s="376"/>
      <c r="HBY110" s="376"/>
      <c r="HBZ110" s="376"/>
      <c r="HCA110" s="376"/>
      <c r="HCB110" s="376"/>
      <c r="HCC110" s="376"/>
      <c r="HCD110" s="376"/>
      <c r="HCE110" s="376"/>
      <c r="HCF110" s="376"/>
      <c r="HCG110" s="376"/>
      <c r="HCH110" s="376"/>
      <c r="HCI110" s="376"/>
      <c r="HCJ110" s="376"/>
      <c r="HCK110" s="376"/>
      <c r="HCL110" s="376"/>
      <c r="HCM110" s="376"/>
      <c r="HCN110" s="376"/>
      <c r="HCO110" s="376"/>
      <c r="HCP110" s="376"/>
      <c r="HCQ110" s="376"/>
      <c r="HCR110" s="376"/>
      <c r="HCS110" s="376"/>
      <c r="HCT110" s="376"/>
      <c r="HCU110" s="376"/>
      <c r="HCV110" s="376"/>
      <c r="HCW110" s="376"/>
      <c r="HCX110" s="376"/>
      <c r="HCY110" s="376"/>
      <c r="HCZ110" s="376"/>
      <c r="HDA110" s="376"/>
      <c r="HDB110" s="376"/>
      <c r="HDC110" s="376"/>
      <c r="HDD110" s="376"/>
      <c r="HDE110" s="376"/>
      <c r="HDF110" s="376"/>
      <c r="HDG110" s="376"/>
      <c r="HDH110" s="376"/>
      <c r="HDI110" s="376"/>
      <c r="HDJ110" s="376"/>
      <c r="HDK110" s="376"/>
      <c r="HDL110" s="376"/>
      <c r="HDM110" s="376"/>
      <c r="HDN110" s="376"/>
      <c r="HDO110" s="376"/>
      <c r="HDP110" s="376"/>
      <c r="HDQ110" s="376"/>
      <c r="HDR110" s="376"/>
      <c r="HDS110" s="376"/>
      <c r="HDT110" s="376"/>
      <c r="HDU110" s="376"/>
      <c r="HDV110" s="376"/>
      <c r="HDW110" s="376"/>
      <c r="HDX110" s="376"/>
      <c r="HDY110" s="376"/>
      <c r="HDZ110" s="376"/>
      <c r="HEA110" s="376"/>
      <c r="HEB110" s="376"/>
      <c r="HEC110" s="376"/>
      <c r="HED110" s="376"/>
      <c r="HEE110" s="376"/>
      <c r="HEF110" s="376"/>
      <c r="HEG110" s="376"/>
      <c r="HEH110" s="376"/>
      <c r="HEI110" s="376"/>
      <c r="HEJ110" s="376"/>
      <c r="HEK110" s="376"/>
      <c r="HEL110" s="376"/>
      <c r="HEM110" s="376"/>
      <c r="HEN110" s="376"/>
      <c r="HEO110" s="376"/>
      <c r="HEP110" s="376"/>
      <c r="HEQ110" s="376"/>
      <c r="HER110" s="376"/>
      <c r="HES110" s="376"/>
      <c r="HET110" s="376"/>
      <c r="HEU110" s="376"/>
      <c r="HEV110" s="376"/>
      <c r="HEW110" s="376"/>
      <c r="HEX110" s="376"/>
      <c r="HEY110" s="376"/>
      <c r="HEZ110" s="376"/>
      <c r="HFA110" s="376"/>
      <c r="HFB110" s="376"/>
      <c r="HFC110" s="376"/>
      <c r="HFD110" s="376"/>
      <c r="HFE110" s="376"/>
      <c r="HFF110" s="376"/>
      <c r="HFG110" s="376"/>
      <c r="HFH110" s="376"/>
      <c r="HFI110" s="376"/>
      <c r="HFJ110" s="376"/>
      <c r="HFK110" s="376"/>
      <c r="HFL110" s="376"/>
      <c r="HFM110" s="376"/>
      <c r="HFN110" s="376"/>
      <c r="HFO110" s="376"/>
      <c r="HFP110" s="376"/>
      <c r="HFQ110" s="376"/>
      <c r="HFR110" s="376"/>
      <c r="HFS110" s="376"/>
      <c r="HFT110" s="376"/>
      <c r="HFU110" s="376"/>
      <c r="HFV110" s="376"/>
      <c r="HFW110" s="376"/>
      <c r="HFX110" s="376"/>
      <c r="HFY110" s="376"/>
      <c r="HFZ110" s="376"/>
      <c r="HGA110" s="376"/>
      <c r="HGB110" s="376"/>
      <c r="HGC110" s="376"/>
      <c r="HGD110" s="376"/>
      <c r="HGE110" s="376"/>
      <c r="HGF110" s="376"/>
      <c r="HGG110" s="376"/>
      <c r="HGH110" s="376"/>
      <c r="HGI110" s="376"/>
      <c r="HGJ110" s="376"/>
      <c r="HGK110" s="376"/>
      <c r="HGL110" s="376"/>
      <c r="HGM110" s="376"/>
      <c r="HGN110" s="376"/>
      <c r="HGO110" s="376"/>
      <c r="HGP110" s="376"/>
      <c r="HGQ110" s="376"/>
      <c r="HGR110" s="376"/>
      <c r="HGS110" s="376"/>
      <c r="HGT110" s="376"/>
      <c r="HGU110" s="376"/>
      <c r="HGV110" s="376"/>
      <c r="HGW110" s="376"/>
      <c r="HGX110" s="376"/>
      <c r="HGY110" s="376"/>
      <c r="HGZ110" s="376"/>
      <c r="HHA110" s="376"/>
      <c r="HHB110" s="376"/>
      <c r="HHC110" s="376"/>
      <c r="HHD110" s="376"/>
      <c r="HHE110" s="376"/>
      <c r="HHF110" s="376"/>
      <c r="HHG110" s="376"/>
      <c r="HHH110" s="376"/>
      <c r="HHI110" s="376"/>
      <c r="HHJ110" s="376"/>
      <c r="HHK110" s="376"/>
      <c r="HHL110" s="376"/>
      <c r="HHM110" s="376"/>
      <c r="HHN110" s="376"/>
      <c r="HHO110" s="376"/>
      <c r="HHP110" s="376"/>
      <c r="HHQ110" s="376"/>
      <c r="HHR110" s="376"/>
      <c r="HHS110" s="376"/>
      <c r="HHT110" s="376"/>
      <c r="HHU110" s="376"/>
      <c r="HHV110" s="376"/>
      <c r="HHW110" s="376"/>
      <c r="HHX110" s="376"/>
      <c r="HHY110" s="376"/>
      <c r="HHZ110" s="376"/>
      <c r="HIA110" s="376"/>
      <c r="HIB110" s="376"/>
      <c r="HIC110" s="376"/>
      <c r="HID110" s="376"/>
      <c r="HIE110" s="376"/>
      <c r="HIF110" s="376"/>
      <c r="HIG110" s="376"/>
      <c r="HIH110" s="376"/>
      <c r="HII110" s="376"/>
      <c r="HIJ110" s="376"/>
      <c r="HIK110" s="376"/>
      <c r="HIL110" s="376"/>
      <c r="HIM110" s="376"/>
      <c r="HIN110" s="376"/>
      <c r="HIO110" s="376"/>
      <c r="HIP110" s="376"/>
      <c r="HIQ110" s="376"/>
      <c r="HIR110" s="376"/>
      <c r="HIS110" s="376"/>
      <c r="HIT110" s="376"/>
      <c r="HIU110" s="376"/>
      <c r="HIV110" s="376"/>
      <c r="HIW110" s="376"/>
      <c r="HIX110" s="376"/>
      <c r="HIY110" s="376"/>
      <c r="HIZ110" s="376"/>
      <c r="HJA110" s="376"/>
      <c r="HJB110" s="376"/>
      <c r="HJC110" s="376"/>
      <c r="HJD110" s="376"/>
      <c r="HJE110" s="376"/>
      <c r="HJF110" s="376"/>
      <c r="HJG110" s="376"/>
      <c r="HJH110" s="376"/>
      <c r="HJI110" s="376"/>
      <c r="HJJ110" s="376"/>
      <c r="HJK110" s="376"/>
      <c r="HJL110" s="376"/>
      <c r="HJM110" s="376"/>
      <c r="HJN110" s="376"/>
      <c r="HJO110" s="376"/>
      <c r="HJP110" s="376"/>
      <c r="HJQ110" s="376"/>
      <c r="HJR110" s="376"/>
      <c r="HJS110" s="376"/>
      <c r="HJT110" s="376"/>
      <c r="HJU110" s="376"/>
      <c r="HJV110" s="376"/>
      <c r="HJW110" s="376"/>
      <c r="HJX110" s="376"/>
      <c r="HJY110" s="376"/>
      <c r="HJZ110" s="376"/>
      <c r="HKA110" s="376"/>
      <c r="HKB110" s="376"/>
      <c r="HKC110" s="376"/>
      <c r="HKD110" s="376"/>
      <c r="HKE110" s="376"/>
      <c r="HKF110" s="376"/>
      <c r="HKG110" s="376"/>
      <c r="HKH110" s="376"/>
      <c r="HKI110" s="376"/>
      <c r="HKJ110" s="376"/>
      <c r="HKK110" s="376"/>
      <c r="HKL110" s="376"/>
      <c r="HKM110" s="376"/>
      <c r="HKN110" s="376"/>
      <c r="HKO110" s="376"/>
      <c r="HKP110" s="376"/>
      <c r="HKQ110" s="376"/>
      <c r="HKR110" s="376"/>
      <c r="HKS110" s="376"/>
      <c r="HKT110" s="376"/>
      <c r="HKU110" s="376"/>
      <c r="HKV110" s="376"/>
      <c r="HKW110" s="376"/>
      <c r="HKX110" s="376"/>
      <c r="HKY110" s="376"/>
      <c r="HKZ110" s="376"/>
      <c r="HLA110" s="376"/>
      <c r="HLB110" s="376"/>
      <c r="HLC110" s="376"/>
      <c r="HLD110" s="376"/>
      <c r="HLE110" s="376"/>
      <c r="HLF110" s="376"/>
      <c r="HLG110" s="376"/>
      <c r="HLH110" s="376"/>
      <c r="HLI110" s="376"/>
      <c r="HLJ110" s="376"/>
      <c r="HLK110" s="376"/>
      <c r="HLL110" s="376"/>
      <c r="HLM110" s="376"/>
      <c r="HLN110" s="376"/>
      <c r="HLO110" s="376"/>
      <c r="HLP110" s="376"/>
      <c r="HLQ110" s="376"/>
      <c r="HLR110" s="376"/>
      <c r="HLS110" s="376"/>
      <c r="HLT110" s="376"/>
      <c r="HLU110" s="376"/>
      <c r="HLV110" s="376"/>
      <c r="HLW110" s="376"/>
      <c r="HLX110" s="376"/>
      <c r="HLY110" s="376"/>
      <c r="HLZ110" s="376"/>
      <c r="HMA110" s="376"/>
      <c r="HMB110" s="376"/>
      <c r="HMC110" s="376"/>
      <c r="HMD110" s="376"/>
      <c r="HME110" s="376"/>
      <c r="HMF110" s="376"/>
      <c r="HMG110" s="376"/>
      <c r="HMH110" s="376"/>
      <c r="HMI110" s="376"/>
      <c r="HMJ110" s="376"/>
      <c r="HMK110" s="376"/>
      <c r="HML110" s="376"/>
      <c r="HMM110" s="376"/>
      <c r="HMN110" s="376"/>
      <c r="HMO110" s="376"/>
      <c r="HMP110" s="376"/>
      <c r="HMQ110" s="376"/>
      <c r="HMR110" s="376"/>
      <c r="HMS110" s="376"/>
      <c r="HMT110" s="376"/>
      <c r="HMU110" s="376"/>
      <c r="HMV110" s="376"/>
      <c r="HMW110" s="376"/>
      <c r="HMX110" s="376"/>
      <c r="HMY110" s="376"/>
      <c r="HMZ110" s="376"/>
      <c r="HNA110" s="376"/>
      <c r="HNB110" s="376"/>
      <c r="HNC110" s="376"/>
      <c r="HND110" s="376"/>
      <c r="HNE110" s="376"/>
      <c r="HNF110" s="376"/>
      <c r="HNG110" s="376"/>
      <c r="HNH110" s="376"/>
      <c r="HNI110" s="376"/>
      <c r="HNJ110" s="376"/>
      <c r="HNK110" s="376"/>
      <c r="HNL110" s="376"/>
      <c r="HNM110" s="376"/>
      <c r="HNN110" s="376"/>
      <c r="HNO110" s="376"/>
      <c r="HNP110" s="376"/>
      <c r="HNQ110" s="376"/>
      <c r="HNR110" s="376"/>
      <c r="HNS110" s="376"/>
      <c r="HNT110" s="376"/>
      <c r="HNU110" s="376"/>
      <c r="HNV110" s="376"/>
      <c r="HNW110" s="376"/>
      <c r="HNX110" s="376"/>
      <c r="HNY110" s="376"/>
      <c r="HNZ110" s="376"/>
      <c r="HOA110" s="376"/>
      <c r="HOB110" s="376"/>
      <c r="HOC110" s="376"/>
      <c r="HOD110" s="376"/>
      <c r="HOE110" s="376"/>
      <c r="HOF110" s="376"/>
      <c r="HOG110" s="376"/>
      <c r="HOH110" s="376"/>
      <c r="HOI110" s="376"/>
      <c r="HOJ110" s="376"/>
      <c r="HOK110" s="376"/>
      <c r="HOL110" s="376"/>
      <c r="HOM110" s="376"/>
      <c r="HON110" s="376"/>
      <c r="HOO110" s="376"/>
      <c r="HOP110" s="376"/>
      <c r="HOQ110" s="376"/>
      <c r="HOR110" s="376"/>
      <c r="HOS110" s="376"/>
      <c r="HOT110" s="376"/>
      <c r="HOU110" s="376"/>
      <c r="HOV110" s="376"/>
      <c r="HOW110" s="376"/>
      <c r="HOX110" s="376"/>
      <c r="HOY110" s="376"/>
      <c r="HOZ110" s="376"/>
      <c r="HPA110" s="376"/>
      <c r="HPB110" s="376"/>
      <c r="HPC110" s="376"/>
      <c r="HPD110" s="376"/>
      <c r="HPE110" s="376"/>
      <c r="HPF110" s="376"/>
      <c r="HPG110" s="376"/>
      <c r="HPH110" s="376"/>
      <c r="HPI110" s="376"/>
      <c r="HPJ110" s="376"/>
      <c r="HPK110" s="376"/>
      <c r="HPL110" s="376"/>
      <c r="HPM110" s="376"/>
      <c r="HPN110" s="376"/>
      <c r="HPO110" s="376"/>
      <c r="HPP110" s="376"/>
      <c r="HPQ110" s="376"/>
      <c r="HPR110" s="376"/>
      <c r="HPS110" s="376"/>
      <c r="HPT110" s="376"/>
      <c r="HPU110" s="376"/>
      <c r="HPV110" s="376"/>
      <c r="HPW110" s="376"/>
      <c r="HPX110" s="376"/>
      <c r="HPY110" s="376"/>
      <c r="HPZ110" s="376"/>
      <c r="HQA110" s="376"/>
      <c r="HQB110" s="376"/>
      <c r="HQC110" s="376"/>
      <c r="HQD110" s="376"/>
      <c r="HQE110" s="376"/>
      <c r="HQF110" s="376"/>
      <c r="HQG110" s="376"/>
      <c r="HQH110" s="376"/>
      <c r="HQI110" s="376"/>
      <c r="HQJ110" s="376"/>
      <c r="HQK110" s="376"/>
      <c r="HQL110" s="376"/>
      <c r="HQM110" s="376"/>
      <c r="HQN110" s="376"/>
      <c r="HQO110" s="376"/>
      <c r="HQP110" s="376"/>
      <c r="HQQ110" s="376"/>
      <c r="HQR110" s="376"/>
      <c r="HQS110" s="376"/>
      <c r="HQT110" s="376"/>
      <c r="HQU110" s="376"/>
      <c r="HQV110" s="376"/>
      <c r="HQW110" s="376"/>
      <c r="HQX110" s="376"/>
      <c r="HQY110" s="376"/>
      <c r="HQZ110" s="376"/>
      <c r="HRA110" s="376"/>
      <c r="HRB110" s="376"/>
      <c r="HRC110" s="376"/>
      <c r="HRD110" s="376"/>
      <c r="HRE110" s="376"/>
      <c r="HRF110" s="376"/>
      <c r="HRG110" s="376"/>
      <c r="HRH110" s="376"/>
      <c r="HRI110" s="376"/>
      <c r="HRJ110" s="376"/>
      <c r="HRK110" s="376"/>
      <c r="HRL110" s="376"/>
      <c r="HRM110" s="376"/>
      <c r="HRN110" s="376"/>
      <c r="HRO110" s="376"/>
      <c r="HRP110" s="376"/>
      <c r="HRQ110" s="376"/>
      <c r="HRR110" s="376"/>
      <c r="HRS110" s="376"/>
      <c r="HRT110" s="376"/>
      <c r="HRU110" s="376"/>
      <c r="HRV110" s="376"/>
      <c r="HRW110" s="376"/>
      <c r="HRX110" s="376"/>
      <c r="HRY110" s="376"/>
      <c r="HRZ110" s="376"/>
      <c r="HSA110" s="376"/>
      <c r="HSB110" s="376"/>
      <c r="HSC110" s="376"/>
      <c r="HSD110" s="376"/>
      <c r="HSE110" s="376"/>
      <c r="HSF110" s="376"/>
      <c r="HSG110" s="376"/>
      <c r="HSH110" s="376"/>
      <c r="HSI110" s="376"/>
      <c r="HSJ110" s="376"/>
      <c r="HSK110" s="376"/>
      <c r="HSL110" s="376"/>
      <c r="HSM110" s="376"/>
      <c r="HSN110" s="376"/>
      <c r="HSO110" s="376"/>
      <c r="HSP110" s="376"/>
      <c r="HSQ110" s="376"/>
      <c r="HSR110" s="376"/>
      <c r="HSS110" s="376"/>
      <c r="HST110" s="376"/>
      <c r="HSU110" s="376"/>
      <c r="HSV110" s="376"/>
      <c r="HSW110" s="376"/>
      <c r="HSX110" s="376"/>
      <c r="HSY110" s="376"/>
      <c r="HSZ110" s="376"/>
      <c r="HTA110" s="376"/>
      <c r="HTB110" s="376"/>
      <c r="HTC110" s="376"/>
      <c r="HTD110" s="376"/>
      <c r="HTE110" s="376"/>
      <c r="HTF110" s="376"/>
      <c r="HTG110" s="376"/>
      <c r="HTH110" s="376"/>
      <c r="HTI110" s="376"/>
      <c r="HTJ110" s="376"/>
      <c r="HTK110" s="376"/>
      <c r="HTL110" s="376"/>
      <c r="HTM110" s="376"/>
      <c r="HTN110" s="376"/>
      <c r="HTO110" s="376"/>
      <c r="HTP110" s="376"/>
      <c r="HTQ110" s="376"/>
      <c r="HTR110" s="376"/>
      <c r="HTS110" s="376"/>
      <c r="HTT110" s="376"/>
      <c r="HTU110" s="376"/>
      <c r="HTV110" s="376"/>
      <c r="HTW110" s="376"/>
      <c r="HTX110" s="376"/>
      <c r="HTY110" s="376"/>
      <c r="HTZ110" s="376"/>
      <c r="HUA110" s="376"/>
      <c r="HUB110" s="376"/>
      <c r="HUC110" s="376"/>
      <c r="HUD110" s="376"/>
      <c r="HUE110" s="376"/>
      <c r="HUF110" s="376"/>
      <c r="HUG110" s="376"/>
      <c r="HUH110" s="376"/>
      <c r="HUI110" s="376"/>
      <c r="HUJ110" s="376"/>
      <c r="HUK110" s="376"/>
      <c r="HUL110" s="376"/>
      <c r="HUM110" s="376"/>
      <c r="HUN110" s="376"/>
      <c r="HUO110" s="376"/>
      <c r="HUP110" s="376"/>
      <c r="HUQ110" s="376"/>
      <c r="HUR110" s="376"/>
      <c r="HUS110" s="376"/>
      <c r="HUT110" s="376"/>
      <c r="HUU110" s="376"/>
      <c r="HUV110" s="376"/>
      <c r="HUW110" s="376"/>
      <c r="HUX110" s="376"/>
      <c r="HUY110" s="376"/>
      <c r="HUZ110" s="376"/>
      <c r="HVA110" s="376"/>
      <c r="HVB110" s="376"/>
      <c r="HVC110" s="376"/>
      <c r="HVD110" s="376"/>
      <c r="HVE110" s="376"/>
      <c r="HVF110" s="376"/>
      <c r="HVG110" s="376"/>
      <c r="HVH110" s="376"/>
      <c r="HVI110" s="376"/>
      <c r="HVJ110" s="376"/>
      <c r="HVK110" s="376"/>
      <c r="HVL110" s="376"/>
      <c r="HVM110" s="376"/>
      <c r="HVN110" s="376"/>
      <c r="HVO110" s="376"/>
      <c r="HVP110" s="376"/>
      <c r="HVQ110" s="376"/>
      <c r="HVR110" s="376"/>
      <c r="HVS110" s="376"/>
      <c r="HVT110" s="376"/>
      <c r="HVU110" s="376"/>
      <c r="HVV110" s="376"/>
      <c r="HVW110" s="376"/>
      <c r="HVX110" s="376"/>
      <c r="HVY110" s="376"/>
      <c r="HVZ110" s="376"/>
      <c r="HWA110" s="376"/>
      <c r="HWB110" s="376"/>
      <c r="HWC110" s="376"/>
      <c r="HWD110" s="376"/>
      <c r="HWE110" s="376"/>
      <c r="HWF110" s="376"/>
      <c r="HWG110" s="376"/>
      <c r="HWH110" s="376"/>
      <c r="HWI110" s="376"/>
      <c r="HWJ110" s="376"/>
      <c r="HWK110" s="376"/>
      <c r="HWL110" s="376"/>
      <c r="HWM110" s="376"/>
      <c r="HWN110" s="376"/>
      <c r="HWO110" s="376"/>
      <c r="HWP110" s="376"/>
      <c r="HWQ110" s="376"/>
      <c r="HWR110" s="376"/>
      <c r="HWS110" s="376"/>
      <c r="HWT110" s="376"/>
      <c r="HWU110" s="376"/>
      <c r="HWV110" s="376"/>
      <c r="HWW110" s="376"/>
      <c r="HWX110" s="376"/>
      <c r="HWY110" s="376"/>
      <c r="HWZ110" s="376"/>
      <c r="HXA110" s="376"/>
      <c r="HXB110" s="376"/>
      <c r="HXC110" s="376"/>
      <c r="HXD110" s="376"/>
      <c r="HXE110" s="376"/>
      <c r="HXF110" s="376"/>
      <c r="HXG110" s="376"/>
      <c r="HXH110" s="376"/>
      <c r="HXI110" s="376"/>
      <c r="HXJ110" s="376"/>
      <c r="HXK110" s="376"/>
      <c r="HXL110" s="376"/>
      <c r="HXM110" s="376"/>
      <c r="HXN110" s="376"/>
      <c r="HXO110" s="376"/>
      <c r="HXP110" s="376"/>
      <c r="HXQ110" s="376"/>
      <c r="HXR110" s="376"/>
      <c r="HXS110" s="376"/>
      <c r="HXT110" s="376"/>
      <c r="HXU110" s="376"/>
      <c r="HXV110" s="376"/>
      <c r="HXW110" s="376"/>
      <c r="HXX110" s="376"/>
      <c r="HXY110" s="376"/>
      <c r="HXZ110" s="376"/>
      <c r="HYA110" s="376"/>
      <c r="HYB110" s="376"/>
      <c r="HYC110" s="376"/>
      <c r="HYD110" s="376"/>
      <c r="HYE110" s="376"/>
      <c r="HYF110" s="376"/>
      <c r="HYG110" s="376"/>
      <c r="HYH110" s="376"/>
      <c r="HYI110" s="376"/>
      <c r="HYJ110" s="376"/>
      <c r="HYK110" s="376"/>
      <c r="HYL110" s="376"/>
      <c r="HYM110" s="376"/>
      <c r="HYN110" s="376"/>
      <c r="HYO110" s="376"/>
      <c r="HYP110" s="376"/>
      <c r="HYQ110" s="376"/>
      <c r="HYR110" s="376"/>
      <c r="HYS110" s="376"/>
      <c r="HYT110" s="376"/>
      <c r="HYU110" s="376"/>
      <c r="HYV110" s="376"/>
      <c r="HYW110" s="376"/>
      <c r="HYX110" s="376"/>
      <c r="HYY110" s="376"/>
      <c r="HYZ110" s="376"/>
      <c r="HZA110" s="376"/>
      <c r="HZB110" s="376"/>
      <c r="HZC110" s="376"/>
      <c r="HZD110" s="376"/>
      <c r="HZE110" s="376"/>
      <c r="HZF110" s="376"/>
      <c r="HZG110" s="376"/>
      <c r="HZH110" s="376"/>
      <c r="HZI110" s="376"/>
      <c r="HZJ110" s="376"/>
      <c r="HZK110" s="376"/>
      <c r="HZL110" s="376"/>
      <c r="HZM110" s="376"/>
      <c r="HZN110" s="376"/>
      <c r="HZO110" s="376"/>
      <c r="HZP110" s="376"/>
      <c r="HZQ110" s="376"/>
      <c r="HZR110" s="376"/>
      <c r="HZS110" s="376"/>
      <c r="HZT110" s="376"/>
      <c r="HZU110" s="376"/>
      <c r="HZV110" s="376"/>
      <c r="HZW110" s="376"/>
      <c r="HZX110" s="376"/>
      <c r="HZY110" s="376"/>
      <c r="HZZ110" s="376"/>
      <c r="IAA110" s="376"/>
      <c r="IAB110" s="376"/>
      <c r="IAC110" s="376"/>
      <c r="IAD110" s="376"/>
      <c r="IAE110" s="376"/>
      <c r="IAF110" s="376"/>
      <c r="IAG110" s="376"/>
      <c r="IAH110" s="376"/>
      <c r="IAI110" s="376"/>
      <c r="IAJ110" s="376"/>
      <c r="IAK110" s="376"/>
      <c r="IAL110" s="376"/>
      <c r="IAM110" s="376"/>
      <c r="IAN110" s="376"/>
      <c r="IAO110" s="376"/>
      <c r="IAP110" s="376"/>
      <c r="IAQ110" s="376"/>
      <c r="IAR110" s="376"/>
      <c r="IAS110" s="376"/>
      <c r="IAT110" s="376"/>
      <c r="IAU110" s="376"/>
      <c r="IAV110" s="376"/>
      <c r="IAW110" s="376"/>
      <c r="IAX110" s="376"/>
      <c r="IAY110" s="376"/>
      <c r="IAZ110" s="376"/>
      <c r="IBA110" s="376"/>
      <c r="IBB110" s="376"/>
      <c r="IBC110" s="376"/>
      <c r="IBD110" s="376"/>
      <c r="IBE110" s="376"/>
      <c r="IBF110" s="376"/>
      <c r="IBG110" s="376"/>
      <c r="IBH110" s="376"/>
      <c r="IBI110" s="376"/>
      <c r="IBJ110" s="376"/>
      <c r="IBK110" s="376"/>
      <c r="IBL110" s="376"/>
      <c r="IBM110" s="376"/>
      <c r="IBN110" s="376"/>
      <c r="IBO110" s="376"/>
      <c r="IBP110" s="376"/>
      <c r="IBQ110" s="376"/>
      <c r="IBR110" s="376"/>
      <c r="IBS110" s="376"/>
      <c r="IBT110" s="376"/>
      <c r="IBU110" s="376"/>
      <c r="IBV110" s="376"/>
      <c r="IBW110" s="376"/>
      <c r="IBX110" s="376"/>
      <c r="IBY110" s="376"/>
      <c r="IBZ110" s="376"/>
      <c r="ICA110" s="376"/>
      <c r="ICB110" s="376"/>
      <c r="ICC110" s="376"/>
      <c r="ICD110" s="376"/>
      <c r="ICE110" s="376"/>
      <c r="ICF110" s="376"/>
      <c r="ICG110" s="376"/>
      <c r="ICH110" s="376"/>
      <c r="ICI110" s="376"/>
      <c r="ICJ110" s="376"/>
      <c r="ICK110" s="376"/>
      <c r="ICL110" s="376"/>
      <c r="ICM110" s="376"/>
      <c r="ICN110" s="376"/>
      <c r="ICO110" s="376"/>
      <c r="ICP110" s="376"/>
      <c r="ICQ110" s="376"/>
      <c r="ICR110" s="376"/>
      <c r="ICS110" s="376"/>
      <c r="ICT110" s="376"/>
      <c r="ICU110" s="376"/>
      <c r="ICV110" s="376"/>
      <c r="ICW110" s="376"/>
      <c r="ICX110" s="376"/>
      <c r="ICY110" s="376"/>
      <c r="ICZ110" s="376"/>
      <c r="IDA110" s="376"/>
      <c r="IDB110" s="376"/>
      <c r="IDC110" s="376"/>
      <c r="IDD110" s="376"/>
      <c r="IDE110" s="376"/>
      <c r="IDF110" s="376"/>
      <c r="IDG110" s="376"/>
      <c r="IDH110" s="376"/>
      <c r="IDI110" s="376"/>
      <c r="IDJ110" s="376"/>
      <c r="IDK110" s="376"/>
      <c r="IDL110" s="376"/>
      <c r="IDM110" s="376"/>
      <c r="IDN110" s="376"/>
      <c r="IDO110" s="376"/>
      <c r="IDP110" s="376"/>
      <c r="IDQ110" s="376"/>
      <c r="IDR110" s="376"/>
      <c r="IDS110" s="376"/>
      <c r="IDT110" s="376"/>
      <c r="IDU110" s="376"/>
      <c r="IDV110" s="376"/>
      <c r="IDW110" s="376"/>
      <c r="IDX110" s="376"/>
      <c r="IDY110" s="376"/>
      <c r="IDZ110" s="376"/>
      <c r="IEA110" s="376"/>
      <c r="IEB110" s="376"/>
      <c r="IEC110" s="376"/>
      <c r="IED110" s="376"/>
      <c r="IEE110" s="376"/>
      <c r="IEF110" s="376"/>
      <c r="IEG110" s="376"/>
      <c r="IEH110" s="376"/>
      <c r="IEI110" s="376"/>
      <c r="IEJ110" s="376"/>
      <c r="IEK110" s="376"/>
      <c r="IEL110" s="376"/>
      <c r="IEM110" s="376"/>
      <c r="IEN110" s="376"/>
      <c r="IEO110" s="376"/>
      <c r="IEP110" s="376"/>
      <c r="IEQ110" s="376"/>
      <c r="IER110" s="376"/>
      <c r="IES110" s="376"/>
      <c r="IET110" s="376"/>
      <c r="IEU110" s="376"/>
      <c r="IEV110" s="376"/>
      <c r="IEW110" s="376"/>
      <c r="IEX110" s="376"/>
      <c r="IEY110" s="376"/>
      <c r="IEZ110" s="376"/>
      <c r="IFA110" s="376"/>
      <c r="IFB110" s="376"/>
      <c r="IFC110" s="376"/>
      <c r="IFD110" s="376"/>
      <c r="IFE110" s="376"/>
      <c r="IFF110" s="376"/>
      <c r="IFG110" s="376"/>
      <c r="IFH110" s="376"/>
      <c r="IFI110" s="376"/>
      <c r="IFJ110" s="376"/>
      <c r="IFK110" s="376"/>
      <c r="IFL110" s="376"/>
      <c r="IFM110" s="376"/>
      <c r="IFN110" s="376"/>
      <c r="IFO110" s="376"/>
      <c r="IFP110" s="376"/>
      <c r="IFQ110" s="376"/>
      <c r="IFR110" s="376"/>
      <c r="IFS110" s="376"/>
      <c r="IFT110" s="376"/>
      <c r="IFU110" s="376"/>
      <c r="IFV110" s="376"/>
      <c r="IFW110" s="376"/>
      <c r="IFX110" s="376"/>
      <c r="IFY110" s="376"/>
      <c r="IFZ110" s="376"/>
      <c r="IGA110" s="376"/>
      <c r="IGB110" s="376"/>
      <c r="IGC110" s="376"/>
      <c r="IGD110" s="376"/>
      <c r="IGE110" s="376"/>
      <c r="IGF110" s="376"/>
      <c r="IGG110" s="376"/>
      <c r="IGH110" s="376"/>
      <c r="IGI110" s="376"/>
      <c r="IGJ110" s="376"/>
      <c r="IGK110" s="376"/>
      <c r="IGL110" s="376"/>
      <c r="IGM110" s="376"/>
      <c r="IGN110" s="376"/>
      <c r="IGO110" s="376"/>
      <c r="IGP110" s="376"/>
      <c r="IGQ110" s="376"/>
      <c r="IGR110" s="376"/>
      <c r="IGS110" s="376"/>
      <c r="IGT110" s="376"/>
      <c r="IGU110" s="376"/>
      <c r="IGV110" s="376"/>
      <c r="IGW110" s="376"/>
      <c r="IGX110" s="376"/>
      <c r="IGY110" s="376"/>
      <c r="IGZ110" s="376"/>
      <c r="IHA110" s="376"/>
      <c r="IHB110" s="376"/>
      <c r="IHC110" s="376"/>
      <c r="IHD110" s="376"/>
      <c r="IHE110" s="376"/>
      <c r="IHF110" s="376"/>
      <c r="IHG110" s="376"/>
      <c r="IHH110" s="376"/>
      <c r="IHI110" s="376"/>
      <c r="IHJ110" s="376"/>
      <c r="IHK110" s="376"/>
      <c r="IHL110" s="376"/>
      <c r="IHM110" s="376"/>
      <c r="IHN110" s="376"/>
      <c r="IHO110" s="376"/>
      <c r="IHP110" s="376"/>
      <c r="IHQ110" s="376"/>
      <c r="IHR110" s="376"/>
      <c r="IHS110" s="376"/>
      <c r="IHT110" s="376"/>
      <c r="IHU110" s="376"/>
      <c r="IHV110" s="376"/>
      <c r="IHW110" s="376"/>
      <c r="IHX110" s="376"/>
      <c r="IHY110" s="376"/>
      <c r="IHZ110" s="376"/>
      <c r="IIA110" s="376"/>
      <c r="IIB110" s="376"/>
      <c r="IIC110" s="376"/>
      <c r="IID110" s="376"/>
      <c r="IIE110" s="376"/>
      <c r="IIF110" s="376"/>
      <c r="IIG110" s="376"/>
      <c r="IIH110" s="376"/>
      <c r="III110" s="376"/>
      <c r="IIJ110" s="376"/>
      <c r="IIK110" s="376"/>
      <c r="IIL110" s="376"/>
      <c r="IIM110" s="376"/>
      <c r="IIN110" s="376"/>
      <c r="IIO110" s="376"/>
      <c r="IIP110" s="376"/>
      <c r="IIQ110" s="376"/>
      <c r="IIR110" s="376"/>
      <c r="IIS110" s="376"/>
      <c r="IIT110" s="376"/>
      <c r="IIU110" s="376"/>
      <c r="IIV110" s="376"/>
      <c r="IIW110" s="376"/>
      <c r="IIX110" s="376"/>
      <c r="IIY110" s="376"/>
      <c r="IIZ110" s="376"/>
      <c r="IJA110" s="376"/>
      <c r="IJB110" s="376"/>
      <c r="IJC110" s="376"/>
      <c r="IJD110" s="376"/>
      <c r="IJE110" s="376"/>
      <c r="IJF110" s="376"/>
      <c r="IJG110" s="376"/>
      <c r="IJH110" s="376"/>
      <c r="IJI110" s="376"/>
      <c r="IJJ110" s="376"/>
      <c r="IJK110" s="376"/>
      <c r="IJL110" s="376"/>
      <c r="IJM110" s="376"/>
      <c r="IJN110" s="376"/>
      <c r="IJO110" s="376"/>
      <c r="IJP110" s="376"/>
      <c r="IJQ110" s="376"/>
      <c r="IJR110" s="376"/>
      <c r="IJS110" s="376"/>
      <c r="IJT110" s="376"/>
      <c r="IJU110" s="376"/>
      <c r="IJV110" s="376"/>
      <c r="IJW110" s="376"/>
      <c r="IJX110" s="376"/>
      <c r="IJY110" s="376"/>
      <c r="IJZ110" s="376"/>
      <c r="IKA110" s="376"/>
      <c r="IKB110" s="376"/>
      <c r="IKC110" s="376"/>
      <c r="IKD110" s="376"/>
      <c r="IKE110" s="376"/>
      <c r="IKF110" s="376"/>
      <c r="IKG110" s="376"/>
      <c r="IKH110" s="376"/>
      <c r="IKI110" s="376"/>
      <c r="IKJ110" s="376"/>
      <c r="IKK110" s="376"/>
      <c r="IKL110" s="376"/>
      <c r="IKM110" s="376"/>
      <c r="IKN110" s="376"/>
      <c r="IKO110" s="376"/>
      <c r="IKP110" s="376"/>
      <c r="IKQ110" s="376"/>
      <c r="IKR110" s="376"/>
      <c r="IKS110" s="376"/>
      <c r="IKT110" s="376"/>
      <c r="IKU110" s="376"/>
      <c r="IKV110" s="376"/>
      <c r="IKW110" s="376"/>
      <c r="IKX110" s="376"/>
      <c r="IKY110" s="376"/>
      <c r="IKZ110" s="376"/>
      <c r="ILA110" s="376"/>
      <c r="ILB110" s="376"/>
      <c r="ILC110" s="376"/>
      <c r="ILD110" s="376"/>
      <c r="ILE110" s="376"/>
      <c r="ILF110" s="376"/>
      <c r="ILG110" s="376"/>
      <c r="ILH110" s="376"/>
      <c r="ILI110" s="376"/>
      <c r="ILJ110" s="376"/>
      <c r="ILK110" s="376"/>
      <c r="ILL110" s="376"/>
      <c r="ILM110" s="376"/>
      <c r="ILN110" s="376"/>
      <c r="ILO110" s="376"/>
      <c r="ILP110" s="376"/>
      <c r="ILQ110" s="376"/>
      <c r="ILR110" s="376"/>
      <c r="ILS110" s="376"/>
      <c r="ILT110" s="376"/>
      <c r="ILU110" s="376"/>
      <c r="ILV110" s="376"/>
      <c r="ILW110" s="376"/>
      <c r="ILX110" s="376"/>
      <c r="ILY110" s="376"/>
      <c r="ILZ110" s="376"/>
      <c r="IMA110" s="376"/>
      <c r="IMB110" s="376"/>
      <c r="IMC110" s="376"/>
      <c r="IMD110" s="376"/>
      <c r="IME110" s="376"/>
      <c r="IMF110" s="376"/>
      <c r="IMG110" s="376"/>
      <c r="IMH110" s="376"/>
      <c r="IMI110" s="376"/>
      <c r="IMJ110" s="376"/>
      <c r="IMK110" s="376"/>
      <c r="IML110" s="376"/>
      <c r="IMM110" s="376"/>
      <c r="IMN110" s="376"/>
      <c r="IMO110" s="376"/>
      <c r="IMP110" s="376"/>
      <c r="IMQ110" s="376"/>
      <c r="IMR110" s="376"/>
      <c r="IMS110" s="376"/>
      <c r="IMT110" s="376"/>
      <c r="IMU110" s="376"/>
      <c r="IMV110" s="376"/>
      <c r="IMW110" s="376"/>
      <c r="IMX110" s="376"/>
      <c r="IMY110" s="376"/>
      <c r="IMZ110" s="376"/>
      <c r="INA110" s="376"/>
      <c r="INB110" s="376"/>
      <c r="INC110" s="376"/>
      <c r="IND110" s="376"/>
      <c r="INE110" s="376"/>
      <c r="INF110" s="376"/>
      <c r="ING110" s="376"/>
      <c r="INH110" s="376"/>
      <c r="INI110" s="376"/>
      <c r="INJ110" s="376"/>
      <c r="INK110" s="376"/>
      <c r="INL110" s="376"/>
      <c r="INM110" s="376"/>
      <c r="INN110" s="376"/>
      <c r="INO110" s="376"/>
      <c r="INP110" s="376"/>
      <c r="INQ110" s="376"/>
      <c r="INR110" s="376"/>
      <c r="INS110" s="376"/>
      <c r="INT110" s="376"/>
      <c r="INU110" s="376"/>
      <c r="INV110" s="376"/>
      <c r="INW110" s="376"/>
      <c r="INX110" s="376"/>
      <c r="INY110" s="376"/>
      <c r="INZ110" s="376"/>
      <c r="IOA110" s="376"/>
      <c r="IOB110" s="376"/>
      <c r="IOC110" s="376"/>
      <c r="IOD110" s="376"/>
      <c r="IOE110" s="376"/>
      <c r="IOF110" s="376"/>
      <c r="IOG110" s="376"/>
      <c r="IOH110" s="376"/>
      <c r="IOI110" s="376"/>
      <c r="IOJ110" s="376"/>
      <c r="IOK110" s="376"/>
      <c r="IOL110" s="376"/>
      <c r="IOM110" s="376"/>
      <c r="ION110" s="376"/>
      <c r="IOO110" s="376"/>
      <c r="IOP110" s="376"/>
      <c r="IOQ110" s="376"/>
      <c r="IOR110" s="376"/>
      <c r="IOS110" s="376"/>
      <c r="IOT110" s="376"/>
      <c r="IOU110" s="376"/>
      <c r="IOV110" s="376"/>
      <c r="IOW110" s="376"/>
      <c r="IOX110" s="376"/>
      <c r="IOY110" s="376"/>
      <c r="IOZ110" s="376"/>
      <c r="IPA110" s="376"/>
      <c r="IPB110" s="376"/>
      <c r="IPC110" s="376"/>
      <c r="IPD110" s="376"/>
      <c r="IPE110" s="376"/>
      <c r="IPF110" s="376"/>
      <c r="IPG110" s="376"/>
      <c r="IPH110" s="376"/>
      <c r="IPI110" s="376"/>
      <c r="IPJ110" s="376"/>
      <c r="IPK110" s="376"/>
      <c r="IPL110" s="376"/>
      <c r="IPM110" s="376"/>
      <c r="IPN110" s="376"/>
      <c r="IPO110" s="376"/>
      <c r="IPP110" s="376"/>
      <c r="IPQ110" s="376"/>
      <c r="IPR110" s="376"/>
      <c r="IPS110" s="376"/>
      <c r="IPT110" s="376"/>
      <c r="IPU110" s="376"/>
      <c r="IPV110" s="376"/>
      <c r="IPW110" s="376"/>
      <c r="IPX110" s="376"/>
      <c r="IPY110" s="376"/>
      <c r="IPZ110" s="376"/>
      <c r="IQA110" s="376"/>
      <c r="IQB110" s="376"/>
      <c r="IQC110" s="376"/>
      <c r="IQD110" s="376"/>
      <c r="IQE110" s="376"/>
      <c r="IQF110" s="376"/>
      <c r="IQG110" s="376"/>
      <c r="IQH110" s="376"/>
      <c r="IQI110" s="376"/>
      <c r="IQJ110" s="376"/>
      <c r="IQK110" s="376"/>
      <c r="IQL110" s="376"/>
      <c r="IQM110" s="376"/>
      <c r="IQN110" s="376"/>
      <c r="IQO110" s="376"/>
      <c r="IQP110" s="376"/>
      <c r="IQQ110" s="376"/>
      <c r="IQR110" s="376"/>
      <c r="IQS110" s="376"/>
      <c r="IQT110" s="376"/>
      <c r="IQU110" s="376"/>
      <c r="IQV110" s="376"/>
      <c r="IQW110" s="376"/>
      <c r="IQX110" s="376"/>
      <c r="IQY110" s="376"/>
      <c r="IQZ110" s="376"/>
      <c r="IRA110" s="376"/>
      <c r="IRB110" s="376"/>
      <c r="IRC110" s="376"/>
      <c r="IRD110" s="376"/>
      <c r="IRE110" s="376"/>
      <c r="IRF110" s="376"/>
      <c r="IRG110" s="376"/>
      <c r="IRH110" s="376"/>
      <c r="IRI110" s="376"/>
      <c r="IRJ110" s="376"/>
      <c r="IRK110" s="376"/>
      <c r="IRL110" s="376"/>
      <c r="IRM110" s="376"/>
      <c r="IRN110" s="376"/>
      <c r="IRO110" s="376"/>
      <c r="IRP110" s="376"/>
      <c r="IRQ110" s="376"/>
      <c r="IRR110" s="376"/>
      <c r="IRS110" s="376"/>
      <c r="IRT110" s="376"/>
      <c r="IRU110" s="376"/>
      <c r="IRV110" s="376"/>
      <c r="IRW110" s="376"/>
      <c r="IRX110" s="376"/>
      <c r="IRY110" s="376"/>
      <c r="IRZ110" s="376"/>
      <c r="ISA110" s="376"/>
      <c r="ISB110" s="376"/>
      <c r="ISC110" s="376"/>
      <c r="ISD110" s="376"/>
      <c r="ISE110" s="376"/>
      <c r="ISF110" s="376"/>
      <c r="ISG110" s="376"/>
      <c r="ISH110" s="376"/>
      <c r="ISI110" s="376"/>
      <c r="ISJ110" s="376"/>
      <c r="ISK110" s="376"/>
      <c r="ISL110" s="376"/>
      <c r="ISM110" s="376"/>
      <c r="ISN110" s="376"/>
      <c r="ISO110" s="376"/>
      <c r="ISP110" s="376"/>
      <c r="ISQ110" s="376"/>
      <c r="ISR110" s="376"/>
      <c r="ISS110" s="376"/>
      <c r="IST110" s="376"/>
      <c r="ISU110" s="376"/>
      <c r="ISV110" s="376"/>
      <c r="ISW110" s="376"/>
      <c r="ISX110" s="376"/>
      <c r="ISY110" s="376"/>
      <c r="ISZ110" s="376"/>
      <c r="ITA110" s="376"/>
      <c r="ITB110" s="376"/>
      <c r="ITC110" s="376"/>
      <c r="ITD110" s="376"/>
      <c r="ITE110" s="376"/>
      <c r="ITF110" s="376"/>
      <c r="ITG110" s="376"/>
      <c r="ITH110" s="376"/>
      <c r="ITI110" s="376"/>
      <c r="ITJ110" s="376"/>
      <c r="ITK110" s="376"/>
      <c r="ITL110" s="376"/>
      <c r="ITM110" s="376"/>
      <c r="ITN110" s="376"/>
      <c r="ITO110" s="376"/>
      <c r="ITP110" s="376"/>
      <c r="ITQ110" s="376"/>
      <c r="ITR110" s="376"/>
      <c r="ITS110" s="376"/>
      <c r="ITT110" s="376"/>
      <c r="ITU110" s="376"/>
      <c r="ITV110" s="376"/>
      <c r="ITW110" s="376"/>
      <c r="ITX110" s="376"/>
      <c r="ITY110" s="376"/>
      <c r="ITZ110" s="376"/>
      <c r="IUA110" s="376"/>
      <c r="IUB110" s="376"/>
      <c r="IUC110" s="376"/>
      <c r="IUD110" s="376"/>
      <c r="IUE110" s="376"/>
      <c r="IUF110" s="376"/>
      <c r="IUG110" s="376"/>
      <c r="IUH110" s="376"/>
      <c r="IUI110" s="376"/>
      <c r="IUJ110" s="376"/>
      <c r="IUK110" s="376"/>
      <c r="IUL110" s="376"/>
      <c r="IUM110" s="376"/>
      <c r="IUN110" s="376"/>
      <c r="IUO110" s="376"/>
      <c r="IUP110" s="376"/>
      <c r="IUQ110" s="376"/>
      <c r="IUR110" s="376"/>
      <c r="IUS110" s="376"/>
      <c r="IUT110" s="376"/>
      <c r="IUU110" s="376"/>
      <c r="IUV110" s="376"/>
      <c r="IUW110" s="376"/>
      <c r="IUX110" s="376"/>
      <c r="IUY110" s="376"/>
      <c r="IUZ110" s="376"/>
      <c r="IVA110" s="376"/>
      <c r="IVB110" s="376"/>
      <c r="IVC110" s="376"/>
      <c r="IVD110" s="376"/>
      <c r="IVE110" s="376"/>
      <c r="IVF110" s="376"/>
      <c r="IVG110" s="376"/>
      <c r="IVH110" s="376"/>
      <c r="IVI110" s="376"/>
      <c r="IVJ110" s="376"/>
      <c r="IVK110" s="376"/>
      <c r="IVL110" s="376"/>
      <c r="IVM110" s="376"/>
      <c r="IVN110" s="376"/>
      <c r="IVO110" s="376"/>
      <c r="IVP110" s="376"/>
      <c r="IVQ110" s="376"/>
      <c r="IVR110" s="376"/>
      <c r="IVS110" s="376"/>
      <c r="IVT110" s="376"/>
      <c r="IVU110" s="376"/>
      <c r="IVV110" s="376"/>
      <c r="IVW110" s="376"/>
      <c r="IVX110" s="376"/>
      <c r="IVY110" s="376"/>
      <c r="IVZ110" s="376"/>
      <c r="IWA110" s="376"/>
      <c r="IWB110" s="376"/>
      <c r="IWC110" s="376"/>
      <c r="IWD110" s="376"/>
      <c r="IWE110" s="376"/>
      <c r="IWF110" s="376"/>
      <c r="IWG110" s="376"/>
      <c r="IWH110" s="376"/>
      <c r="IWI110" s="376"/>
      <c r="IWJ110" s="376"/>
      <c r="IWK110" s="376"/>
      <c r="IWL110" s="376"/>
      <c r="IWM110" s="376"/>
      <c r="IWN110" s="376"/>
      <c r="IWO110" s="376"/>
      <c r="IWP110" s="376"/>
      <c r="IWQ110" s="376"/>
      <c r="IWR110" s="376"/>
      <c r="IWS110" s="376"/>
      <c r="IWT110" s="376"/>
      <c r="IWU110" s="376"/>
      <c r="IWV110" s="376"/>
      <c r="IWW110" s="376"/>
      <c r="IWX110" s="376"/>
      <c r="IWY110" s="376"/>
      <c r="IWZ110" s="376"/>
      <c r="IXA110" s="376"/>
      <c r="IXB110" s="376"/>
      <c r="IXC110" s="376"/>
      <c r="IXD110" s="376"/>
      <c r="IXE110" s="376"/>
      <c r="IXF110" s="376"/>
      <c r="IXG110" s="376"/>
      <c r="IXH110" s="376"/>
      <c r="IXI110" s="376"/>
      <c r="IXJ110" s="376"/>
      <c r="IXK110" s="376"/>
      <c r="IXL110" s="376"/>
      <c r="IXM110" s="376"/>
      <c r="IXN110" s="376"/>
      <c r="IXO110" s="376"/>
      <c r="IXP110" s="376"/>
      <c r="IXQ110" s="376"/>
      <c r="IXR110" s="376"/>
      <c r="IXS110" s="376"/>
      <c r="IXT110" s="376"/>
      <c r="IXU110" s="376"/>
      <c r="IXV110" s="376"/>
      <c r="IXW110" s="376"/>
      <c r="IXX110" s="376"/>
      <c r="IXY110" s="376"/>
      <c r="IXZ110" s="376"/>
      <c r="IYA110" s="376"/>
      <c r="IYB110" s="376"/>
      <c r="IYC110" s="376"/>
      <c r="IYD110" s="376"/>
      <c r="IYE110" s="376"/>
      <c r="IYF110" s="376"/>
      <c r="IYG110" s="376"/>
      <c r="IYH110" s="376"/>
      <c r="IYI110" s="376"/>
      <c r="IYJ110" s="376"/>
      <c r="IYK110" s="376"/>
      <c r="IYL110" s="376"/>
      <c r="IYM110" s="376"/>
      <c r="IYN110" s="376"/>
      <c r="IYO110" s="376"/>
      <c r="IYP110" s="376"/>
      <c r="IYQ110" s="376"/>
      <c r="IYR110" s="376"/>
      <c r="IYS110" s="376"/>
      <c r="IYT110" s="376"/>
      <c r="IYU110" s="376"/>
      <c r="IYV110" s="376"/>
      <c r="IYW110" s="376"/>
      <c r="IYX110" s="376"/>
      <c r="IYY110" s="376"/>
      <c r="IYZ110" s="376"/>
      <c r="IZA110" s="376"/>
      <c r="IZB110" s="376"/>
      <c r="IZC110" s="376"/>
      <c r="IZD110" s="376"/>
      <c r="IZE110" s="376"/>
      <c r="IZF110" s="376"/>
      <c r="IZG110" s="376"/>
      <c r="IZH110" s="376"/>
      <c r="IZI110" s="376"/>
      <c r="IZJ110" s="376"/>
      <c r="IZK110" s="376"/>
      <c r="IZL110" s="376"/>
      <c r="IZM110" s="376"/>
      <c r="IZN110" s="376"/>
      <c r="IZO110" s="376"/>
      <c r="IZP110" s="376"/>
      <c r="IZQ110" s="376"/>
      <c r="IZR110" s="376"/>
      <c r="IZS110" s="376"/>
      <c r="IZT110" s="376"/>
      <c r="IZU110" s="376"/>
      <c r="IZV110" s="376"/>
      <c r="IZW110" s="376"/>
      <c r="IZX110" s="376"/>
      <c r="IZY110" s="376"/>
      <c r="IZZ110" s="376"/>
      <c r="JAA110" s="376"/>
      <c r="JAB110" s="376"/>
      <c r="JAC110" s="376"/>
      <c r="JAD110" s="376"/>
      <c r="JAE110" s="376"/>
      <c r="JAF110" s="376"/>
      <c r="JAG110" s="376"/>
      <c r="JAH110" s="376"/>
      <c r="JAI110" s="376"/>
      <c r="JAJ110" s="376"/>
      <c r="JAK110" s="376"/>
      <c r="JAL110" s="376"/>
      <c r="JAM110" s="376"/>
      <c r="JAN110" s="376"/>
      <c r="JAO110" s="376"/>
      <c r="JAP110" s="376"/>
      <c r="JAQ110" s="376"/>
      <c r="JAR110" s="376"/>
      <c r="JAS110" s="376"/>
      <c r="JAT110" s="376"/>
      <c r="JAU110" s="376"/>
      <c r="JAV110" s="376"/>
      <c r="JAW110" s="376"/>
      <c r="JAX110" s="376"/>
      <c r="JAY110" s="376"/>
      <c r="JAZ110" s="376"/>
      <c r="JBA110" s="376"/>
      <c r="JBB110" s="376"/>
      <c r="JBC110" s="376"/>
      <c r="JBD110" s="376"/>
      <c r="JBE110" s="376"/>
      <c r="JBF110" s="376"/>
      <c r="JBG110" s="376"/>
      <c r="JBH110" s="376"/>
      <c r="JBI110" s="376"/>
      <c r="JBJ110" s="376"/>
      <c r="JBK110" s="376"/>
      <c r="JBL110" s="376"/>
      <c r="JBM110" s="376"/>
      <c r="JBN110" s="376"/>
      <c r="JBO110" s="376"/>
      <c r="JBP110" s="376"/>
      <c r="JBQ110" s="376"/>
      <c r="JBR110" s="376"/>
      <c r="JBS110" s="376"/>
      <c r="JBT110" s="376"/>
      <c r="JBU110" s="376"/>
      <c r="JBV110" s="376"/>
      <c r="JBW110" s="376"/>
      <c r="JBX110" s="376"/>
      <c r="JBY110" s="376"/>
      <c r="JBZ110" s="376"/>
      <c r="JCA110" s="376"/>
      <c r="JCB110" s="376"/>
      <c r="JCC110" s="376"/>
      <c r="JCD110" s="376"/>
      <c r="JCE110" s="376"/>
      <c r="JCF110" s="376"/>
      <c r="JCG110" s="376"/>
      <c r="JCH110" s="376"/>
      <c r="JCI110" s="376"/>
      <c r="JCJ110" s="376"/>
      <c r="JCK110" s="376"/>
      <c r="JCL110" s="376"/>
      <c r="JCM110" s="376"/>
      <c r="JCN110" s="376"/>
      <c r="JCO110" s="376"/>
      <c r="JCP110" s="376"/>
      <c r="JCQ110" s="376"/>
      <c r="JCR110" s="376"/>
      <c r="JCS110" s="376"/>
      <c r="JCT110" s="376"/>
      <c r="JCU110" s="376"/>
      <c r="JCV110" s="376"/>
      <c r="JCW110" s="376"/>
      <c r="JCX110" s="376"/>
      <c r="JCY110" s="376"/>
      <c r="JCZ110" s="376"/>
      <c r="JDA110" s="376"/>
      <c r="JDB110" s="376"/>
      <c r="JDC110" s="376"/>
      <c r="JDD110" s="376"/>
      <c r="JDE110" s="376"/>
      <c r="JDF110" s="376"/>
      <c r="JDG110" s="376"/>
      <c r="JDH110" s="376"/>
      <c r="JDI110" s="376"/>
      <c r="JDJ110" s="376"/>
      <c r="JDK110" s="376"/>
      <c r="JDL110" s="376"/>
      <c r="JDM110" s="376"/>
      <c r="JDN110" s="376"/>
      <c r="JDO110" s="376"/>
      <c r="JDP110" s="376"/>
      <c r="JDQ110" s="376"/>
      <c r="JDR110" s="376"/>
      <c r="JDS110" s="376"/>
      <c r="JDT110" s="376"/>
      <c r="JDU110" s="376"/>
      <c r="JDV110" s="376"/>
      <c r="JDW110" s="376"/>
      <c r="JDX110" s="376"/>
      <c r="JDY110" s="376"/>
      <c r="JDZ110" s="376"/>
      <c r="JEA110" s="376"/>
      <c r="JEB110" s="376"/>
      <c r="JEC110" s="376"/>
      <c r="JED110" s="376"/>
      <c r="JEE110" s="376"/>
      <c r="JEF110" s="376"/>
      <c r="JEG110" s="376"/>
      <c r="JEH110" s="376"/>
      <c r="JEI110" s="376"/>
      <c r="JEJ110" s="376"/>
      <c r="JEK110" s="376"/>
      <c r="JEL110" s="376"/>
      <c r="JEM110" s="376"/>
      <c r="JEN110" s="376"/>
      <c r="JEO110" s="376"/>
      <c r="JEP110" s="376"/>
      <c r="JEQ110" s="376"/>
      <c r="JER110" s="376"/>
      <c r="JES110" s="376"/>
      <c r="JET110" s="376"/>
      <c r="JEU110" s="376"/>
      <c r="JEV110" s="376"/>
      <c r="JEW110" s="376"/>
      <c r="JEX110" s="376"/>
      <c r="JEY110" s="376"/>
      <c r="JEZ110" s="376"/>
      <c r="JFA110" s="376"/>
      <c r="JFB110" s="376"/>
      <c r="JFC110" s="376"/>
      <c r="JFD110" s="376"/>
      <c r="JFE110" s="376"/>
      <c r="JFF110" s="376"/>
      <c r="JFG110" s="376"/>
      <c r="JFH110" s="376"/>
      <c r="JFI110" s="376"/>
      <c r="JFJ110" s="376"/>
      <c r="JFK110" s="376"/>
      <c r="JFL110" s="376"/>
      <c r="JFM110" s="376"/>
      <c r="JFN110" s="376"/>
      <c r="JFO110" s="376"/>
      <c r="JFP110" s="376"/>
      <c r="JFQ110" s="376"/>
      <c r="JFR110" s="376"/>
      <c r="JFS110" s="376"/>
      <c r="JFT110" s="376"/>
      <c r="JFU110" s="376"/>
      <c r="JFV110" s="376"/>
      <c r="JFW110" s="376"/>
      <c r="JFX110" s="376"/>
      <c r="JFY110" s="376"/>
      <c r="JFZ110" s="376"/>
      <c r="JGA110" s="376"/>
      <c r="JGB110" s="376"/>
      <c r="JGC110" s="376"/>
      <c r="JGD110" s="376"/>
      <c r="JGE110" s="376"/>
      <c r="JGF110" s="376"/>
      <c r="JGG110" s="376"/>
      <c r="JGH110" s="376"/>
      <c r="JGI110" s="376"/>
      <c r="JGJ110" s="376"/>
      <c r="JGK110" s="376"/>
      <c r="JGL110" s="376"/>
      <c r="JGM110" s="376"/>
      <c r="JGN110" s="376"/>
      <c r="JGO110" s="376"/>
      <c r="JGP110" s="376"/>
      <c r="JGQ110" s="376"/>
      <c r="JGR110" s="376"/>
      <c r="JGS110" s="376"/>
      <c r="JGT110" s="376"/>
      <c r="JGU110" s="376"/>
      <c r="JGV110" s="376"/>
      <c r="JGW110" s="376"/>
      <c r="JGX110" s="376"/>
      <c r="JGY110" s="376"/>
      <c r="JGZ110" s="376"/>
      <c r="JHA110" s="376"/>
      <c r="JHB110" s="376"/>
      <c r="JHC110" s="376"/>
      <c r="JHD110" s="376"/>
      <c r="JHE110" s="376"/>
      <c r="JHF110" s="376"/>
      <c r="JHG110" s="376"/>
      <c r="JHH110" s="376"/>
      <c r="JHI110" s="376"/>
      <c r="JHJ110" s="376"/>
      <c r="JHK110" s="376"/>
      <c r="JHL110" s="376"/>
      <c r="JHM110" s="376"/>
      <c r="JHN110" s="376"/>
      <c r="JHO110" s="376"/>
      <c r="JHP110" s="376"/>
      <c r="JHQ110" s="376"/>
      <c r="JHR110" s="376"/>
      <c r="JHS110" s="376"/>
      <c r="JHT110" s="376"/>
      <c r="JHU110" s="376"/>
      <c r="JHV110" s="376"/>
      <c r="JHW110" s="376"/>
      <c r="JHX110" s="376"/>
      <c r="JHY110" s="376"/>
      <c r="JHZ110" s="376"/>
      <c r="JIA110" s="376"/>
      <c r="JIB110" s="376"/>
      <c r="JIC110" s="376"/>
      <c r="JID110" s="376"/>
      <c r="JIE110" s="376"/>
      <c r="JIF110" s="376"/>
      <c r="JIG110" s="376"/>
      <c r="JIH110" s="376"/>
      <c r="JII110" s="376"/>
      <c r="JIJ110" s="376"/>
      <c r="JIK110" s="376"/>
      <c r="JIL110" s="376"/>
      <c r="JIM110" s="376"/>
      <c r="JIN110" s="376"/>
      <c r="JIO110" s="376"/>
      <c r="JIP110" s="376"/>
      <c r="JIQ110" s="376"/>
      <c r="JIR110" s="376"/>
      <c r="JIS110" s="376"/>
      <c r="JIT110" s="376"/>
      <c r="JIU110" s="376"/>
      <c r="JIV110" s="376"/>
      <c r="JIW110" s="376"/>
      <c r="JIX110" s="376"/>
      <c r="JIY110" s="376"/>
      <c r="JIZ110" s="376"/>
      <c r="JJA110" s="376"/>
      <c r="JJB110" s="376"/>
      <c r="JJC110" s="376"/>
      <c r="JJD110" s="376"/>
      <c r="JJE110" s="376"/>
      <c r="JJF110" s="376"/>
      <c r="JJG110" s="376"/>
      <c r="JJH110" s="376"/>
      <c r="JJI110" s="376"/>
      <c r="JJJ110" s="376"/>
      <c r="JJK110" s="376"/>
      <c r="JJL110" s="376"/>
      <c r="JJM110" s="376"/>
      <c r="JJN110" s="376"/>
      <c r="JJO110" s="376"/>
      <c r="JJP110" s="376"/>
      <c r="JJQ110" s="376"/>
      <c r="JJR110" s="376"/>
      <c r="JJS110" s="376"/>
      <c r="JJT110" s="376"/>
      <c r="JJU110" s="376"/>
      <c r="JJV110" s="376"/>
      <c r="JJW110" s="376"/>
      <c r="JJX110" s="376"/>
      <c r="JJY110" s="376"/>
      <c r="JJZ110" s="376"/>
      <c r="JKA110" s="376"/>
      <c r="JKB110" s="376"/>
      <c r="JKC110" s="376"/>
      <c r="JKD110" s="376"/>
      <c r="JKE110" s="376"/>
      <c r="JKF110" s="376"/>
      <c r="JKG110" s="376"/>
      <c r="JKH110" s="376"/>
      <c r="JKI110" s="376"/>
      <c r="JKJ110" s="376"/>
      <c r="JKK110" s="376"/>
      <c r="JKL110" s="376"/>
      <c r="JKM110" s="376"/>
      <c r="JKN110" s="376"/>
      <c r="JKO110" s="376"/>
      <c r="JKP110" s="376"/>
      <c r="JKQ110" s="376"/>
      <c r="JKR110" s="376"/>
      <c r="JKS110" s="376"/>
      <c r="JKT110" s="376"/>
      <c r="JKU110" s="376"/>
      <c r="JKV110" s="376"/>
      <c r="JKW110" s="376"/>
      <c r="JKX110" s="376"/>
      <c r="JKY110" s="376"/>
      <c r="JKZ110" s="376"/>
      <c r="JLA110" s="376"/>
      <c r="JLB110" s="376"/>
      <c r="JLC110" s="376"/>
      <c r="JLD110" s="376"/>
      <c r="JLE110" s="376"/>
      <c r="JLF110" s="376"/>
      <c r="JLG110" s="376"/>
      <c r="JLH110" s="376"/>
      <c r="JLI110" s="376"/>
      <c r="JLJ110" s="376"/>
      <c r="JLK110" s="376"/>
      <c r="JLL110" s="376"/>
      <c r="JLM110" s="376"/>
      <c r="JLN110" s="376"/>
      <c r="JLO110" s="376"/>
      <c r="JLP110" s="376"/>
      <c r="JLQ110" s="376"/>
      <c r="JLR110" s="376"/>
      <c r="JLS110" s="376"/>
      <c r="JLT110" s="376"/>
      <c r="JLU110" s="376"/>
      <c r="JLV110" s="376"/>
      <c r="JLW110" s="376"/>
      <c r="JLX110" s="376"/>
      <c r="JLY110" s="376"/>
      <c r="JLZ110" s="376"/>
      <c r="JMA110" s="376"/>
      <c r="JMB110" s="376"/>
      <c r="JMC110" s="376"/>
      <c r="JMD110" s="376"/>
      <c r="JME110" s="376"/>
      <c r="JMF110" s="376"/>
      <c r="JMG110" s="376"/>
      <c r="JMH110" s="376"/>
      <c r="JMI110" s="376"/>
      <c r="JMJ110" s="376"/>
      <c r="JMK110" s="376"/>
      <c r="JML110" s="376"/>
      <c r="JMM110" s="376"/>
      <c r="JMN110" s="376"/>
      <c r="JMO110" s="376"/>
      <c r="JMP110" s="376"/>
      <c r="JMQ110" s="376"/>
      <c r="JMR110" s="376"/>
      <c r="JMS110" s="376"/>
      <c r="JMT110" s="376"/>
      <c r="JMU110" s="376"/>
      <c r="JMV110" s="376"/>
      <c r="JMW110" s="376"/>
      <c r="JMX110" s="376"/>
      <c r="JMY110" s="376"/>
      <c r="JMZ110" s="376"/>
      <c r="JNA110" s="376"/>
      <c r="JNB110" s="376"/>
      <c r="JNC110" s="376"/>
      <c r="JND110" s="376"/>
      <c r="JNE110" s="376"/>
      <c r="JNF110" s="376"/>
      <c r="JNG110" s="376"/>
      <c r="JNH110" s="376"/>
      <c r="JNI110" s="376"/>
      <c r="JNJ110" s="376"/>
      <c r="JNK110" s="376"/>
      <c r="JNL110" s="376"/>
      <c r="JNM110" s="376"/>
      <c r="JNN110" s="376"/>
      <c r="JNO110" s="376"/>
      <c r="JNP110" s="376"/>
      <c r="JNQ110" s="376"/>
      <c r="JNR110" s="376"/>
      <c r="JNS110" s="376"/>
      <c r="JNT110" s="376"/>
      <c r="JNU110" s="376"/>
      <c r="JNV110" s="376"/>
      <c r="JNW110" s="376"/>
      <c r="JNX110" s="376"/>
      <c r="JNY110" s="376"/>
      <c r="JNZ110" s="376"/>
      <c r="JOA110" s="376"/>
      <c r="JOB110" s="376"/>
      <c r="JOC110" s="376"/>
      <c r="JOD110" s="376"/>
      <c r="JOE110" s="376"/>
      <c r="JOF110" s="376"/>
      <c r="JOG110" s="376"/>
      <c r="JOH110" s="376"/>
      <c r="JOI110" s="376"/>
      <c r="JOJ110" s="376"/>
      <c r="JOK110" s="376"/>
      <c r="JOL110" s="376"/>
      <c r="JOM110" s="376"/>
      <c r="JON110" s="376"/>
      <c r="JOO110" s="376"/>
      <c r="JOP110" s="376"/>
      <c r="JOQ110" s="376"/>
      <c r="JOR110" s="376"/>
      <c r="JOS110" s="376"/>
      <c r="JOT110" s="376"/>
      <c r="JOU110" s="376"/>
      <c r="JOV110" s="376"/>
      <c r="JOW110" s="376"/>
      <c r="JOX110" s="376"/>
      <c r="JOY110" s="376"/>
      <c r="JOZ110" s="376"/>
      <c r="JPA110" s="376"/>
      <c r="JPB110" s="376"/>
      <c r="JPC110" s="376"/>
      <c r="JPD110" s="376"/>
      <c r="JPE110" s="376"/>
      <c r="JPF110" s="376"/>
      <c r="JPG110" s="376"/>
      <c r="JPH110" s="376"/>
      <c r="JPI110" s="376"/>
      <c r="JPJ110" s="376"/>
      <c r="JPK110" s="376"/>
      <c r="JPL110" s="376"/>
      <c r="JPM110" s="376"/>
      <c r="JPN110" s="376"/>
      <c r="JPO110" s="376"/>
      <c r="JPP110" s="376"/>
      <c r="JPQ110" s="376"/>
      <c r="JPR110" s="376"/>
      <c r="JPS110" s="376"/>
      <c r="JPT110" s="376"/>
      <c r="JPU110" s="376"/>
      <c r="JPV110" s="376"/>
      <c r="JPW110" s="376"/>
      <c r="JPX110" s="376"/>
      <c r="JPY110" s="376"/>
      <c r="JPZ110" s="376"/>
      <c r="JQA110" s="376"/>
      <c r="JQB110" s="376"/>
      <c r="JQC110" s="376"/>
      <c r="JQD110" s="376"/>
      <c r="JQE110" s="376"/>
      <c r="JQF110" s="376"/>
      <c r="JQG110" s="376"/>
      <c r="JQH110" s="376"/>
      <c r="JQI110" s="376"/>
      <c r="JQJ110" s="376"/>
      <c r="JQK110" s="376"/>
      <c r="JQL110" s="376"/>
      <c r="JQM110" s="376"/>
      <c r="JQN110" s="376"/>
      <c r="JQO110" s="376"/>
      <c r="JQP110" s="376"/>
      <c r="JQQ110" s="376"/>
      <c r="JQR110" s="376"/>
      <c r="JQS110" s="376"/>
      <c r="JQT110" s="376"/>
      <c r="JQU110" s="376"/>
      <c r="JQV110" s="376"/>
      <c r="JQW110" s="376"/>
      <c r="JQX110" s="376"/>
      <c r="JQY110" s="376"/>
      <c r="JQZ110" s="376"/>
      <c r="JRA110" s="376"/>
      <c r="JRB110" s="376"/>
      <c r="JRC110" s="376"/>
      <c r="JRD110" s="376"/>
      <c r="JRE110" s="376"/>
      <c r="JRF110" s="376"/>
      <c r="JRG110" s="376"/>
      <c r="JRH110" s="376"/>
      <c r="JRI110" s="376"/>
      <c r="JRJ110" s="376"/>
      <c r="JRK110" s="376"/>
      <c r="JRL110" s="376"/>
      <c r="JRM110" s="376"/>
      <c r="JRN110" s="376"/>
      <c r="JRO110" s="376"/>
      <c r="JRP110" s="376"/>
      <c r="JRQ110" s="376"/>
      <c r="JRR110" s="376"/>
      <c r="JRS110" s="376"/>
      <c r="JRT110" s="376"/>
      <c r="JRU110" s="376"/>
      <c r="JRV110" s="376"/>
      <c r="JRW110" s="376"/>
      <c r="JRX110" s="376"/>
      <c r="JRY110" s="376"/>
      <c r="JRZ110" s="376"/>
      <c r="JSA110" s="376"/>
      <c r="JSB110" s="376"/>
      <c r="JSC110" s="376"/>
      <c r="JSD110" s="376"/>
      <c r="JSE110" s="376"/>
      <c r="JSF110" s="376"/>
      <c r="JSG110" s="376"/>
      <c r="JSH110" s="376"/>
      <c r="JSI110" s="376"/>
      <c r="JSJ110" s="376"/>
      <c r="JSK110" s="376"/>
      <c r="JSL110" s="376"/>
      <c r="JSM110" s="376"/>
      <c r="JSN110" s="376"/>
      <c r="JSO110" s="376"/>
      <c r="JSP110" s="376"/>
      <c r="JSQ110" s="376"/>
      <c r="JSR110" s="376"/>
      <c r="JSS110" s="376"/>
      <c r="JST110" s="376"/>
      <c r="JSU110" s="376"/>
      <c r="JSV110" s="376"/>
      <c r="JSW110" s="376"/>
      <c r="JSX110" s="376"/>
      <c r="JSY110" s="376"/>
      <c r="JSZ110" s="376"/>
      <c r="JTA110" s="376"/>
      <c r="JTB110" s="376"/>
      <c r="JTC110" s="376"/>
      <c r="JTD110" s="376"/>
      <c r="JTE110" s="376"/>
      <c r="JTF110" s="376"/>
      <c r="JTG110" s="376"/>
      <c r="JTH110" s="376"/>
      <c r="JTI110" s="376"/>
      <c r="JTJ110" s="376"/>
      <c r="JTK110" s="376"/>
      <c r="JTL110" s="376"/>
      <c r="JTM110" s="376"/>
      <c r="JTN110" s="376"/>
      <c r="JTO110" s="376"/>
      <c r="JTP110" s="376"/>
      <c r="JTQ110" s="376"/>
      <c r="JTR110" s="376"/>
      <c r="JTS110" s="376"/>
      <c r="JTT110" s="376"/>
      <c r="JTU110" s="376"/>
      <c r="JTV110" s="376"/>
      <c r="JTW110" s="376"/>
      <c r="JTX110" s="376"/>
      <c r="JTY110" s="376"/>
      <c r="JTZ110" s="376"/>
      <c r="JUA110" s="376"/>
      <c r="JUB110" s="376"/>
      <c r="JUC110" s="376"/>
      <c r="JUD110" s="376"/>
      <c r="JUE110" s="376"/>
      <c r="JUF110" s="376"/>
      <c r="JUG110" s="376"/>
      <c r="JUH110" s="376"/>
      <c r="JUI110" s="376"/>
      <c r="JUJ110" s="376"/>
      <c r="JUK110" s="376"/>
      <c r="JUL110" s="376"/>
      <c r="JUM110" s="376"/>
      <c r="JUN110" s="376"/>
      <c r="JUO110" s="376"/>
      <c r="JUP110" s="376"/>
      <c r="JUQ110" s="376"/>
      <c r="JUR110" s="376"/>
      <c r="JUS110" s="376"/>
      <c r="JUT110" s="376"/>
      <c r="JUU110" s="376"/>
      <c r="JUV110" s="376"/>
      <c r="JUW110" s="376"/>
      <c r="JUX110" s="376"/>
      <c r="JUY110" s="376"/>
      <c r="JUZ110" s="376"/>
      <c r="JVA110" s="376"/>
      <c r="JVB110" s="376"/>
      <c r="JVC110" s="376"/>
      <c r="JVD110" s="376"/>
      <c r="JVE110" s="376"/>
      <c r="JVF110" s="376"/>
      <c r="JVG110" s="376"/>
      <c r="JVH110" s="376"/>
      <c r="JVI110" s="376"/>
      <c r="JVJ110" s="376"/>
      <c r="JVK110" s="376"/>
      <c r="JVL110" s="376"/>
      <c r="JVM110" s="376"/>
      <c r="JVN110" s="376"/>
      <c r="JVO110" s="376"/>
      <c r="JVP110" s="376"/>
      <c r="JVQ110" s="376"/>
      <c r="JVR110" s="376"/>
      <c r="JVS110" s="376"/>
      <c r="JVT110" s="376"/>
      <c r="JVU110" s="376"/>
      <c r="JVV110" s="376"/>
      <c r="JVW110" s="376"/>
      <c r="JVX110" s="376"/>
      <c r="JVY110" s="376"/>
      <c r="JVZ110" s="376"/>
      <c r="JWA110" s="376"/>
      <c r="JWB110" s="376"/>
      <c r="JWC110" s="376"/>
      <c r="JWD110" s="376"/>
      <c r="JWE110" s="376"/>
      <c r="JWF110" s="376"/>
      <c r="JWG110" s="376"/>
      <c r="JWH110" s="376"/>
      <c r="JWI110" s="376"/>
      <c r="JWJ110" s="376"/>
      <c r="JWK110" s="376"/>
      <c r="JWL110" s="376"/>
      <c r="JWM110" s="376"/>
      <c r="JWN110" s="376"/>
      <c r="JWO110" s="376"/>
      <c r="JWP110" s="376"/>
      <c r="JWQ110" s="376"/>
      <c r="JWR110" s="376"/>
      <c r="JWS110" s="376"/>
      <c r="JWT110" s="376"/>
      <c r="JWU110" s="376"/>
      <c r="JWV110" s="376"/>
      <c r="JWW110" s="376"/>
      <c r="JWX110" s="376"/>
      <c r="JWY110" s="376"/>
      <c r="JWZ110" s="376"/>
      <c r="JXA110" s="376"/>
      <c r="JXB110" s="376"/>
      <c r="JXC110" s="376"/>
      <c r="JXD110" s="376"/>
      <c r="JXE110" s="376"/>
      <c r="JXF110" s="376"/>
      <c r="JXG110" s="376"/>
      <c r="JXH110" s="376"/>
      <c r="JXI110" s="376"/>
      <c r="JXJ110" s="376"/>
      <c r="JXK110" s="376"/>
      <c r="JXL110" s="376"/>
      <c r="JXM110" s="376"/>
      <c r="JXN110" s="376"/>
      <c r="JXO110" s="376"/>
      <c r="JXP110" s="376"/>
      <c r="JXQ110" s="376"/>
      <c r="JXR110" s="376"/>
      <c r="JXS110" s="376"/>
      <c r="JXT110" s="376"/>
      <c r="JXU110" s="376"/>
      <c r="JXV110" s="376"/>
      <c r="JXW110" s="376"/>
      <c r="JXX110" s="376"/>
      <c r="JXY110" s="376"/>
      <c r="JXZ110" s="376"/>
      <c r="JYA110" s="376"/>
      <c r="JYB110" s="376"/>
      <c r="JYC110" s="376"/>
      <c r="JYD110" s="376"/>
      <c r="JYE110" s="376"/>
      <c r="JYF110" s="376"/>
      <c r="JYG110" s="376"/>
      <c r="JYH110" s="376"/>
      <c r="JYI110" s="376"/>
      <c r="JYJ110" s="376"/>
      <c r="JYK110" s="376"/>
      <c r="JYL110" s="376"/>
      <c r="JYM110" s="376"/>
      <c r="JYN110" s="376"/>
      <c r="JYO110" s="376"/>
      <c r="JYP110" s="376"/>
      <c r="JYQ110" s="376"/>
      <c r="JYR110" s="376"/>
      <c r="JYS110" s="376"/>
      <c r="JYT110" s="376"/>
      <c r="JYU110" s="376"/>
      <c r="JYV110" s="376"/>
      <c r="JYW110" s="376"/>
      <c r="JYX110" s="376"/>
      <c r="JYY110" s="376"/>
      <c r="JYZ110" s="376"/>
      <c r="JZA110" s="376"/>
      <c r="JZB110" s="376"/>
      <c r="JZC110" s="376"/>
      <c r="JZD110" s="376"/>
      <c r="JZE110" s="376"/>
      <c r="JZF110" s="376"/>
      <c r="JZG110" s="376"/>
      <c r="JZH110" s="376"/>
      <c r="JZI110" s="376"/>
      <c r="JZJ110" s="376"/>
      <c r="JZK110" s="376"/>
      <c r="JZL110" s="376"/>
      <c r="JZM110" s="376"/>
      <c r="JZN110" s="376"/>
      <c r="JZO110" s="376"/>
      <c r="JZP110" s="376"/>
      <c r="JZQ110" s="376"/>
      <c r="JZR110" s="376"/>
      <c r="JZS110" s="376"/>
      <c r="JZT110" s="376"/>
      <c r="JZU110" s="376"/>
      <c r="JZV110" s="376"/>
      <c r="JZW110" s="376"/>
      <c r="JZX110" s="376"/>
      <c r="JZY110" s="376"/>
      <c r="JZZ110" s="376"/>
      <c r="KAA110" s="376"/>
      <c r="KAB110" s="376"/>
      <c r="KAC110" s="376"/>
      <c r="KAD110" s="376"/>
      <c r="KAE110" s="376"/>
      <c r="KAF110" s="376"/>
      <c r="KAG110" s="376"/>
      <c r="KAH110" s="376"/>
      <c r="KAI110" s="376"/>
      <c r="KAJ110" s="376"/>
      <c r="KAK110" s="376"/>
      <c r="KAL110" s="376"/>
      <c r="KAM110" s="376"/>
      <c r="KAN110" s="376"/>
      <c r="KAO110" s="376"/>
      <c r="KAP110" s="376"/>
      <c r="KAQ110" s="376"/>
      <c r="KAR110" s="376"/>
      <c r="KAS110" s="376"/>
      <c r="KAT110" s="376"/>
      <c r="KAU110" s="376"/>
      <c r="KAV110" s="376"/>
      <c r="KAW110" s="376"/>
      <c r="KAX110" s="376"/>
      <c r="KAY110" s="376"/>
      <c r="KAZ110" s="376"/>
      <c r="KBA110" s="376"/>
      <c r="KBB110" s="376"/>
      <c r="KBC110" s="376"/>
      <c r="KBD110" s="376"/>
      <c r="KBE110" s="376"/>
      <c r="KBF110" s="376"/>
      <c r="KBG110" s="376"/>
      <c r="KBH110" s="376"/>
      <c r="KBI110" s="376"/>
      <c r="KBJ110" s="376"/>
      <c r="KBK110" s="376"/>
      <c r="KBL110" s="376"/>
      <c r="KBM110" s="376"/>
      <c r="KBN110" s="376"/>
      <c r="KBO110" s="376"/>
      <c r="KBP110" s="376"/>
      <c r="KBQ110" s="376"/>
      <c r="KBR110" s="376"/>
      <c r="KBS110" s="376"/>
      <c r="KBT110" s="376"/>
      <c r="KBU110" s="376"/>
      <c r="KBV110" s="376"/>
      <c r="KBW110" s="376"/>
      <c r="KBX110" s="376"/>
      <c r="KBY110" s="376"/>
      <c r="KBZ110" s="376"/>
      <c r="KCA110" s="376"/>
      <c r="KCB110" s="376"/>
      <c r="KCC110" s="376"/>
      <c r="KCD110" s="376"/>
      <c r="KCE110" s="376"/>
      <c r="KCF110" s="376"/>
      <c r="KCG110" s="376"/>
      <c r="KCH110" s="376"/>
      <c r="KCI110" s="376"/>
      <c r="KCJ110" s="376"/>
      <c r="KCK110" s="376"/>
      <c r="KCL110" s="376"/>
      <c r="KCM110" s="376"/>
      <c r="KCN110" s="376"/>
      <c r="KCO110" s="376"/>
      <c r="KCP110" s="376"/>
      <c r="KCQ110" s="376"/>
      <c r="KCR110" s="376"/>
      <c r="KCS110" s="376"/>
      <c r="KCT110" s="376"/>
      <c r="KCU110" s="376"/>
      <c r="KCV110" s="376"/>
      <c r="KCW110" s="376"/>
      <c r="KCX110" s="376"/>
      <c r="KCY110" s="376"/>
      <c r="KCZ110" s="376"/>
      <c r="KDA110" s="376"/>
      <c r="KDB110" s="376"/>
      <c r="KDC110" s="376"/>
      <c r="KDD110" s="376"/>
      <c r="KDE110" s="376"/>
      <c r="KDF110" s="376"/>
      <c r="KDG110" s="376"/>
      <c r="KDH110" s="376"/>
      <c r="KDI110" s="376"/>
      <c r="KDJ110" s="376"/>
      <c r="KDK110" s="376"/>
      <c r="KDL110" s="376"/>
      <c r="KDM110" s="376"/>
      <c r="KDN110" s="376"/>
      <c r="KDO110" s="376"/>
      <c r="KDP110" s="376"/>
      <c r="KDQ110" s="376"/>
      <c r="KDR110" s="376"/>
      <c r="KDS110" s="376"/>
      <c r="KDT110" s="376"/>
      <c r="KDU110" s="376"/>
      <c r="KDV110" s="376"/>
      <c r="KDW110" s="376"/>
      <c r="KDX110" s="376"/>
      <c r="KDY110" s="376"/>
      <c r="KDZ110" s="376"/>
      <c r="KEA110" s="376"/>
      <c r="KEB110" s="376"/>
      <c r="KEC110" s="376"/>
      <c r="KED110" s="376"/>
      <c r="KEE110" s="376"/>
      <c r="KEF110" s="376"/>
      <c r="KEG110" s="376"/>
      <c r="KEH110" s="376"/>
      <c r="KEI110" s="376"/>
      <c r="KEJ110" s="376"/>
      <c r="KEK110" s="376"/>
      <c r="KEL110" s="376"/>
      <c r="KEM110" s="376"/>
      <c r="KEN110" s="376"/>
      <c r="KEO110" s="376"/>
      <c r="KEP110" s="376"/>
      <c r="KEQ110" s="376"/>
      <c r="KER110" s="376"/>
      <c r="KES110" s="376"/>
      <c r="KET110" s="376"/>
      <c r="KEU110" s="376"/>
      <c r="KEV110" s="376"/>
      <c r="KEW110" s="376"/>
      <c r="KEX110" s="376"/>
      <c r="KEY110" s="376"/>
      <c r="KEZ110" s="376"/>
      <c r="KFA110" s="376"/>
      <c r="KFB110" s="376"/>
      <c r="KFC110" s="376"/>
      <c r="KFD110" s="376"/>
      <c r="KFE110" s="376"/>
      <c r="KFF110" s="376"/>
      <c r="KFG110" s="376"/>
      <c r="KFH110" s="376"/>
      <c r="KFI110" s="376"/>
      <c r="KFJ110" s="376"/>
      <c r="KFK110" s="376"/>
      <c r="KFL110" s="376"/>
      <c r="KFM110" s="376"/>
      <c r="KFN110" s="376"/>
      <c r="KFO110" s="376"/>
      <c r="KFP110" s="376"/>
      <c r="KFQ110" s="376"/>
      <c r="KFR110" s="376"/>
      <c r="KFS110" s="376"/>
      <c r="KFT110" s="376"/>
      <c r="KFU110" s="376"/>
      <c r="KFV110" s="376"/>
      <c r="KFW110" s="376"/>
      <c r="KFX110" s="376"/>
      <c r="KFY110" s="376"/>
      <c r="KFZ110" s="376"/>
      <c r="KGA110" s="376"/>
      <c r="KGB110" s="376"/>
      <c r="KGC110" s="376"/>
      <c r="KGD110" s="376"/>
      <c r="KGE110" s="376"/>
      <c r="KGF110" s="376"/>
      <c r="KGG110" s="376"/>
      <c r="KGH110" s="376"/>
      <c r="KGI110" s="376"/>
      <c r="KGJ110" s="376"/>
      <c r="KGK110" s="376"/>
      <c r="KGL110" s="376"/>
      <c r="KGM110" s="376"/>
      <c r="KGN110" s="376"/>
      <c r="KGO110" s="376"/>
      <c r="KGP110" s="376"/>
      <c r="KGQ110" s="376"/>
      <c r="KGR110" s="376"/>
      <c r="KGS110" s="376"/>
      <c r="KGT110" s="376"/>
      <c r="KGU110" s="376"/>
      <c r="KGV110" s="376"/>
      <c r="KGW110" s="376"/>
      <c r="KGX110" s="376"/>
      <c r="KGY110" s="376"/>
      <c r="KGZ110" s="376"/>
      <c r="KHA110" s="376"/>
      <c r="KHB110" s="376"/>
      <c r="KHC110" s="376"/>
      <c r="KHD110" s="376"/>
      <c r="KHE110" s="376"/>
      <c r="KHF110" s="376"/>
      <c r="KHG110" s="376"/>
      <c r="KHH110" s="376"/>
      <c r="KHI110" s="376"/>
      <c r="KHJ110" s="376"/>
      <c r="KHK110" s="376"/>
      <c r="KHL110" s="376"/>
      <c r="KHM110" s="376"/>
      <c r="KHN110" s="376"/>
      <c r="KHO110" s="376"/>
      <c r="KHP110" s="376"/>
      <c r="KHQ110" s="376"/>
      <c r="KHR110" s="376"/>
      <c r="KHS110" s="376"/>
      <c r="KHT110" s="376"/>
      <c r="KHU110" s="376"/>
      <c r="KHV110" s="376"/>
      <c r="KHW110" s="376"/>
      <c r="KHX110" s="376"/>
      <c r="KHY110" s="376"/>
      <c r="KHZ110" s="376"/>
      <c r="KIA110" s="376"/>
      <c r="KIB110" s="376"/>
      <c r="KIC110" s="376"/>
      <c r="KID110" s="376"/>
      <c r="KIE110" s="376"/>
      <c r="KIF110" s="376"/>
      <c r="KIG110" s="376"/>
      <c r="KIH110" s="376"/>
      <c r="KII110" s="376"/>
      <c r="KIJ110" s="376"/>
      <c r="KIK110" s="376"/>
      <c r="KIL110" s="376"/>
      <c r="KIM110" s="376"/>
      <c r="KIN110" s="376"/>
      <c r="KIO110" s="376"/>
      <c r="KIP110" s="376"/>
      <c r="KIQ110" s="376"/>
      <c r="KIR110" s="376"/>
      <c r="KIS110" s="376"/>
      <c r="KIT110" s="376"/>
      <c r="KIU110" s="376"/>
      <c r="KIV110" s="376"/>
      <c r="KIW110" s="376"/>
      <c r="KIX110" s="376"/>
      <c r="KIY110" s="376"/>
      <c r="KIZ110" s="376"/>
      <c r="KJA110" s="376"/>
      <c r="KJB110" s="376"/>
      <c r="KJC110" s="376"/>
      <c r="KJD110" s="376"/>
      <c r="KJE110" s="376"/>
      <c r="KJF110" s="376"/>
      <c r="KJG110" s="376"/>
      <c r="KJH110" s="376"/>
      <c r="KJI110" s="376"/>
      <c r="KJJ110" s="376"/>
      <c r="KJK110" s="376"/>
      <c r="KJL110" s="376"/>
      <c r="KJM110" s="376"/>
      <c r="KJN110" s="376"/>
      <c r="KJO110" s="376"/>
      <c r="KJP110" s="376"/>
      <c r="KJQ110" s="376"/>
      <c r="KJR110" s="376"/>
      <c r="KJS110" s="376"/>
      <c r="KJT110" s="376"/>
      <c r="KJU110" s="376"/>
      <c r="KJV110" s="376"/>
      <c r="KJW110" s="376"/>
      <c r="KJX110" s="376"/>
      <c r="KJY110" s="376"/>
      <c r="KJZ110" s="376"/>
      <c r="KKA110" s="376"/>
      <c r="KKB110" s="376"/>
      <c r="KKC110" s="376"/>
      <c r="KKD110" s="376"/>
      <c r="KKE110" s="376"/>
      <c r="KKF110" s="376"/>
      <c r="KKG110" s="376"/>
      <c r="KKH110" s="376"/>
      <c r="KKI110" s="376"/>
      <c r="KKJ110" s="376"/>
      <c r="KKK110" s="376"/>
      <c r="KKL110" s="376"/>
      <c r="KKM110" s="376"/>
      <c r="KKN110" s="376"/>
      <c r="KKO110" s="376"/>
      <c r="KKP110" s="376"/>
      <c r="KKQ110" s="376"/>
      <c r="KKR110" s="376"/>
      <c r="KKS110" s="376"/>
      <c r="KKT110" s="376"/>
      <c r="KKU110" s="376"/>
      <c r="KKV110" s="376"/>
      <c r="KKW110" s="376"/>
      <c r="KKX110" s="376"/>
      <c r="KKY110" s="376"/>
      <c r="KKZ110" s="376"/>
      <c r="KLA110" s="376"/>
      <c r="KLB110" s="376"/>
      <c r="KLC110" s="376"/>
      <c r="KLD110" s="376"/>
      <c r="KLE110" s="376"/>
      <c r="KLF110" s="376"/>
      <c r="KLG110" s="376"/>
      <c r="KLH110" s="376"/>
      <c r="KLI110" s="376"/>
      <c r="KLJ110" s="376"/>
      <c r="KLK110" s="376"/>
      <c r="KLL110" s="376"/>
      <c r="KLM110" s="376"/>
      <c r="KLN110" s="376"/>
      <c r="KLO110" s="376"/>
      <c r="KLP110" s="376"/>
      <c r="KLQ110" s="376"/>
      <c r="KLR110" s="376"/>
      <c r="KLS110" s="376"/>
      <c r="KLT110" s="376"/>
      <c r="KLU110" s="376"/>
      <c r="KLV110" s="376"/>
      <c r="KLW110" s="376"/>
      <c r="KLX110" s="376"/>
      <c r="KLY110" s="376"/>
      <c r="KLZ110" s="376"/>
      <c r="KMA110" s="376"/>
      <c r="KMB110" s="376"/>
      <c r="KMC110" s="376"/>
      <c r="KMD110" s="376"/>
      <c r="KME110" s="376"/>
      <c r="KMF110" s="376"/>
      <c r="KMG110" s="376"/>
      <c r="KMH110" s="376"/>
      <c r="KMI110" s="376"/>
      <c r="KMJ110" s="376"/>
      <c r="KMK110" s="376"/>
      <c r="KML110" s="376"/>
      <c r="KMM110" s="376"/>
      <c r="KMN110" s="376"/>
      <c r="KMO110" s="376"/>
      <c r="KMP110" s="376"/>
      <c r="KMQ110" s="376"/>
      <c r="KMR110" s="376"/>
      <c r="KMS110" s="376"/>
      <c r="KMT110" s="376"/>
      <c r="KMU110" s="376"/>
      <c r="KMV110" s="376"/>
      <c r="KMW110" s="376"/>
      <c r="KMX110" s="376"/>
      <c r="KMY110" s="376"/>
      <c r="KMZ110" s="376"/>
      <c r="KNA110" s="376"/>
      <c r="KNB110" s="376"/>
      <c r="KNC110" s="376"/>
      <c r="KND110" s="376"/>
      <c r="KNE110" s="376"/>
      <c r="KNF110" s="376"/>
      <c r="KNG110" s="376"/>
      <c r="KNH110" s="376"/>
      <c r="KNI110" s="376"/>
      <c r="KNJ110" s="376"/>
      <c r="KNK110" s="376"/>
      <c r="KNL110" s="376"/>
      <c r="KNM110" s="376"/>
      <c r="KNN110" s="376"/>
      <c r="KNO110" s="376"/>
      <c r="KNP110" s="376"/>
      <c r="KNQ110" s="376"/>
      <c r="KNR110" s="376"/>
      <c r="KNS110" s="376"/>
      <c r="KNT110" s="376"/>
      <c r="KNU110" s="376"/>
      <c r="KNV110" s="376"/>
      <c r="KNW110" s="376"/>
      <c r="KNX110" s="376"/>
      <c r="KNY110" s="376"/>
      <c r="KNZ110" s="376"/>
      <c r="KOA110" s="376"/>
      <c r="KOB110" s="376"/>
      <c r="KOC110" s="376"/>
      <c r="KOD110" s="376"/>
      <c r="KOE110" s="376"/>
      <c r="KOF110" s="376"/>
      <c r="KOG110" s="376"/>
      <c r="KOH110" s="376"/>
      <c r="KOI110" s="376"/>
      <c r="KOJ110" s="376"/>
      <c r="KOK110" s="376"/>
      <c r="KOL110" s="376"/>
      <c r="KOM110" s="376"/>
      <c r="KON110" s="376"/>
      <c r="KOO110" s="376"/>
      <c r="KOP110" s="376"/>
      <c r="KOQ110" s="376"/>
      <c r="KOR110" s="376"/>
      <c r="KOS110" s="376"/>
      <c r="KOT110" s="376"/>
      <c r="KOU110" s="376"/>
      <c r="KOV110" s="376"/>
      <c r="KOW110" s="376"/>
      <c r="KOX110" s="376"/>
      <c r="KOY110" s="376"/>
      <c r="KOZ110" s="376"/>
      <c r="KPA110" s="376"/>
      <c r="KPB110" s="376"/>
      <c r="KPC110" s="376"/>
      <c r="KPD110" s="376"/>
      <c r="KPE110" s="376"/>
      <c r="KPF110" s="376"/>
      <c r="KPG110" s="376"/>
      <c r="KPH110" s="376"/>
      <c r="KPI110" s="376"/>
      <c r="KPJ110" s="376"/>
      <c r="KPK110" s="376"/>
      <c r="KPL110" s="376"/>
      <c r="KPM110" s="376"/>
      <c r="KPN110" s="376"/>
      <c r="KPO110" s="376"/>
      <c r="KPP110" s="376"/>
      <c r="KPQ110" s="376"/>
      <c r="KPR110" s="376"/>
      <c r="KPS110" s="376"/>
      <c r="KPT110" s="376"/>
      <c r="KPU110" s="376"/>
      <c r="KPV110" s="376"/>
      <c r="KPW110" s="376"/>
      <c r="KPX110" s="376"/>
      <c r="KPY110" s="376"/>
      <c r="KPZ110" s="376"/>
      <c r="KQA110" s="376"/>
      <c r="KQB110" s="376"/>
      <c r="KQC110" s="376"/>
      <c r="KQD110" s="376"/>
      <c r="KQE110" s="376"/>
      <c r="KQF110" s="376"/>
      <c r="KQG110" s="376"/>
      <c r="KQH110" s="376"/>
      <c r="KQI110" s="376"/>
      <c r="KQJ110" s="376"/>
      <c r="KQK110" s="376"/>
      <c r="KQL110" s="376"/>
      <c r="KQM110" s="376"/>
      <c r="KQN110" s="376"/>
      <c r="KQO110" s="376"/>
      <c r="KQP110" s="376"/>
      <c r="KQQ110" s="376"/>
      <c r="KQR110" s="376"/>
      <c r="KQS110" s="376"/>
      <c r="KQT110" s="376"/>
      <c r="KQU110" s="376"/>
      <c r="KQV110" s="376"/>
      <c r="KQW110" s="376"/>
      <c r="KQX110" s="376"/>
      <c r="KQY110" s="376"/>
      <c r="KQZ110" s="376"/>
      <c r="KRA110" s="376"/>
      <c r="KRB110" s="376"/>
      <c r="KRC110" s="376"/>
      <c r="KRD110" s="376"/>
      <c r="KRE110" s="376"/>
      <c r="KRF110" s="376"/>
      <c r="KRG110" s="376"/>
      <c r="KRH110" s="376"/>
      <c r="KRI110" s="376"/>
      <c r="KRJ110" s="376"/>
      <c r="KRK110" s="376"/>
      <c r="KRL110" s="376"/>
      <c r="KRM110" s="376"/>
      <c r="KRN110" s="376"/>
      <c r="KRO110" s="376"/>
      <c r="KRP110" s="376"/>
      <c r="KRQ110" s="376"/>
      <c r="KRR110" s="376"/>
      <c r="KRS110" s="376"/>
      <c r="KRT110" s="376"/>
      <c r="KRU110" s="376"/>
      <c r="KRV110" s="376"/>
      <c r="KRW110" s="376"/>
      <c r="KRX110" s="376"/>
      <c r="KRY110" s="376"/>
      <c r="KRZ110" s="376"/>
      <c r="KSA110" s="376"/>
      <c r="KSB110" s="376"/>
      <c r="KSC110" s="376"/>
      <c r="KSD110" s="376"/>
      <c r="KSE110" s="376"/>
      <c r="KSF110" s="376"/>
      <c r="KSG110" s="376"/>
      <c r="KSH110" s="376"/>
      <c r="KSI110" s="376"/>
      <c r="KSJ110" s="376"/>
      <c r="KSK110" s="376"/>
      <c r="KSL110" s="376"/>
      <c r="KSM110" s="376"/>
      <c r="KSN110" s="376"/>
      <c r="KSO110" s="376"/>
      <c r="KSP110" s="376"/>
      <c r="KSQ110" s="376"/>
      <c r="KSR110" s="376"/>
      <c r="KSS110" s="376"/>
      <c r="KST110" s="376"/>
      <c r="KSU110" s="376"/>
      <c r="KSV110" s="376"/>
      <c r="KSW110" s="376"/>
      <c r="KSX110" s="376"/>
      <c r="KSY110" s="376"/>
      <c r="KSZ110" s="376"/>
      <c r="KTA110" s="376"/>
      <c r="KTB110" s="376"/>
      <c r="KTC110" s="376"/>
      <c r="KTD110" s="376"/>
      <c r="KTE110" s="376"/>
      <c r="KTF110" s="376"/>
      <c r="KTG110" s="376"/>
      <c r="KTH110" s="376"/>
      <c r="KTI110" s="376"/>
      <c r="KTJ110" s="376"/>
      <c r="KTK110" s="376"/>
      <c r="KTL110" s="376"/>
      <c r="KTM110" s="376"/>
      <c r="KTN110" s="376"/>
      <c r="KTO110" s="376"/>
      <c r="KTP110" s="376"/>
      <c r="KTQ110" s="376"/>
      <c r="KTR110" s="376"/>
      <c r="KTS110" s="376"/>
      <c r="KTT110" s="376"/>
      <c r="KTU110" s="376"/>
      <c r="KTV110" s="376"/>
      <c r="KTW110" s="376"/>
      <c r="KTX110" s="376"/>
      <c r="KTY110" s="376"/>
      <c r="KTZ110" s="376"/>
      <c r="KUA110" s="376"/>
      <c r="KUB110" s="376"/>
      <c r="KUC110" s="376"/>
      <c r="KUD110" s="376"/>
      <c r="KUE110" s="376"/>
      <c r="KUF110" s="376"/>
      <c r="KUG110" s="376"/>
      <c r="KUH110" s="376"/>
      <c r="KUI110" s="376"/>
      <c r="KUJ110" s="376"/>
      <c r="KUK110" s="376"/>
      <c r="KUL110" s="376"/>
      <c r="KUM110" s="376"/>
      <c r="KUN110" s="376"/>
      <c r="KUO110" s="376"/>
      <c r="KUP110" s="376"/>
      <c r="KUQ110" s="376"/>
      <c r="KUR110" s="376"/>
      <c r="KUS110" s="376"/>
      <c r="KUT110" s="376"/>
      <c r="KUU110" s="376"/>
      <c r="KUV110" s="376"/>
      <c r="KUW110" s="376"/>
      <c r="KUX110" s="376"/>
      <c r="KUY110" s="376"/>
      <c r="KUZ110" s="376"/>
      <c r="KVA110" s="376"/>
      <c r="KVB110" s="376"/>
      <c r="KVC110" s="376"/>
      <c r="KVD110" s="376"/>
      <c r="KVE110" s="376"/>
      <c r="KVF110" s="376"/>
      <c r="KVG110" s="376"/>
      <c r="KVH110" s="376"/>
      <c r="KVI110" s="376"/>
      <c r="KVJ110" s="376"/>
      <c r="KVK110" s="376"/>
      <c r="KVL110" s="376"/>
      <c r="KVM110" s="376"/>
      <c r="KVN110" s="376"/>
      <c r="KVO110" s="376"/>
      <c r="KVP110" s="376"/>
      <c r="KVQ110" s="376"/>
      <c r="KVR110" s="376"/>
      <c r="KVS110" s="376"/>
      <c r="KVT110" s="376"/>
      <c r="KVU110" s="376"/>
      <c r="KVV110" s="376"/>
      <c r="KVW110" s="376"/>
      <c r="KVX110" s="376"/>
      <c r="KVY110" s="376"/>
      <c r="KVZ110" s="376"/>
      <c r="KWA110" s="376"/>
      <c r="KWB110" s="376"/>
      <c r="KWC110" s="376"/>
      <c r="KWD110" s="376"/>
      <c r="KWE110" s="376"/>
      <c r="KWF110" s="376"/>
      <c r="KWG110" s="376"/>
      <c r="KWH110" s="376"/>
      <c r="KWI110" s="376"/>
      <c r="KWJ110" s="376"/>
      <c r="KWK110" s="376"/>
      <c r="KWL110" s="376"/>
      <c r="KWM110" s="376"/>
      <c r="KWN110" s="376"/>
      <c r="KWO110" s="376"/>
      <c r="KWP110" s="376"/>
      <c r="KWQ110" s="376"/>
      <c r="KWR110" s="376"/>
      <c r="KWS110" s="376"/>
      <c r="KWT110" s="376"/>
      <c r="KWU110" s="376"/>
      <c r="KWV110" s="376"/>
      <c r="KWW110" s="376"/>
      <c r="KWX110" s="376"/>
      <c r="KWY110" s="376"/>
      <c r="KWZ110" s="376"/>
      <c r="KXA110" s="376"/>
      <c r="KXB110" s="376"/>
      <c r="KXC110" s="376"/>
      <c r="KXD110" s="376"/>
      <c r="KXE110" s="376"/>
      <c r="KXF110" s="376"/>
      <c r="KXG110" s="376"/>
      <c r="KXH110" s="376"/>
      <c r="KXI110" s="376"/>
      <c r="KXJ110" s="376"/>
      <c r="KXK110" s="376"/>
      <c r="KXL110" s="376"/>
      <c r="KXM110" s="376"/>
      <c r="KXN110" s="376"/>
      <c r="KXO110" s="376"/>
      <c r="KXP110" s="376"/>
      <c r="KXQ110" s="376"/>
      <c r="KXR110" s="376"/>
      <c r="KXS110" s="376"/>
      <c r="KXT110" s="376"/>
      <c r="KXU110" s="376"/>
      <c r="KXV110" s="376"/>
      <c r="KXW110" s="376"/>
      <c r="KXX110" s="376"/>
      <c r="KXY110" s="376"/>
      <c r="KXZ110" s="376"/>
      <c r="KYA110" s="376"/>
      <c r="KYB110" s="376"/>
      <c r="KYC110" s="376"/>
      <c r="KYD110" s="376"/>
      <c r="KYE110" s="376"/>
      <c r="KYF110" s="376"/>
      <c r="KYG110" s="376"/>
      <c r="KYH110" s="376"/>
      <c r="KYI110" s="376"/>
      <c r="KYJ110" s="376"/>
      <c r="KYK110" s="376"/>
      <c r="KYL110" s="376"/>
      <c r="KYM110" s="376"/>
      <c r="KYN110" s="376"/>
      <c r="KYO110" s="376"/>
      <c r="KYP110" s="376"/>
      <c r="KYQ110" s="376"/>
      <c r="KYR110" s="376"/>
      <c r="KYS110" s="376"/>
      <c r="KYT110" s="376"/>
      <c r="KYU110" s="376"/>
      <c r="KYV110" s="376"/>
      <c r="KYW110" s="376"/>
      <c r="KYX110" s="376"/>
      <c r="KYY110" s="376"/>
      <c r="KYZ110" s="376"/>
      <c r="KZA110" s="376"/>
      <c r="KZB110" s="376"/>
      <c r="KZC110" s="376"/>
      <c r="KZD110" s="376"/>
      <c r="KZE110" s="376"/>
      <c r="KZF110" s="376"/>
      <c r="KZG110" s="376"/>
      <c r="KZH110" s="376"/>
      <c r="KZI110" s="376"/>
      <c r="KZJ110" s="376"/>
      <c r="KZK110" s="376"/>
      <c r="KZL110" s="376"/>
      <c r="KZM110" s="376"/>
      <c r="KZN110" s="376"/>
      <c r="KZO110" s="376"/>
      <c r="KZP110" s="376"/>
      <c r="KZQ110" s="376"/>
      <c r="KZR110" s="376"/>
      <c r="KZS110" s="376"/>
      <c r="KZT110" s="376"/>
      <c r="KZU110" s="376"/>
      <c r="KZV110" s="376"/>
      <c r="KZW110" s="376"/>
      <c r="KZX110" s="376"/>
      <c r="KZY110" s="376"/>
      <c r="KZZ110" s="376"/>
      <c r="LAA110" s="376"/>
      <c r="LAB110" s="376"/>
      <c r="LAC110" s="376"/>
      <c r="LAD110" s="376"/>
      <c r="LAE110" s="376"/>
      <c r="LAF110" s="376"/>
      <c r="LAG110" s="376"/>
      <c r="LAH110" s="376"/>
      <c r="LAI110" s="376"/>
      <c r="LAJ110" s="376"/>
      <c r="LAK110" s="376"/>
      <c r="LAL110" s="376"/>
      <c r="LAM110" s="376"/>
      <c r="LAN110" s="376"/>
      <c r="LAO110" s="376"/>
      <c r="LAP110" s="376"/>
      <c r="LAQ110" s="376"/>
      <c r="LAR110" s="376"/>
      <c r="LAS110" s="376"/>
      <c r="LAT110" s="376"/>
      <c r="LAU110" s="376"/>
      <c r="LAV110" s="376"/>
      <c r="LAW110" s="376"/>
      <c r="LAX110" s="376"/>
      <c r="LAY110" s="376"/>
      <c r="LAZ110" s="376"/>
      <c r="LBA110" s="376"/>
      <c r="LBB110" s="376"/>
      <c r="LBC110" s="376"/>
      <c r="LBD110" s="376"/>
      <c r="LBE110" s="376"/>
      <c r="LBF110" s="376"/>
      <c r="LBG110" s="376"/>
      <c r="LBH110" s="376"/>
      <c r="LBI110" s="376"/>
      <c r="LBJ110" s="376"/>
      <c r="LBK110" s="376"/>
      <c r="LBL110" s="376"/>
      <c r="LBM110" s="376"/>
      <c r="LBN110" s="376"/>
      <c r="LBO110" s="376"/>
      <c r="LBP110" s="376"/>
      <c r="LBQ110" s="376"/>
      <c r="LBR110" s="376"/>
      <c r="LBS110" s="376"/>
      <c r="LBT110" s="376"/>
      <c r="LBU110" s="376"/>
      <c r="LBV110" s="376"/>
      <c r="LBW110" s="376"/>
      <c r="LBX110" s="376"/>
      <c r="LBY110" s="376"/>
      <c r="LBZ110" s="376"/>
      <c r="LCA110" s="376"/>
      <c r="LCB110" s="376"/>
      <c r="LCC110" s="376"/>
      <c r="LCD110" s="376"/>
      <c r="LCE110" s="376"/>
      <c r="LCF110" s="376"/>
      <c r="LCG110" s="376"/>
      <c r="LCH110" s="376"/>
      <c r="LCI110" s="376"/>
      <c r="LCJ110" s="376"/>
      <c r="LCK110" s="376"/>
      <c r="LCL110" s="376"/>
      <c r="LCM110" s="376"/>
      <c r="LCN110" s="376"/>
      <c r="LCO110" s="376"/>
      <c r="LCP110" s="376"/>
      <c r="LCQ110" s="376"/>
      <c r="LCR110" s="376"/>
      <c r="LCS110" s="376"/>
      <c r="LCT110" s="376"/>
      <c r="LCU110" s="376"/>
      <c r="LCV110" s="376"/>
      <c r="LCW110" s="376"/>
      <c r="LCX110" s="376"/>
      <c r="LCY110" s="376"/>
      <c r="LCZ110" s="376"/>
      <c r="LDA110" s="376"/>
      <c r="LDB110" s="376"/>
      <c r="LDC110" s="376"/>
      <c r="LDD110" s="376"/>
      <c r="LDE110" s="376"/>
      <c r="LDF110" s="376"/>
      <c r="LDG110" s="376"/>
      <c r="LDH110" s="376"/>
      <c r="LDI110" s="376"/>
      <c r="LDJ110" s="376"/>
      <c r="LDK110" s="376"/>
      <c r="LDL110" s="376"/>
      <c r="LDM110" s="376"/>
      <c r="LDN110" s="376"/>
      <c r="LDO110" s="376"/>
      <c r="LDP110" s="376"/>
      <c r="LDQ110" s="376"/>
      <c r="LDR110" s="376"/>
      <c r="LDS110" s="376"/>
      <c r="LDT110" s="376"/>
      <c r="LDU110" s="376"/>
      <c r="LDV110" s="376"/>
      <c r="LDW110" s="376"/>
      <c r="LDX110" s="376"/>
      <c r="LDY110" s="376"/>
      <c r="LDZ110" s="376"/>
      <c r="LEA110" s="376"/>
      <c r="LEB110" s="376"/>
      <c r="LEC110" s="376"/>
      <c r="LED110" s="376"/>
      <c r="LEE110" s="376"/>
      <c r="LEF110" s="376"/>
      <c r="LEG110" s="376"/>
      <c r="LEH110" s="376"/>
      <c r="LEI110" s="376"/>
      <c r="LEJ110" s="376"/>
      <c r="LEK110" s="376"/>
      <c r="LEL110" s="376"/>
      <c r="LEM110" s="376"/>
      <c r="LEN110" s="376"/>
      <c r="LEO110" s="376"/>
      <c r="LEP110" s="376"/>
      <c r="LEQ110" s="376"/>
      <c r="LER110" s="376"/>
      <c r="LES110" s="376"/>
      <c r="LET110" s="376"/>
      <c r="LEU110" s="376"/>
      <c r="LEV110" s="376"/>
      <c r="LEW110" s="376"/>
      <c r="LEX110" s="376"/>
      <c r="LEY110" s="376"/>
      <c r="LEZ110" s="376"/>
      <c r="LFA110" s="376"/>
      <c r="LFB110" s="376"/>
      <c r="LFC110" s="376"/>
      <c r="LFD110" s="376"/>
      <c r="LFE110" s="376"/>
      <c r="LFF110" s="376"/>
      <c r="LFG110" s="376"/>
      <c r="LFH110" s="376"/>
      <c r="LFI110" s="376"/>
      <c r="LFJ110" s="376"/>
      <c r="LFK110" s="376"/>
      <c r="LFL110" s="376"/>
      <c r="LFM110" s="376"/>
      <c r="LFN110" s="376"/>
      <c r="LFO110" s="376"/>
      <c r="LFP110" s="376"/>
      <c r="LFQ110" s="376"/>
      <c r="LFR110" s="376"/>
      <c r="LFS110" s="376"/>
      <c r="LFT110" s="376"/>
      <c r="LFU110" s="376"/>
      <c r="LFV110" s="376"/>
      <c r="LFW110" s="376"/>
      <c r="LFX110" s="376"/>
      <c r="LFY110" s="376"/>
      <c r="LFZ110" s="376"/>
      <c r="LGA110" s="376"/>
      <c r="LGB110" s="376"/>
      <c r="LGC110" s="376"/>
      <c r="LGD110" s="376"/>
      <c r="LGE110" s="376"/>
      <c r="LGF110" s="376"/>
      <c r="LGG110" s="376"/>
      <c r="LGH110" s="376"/>
      <c r="LGI110" s="376"/>
      <c r="LGJ110" s="376"/>
      <c r="LGK110" s="376"/>
      <c r="LGL110" s="376"/>
      <c r="LGM110" s="376"/>
      <c r="LGN110" s="376"/>
      <c r="LGO110" s="376"/>
      <c r="LGP110" s="376"/>
      <c r="LGQ110" s="376"/>
      <c r="LGR110" s="376"/>
      <c r="LGS110" s="376"/>
      <c r="LGT110" s="376"/>
      <c r="LGU110" s="376"/>
      <c r="LGV110" s="376"/>
      <c r="LGW110" s="376"/>
      <c r="LGX110" s="376"/>
      <c r="LGY110" s="376"/>
      <c r="LGZ110" s="376"/>
      <c r="LHA110" s="376"/>
      <c r="LHB110" s="376"/>
      <c r="LHC110" s="376"/>
      <c r="LHD110" s="376"/>
      <c r="LHE110" s="376"/>
      <c r="LHF110" s="376"/>
      <c r="LHG110" s="376"/>
      <c r="LHH110" s="376"/>
      <c r="LHI110" s="376"/>
      <c r="LHJ110" s="376"/>
      <c r="LHK110" s="376"/>
      <c r="LHL110" s="376"/>
      <c r="LHM110" s="376"/>
      <c r="LHN110" s="376"/>
      <c r="LHO110" s="376"/>
      <c r="LHP110" s="376"/>
      <c r="LHQ110" s="376"/>
      <c r="LHR110" s="376"/>
      <c r="LHS110" s="376"/>
      <c r="LHT110" s="376"/>
      <c r="LHU110" s="376"/>
      <c r="LHV110" s="376"/>
      <c r="LHW110" s="376"/>
      <c r="LHX110" s="376"/>
      <c r="LHY110" s="376"/>
      <c r="LHZ110" s="376"/>
      <c r="LIA110" s="376"/>
      <c r="LIB110" s="376"/>
      <c r="LIC110" s="376"/>
      <c r="LID110" s="376"/>
      <c r="LIE110" s="376"/>
      <c r="LIF110" s="376"/>
      <c r="LIG110" s="376"/>
      <c r="LIH110" s="376"/>
      <c r="LII110" s="376"/>
      <c r="LIJ110" s="376"/>
      <c r="LIK110" s="376"/>
      <c r="LIL110" s="376"/>
      <c r="LIM110" s="376"/>
      <c r="LIN110" s="376"/>
      <c r="LIO110" s="376"/>
      <c r="LIP110" s="376"/>
      <c r="LIQ110" s="376"/>
      <c r="LIR110" s="376"/>
      <c r="LIS110" s="376"/>
      <c r="LIT110" s="376"/>
      <c r="LIU110" s="376"/>
      <c r="LIV110" s="376"/>
      <c r="LIW110" s="376"/>
      <c r="LIX110" s="376"/>
      <c r="LIY110" s="376"/>
      <c r="LIZ110" s="376"/>
      <c r="LJA110" s="376"/>
      <c r="LJB110" s="376"/>
      <c r="LJC110" s="376"/>
      <c r="LJD110" s="376"/>
      <c r="LJE110" s="376"/>
      <c r="LJF110" s="376"/>
      <c r="LJG110" s="376"/>
      <c r="LJH110" s="376"/>
      <c r="LJI110" s="376"/>
      <c r="LJJ110" s="376"/>
      <c r="LJK110" s="376"/>
      <c r="LJL110" s="376"/>
      <c r="LJM110" s="376"/>
      <c r="LJN110" s="376"/>
      <c r="LJO110" s="376"/>
      <c r="LJP110" s="376"/>
      <c r="LJQ110" s="376"/>
      <c r="LJR110" s="376"/>
      <c r="LJS110" s="376"/>
      <c r="LJT110" s="376"/>
      <c r="LJU110" s="376"/>
      <c r="LJV110" s="376"/>
      <c r="LJW110" s="376"/>
      <c r="LJX110" s="376"/>
      <c r="LJY110" s="376"/>
      <c r="LJZ110" s="376"/>
      <c r="LKA110" s="376"/>
      <c r="LKB110" s="376"/>
      <c r="LKC110" s="376"/>
      <c r="LKD110" s="376"/>
      <c r="LKE110" s="376"/>
      <c r="LKF110" s="376"/>
      <c r="LKG110" s="376"/>
      <c r="LKH110" s="376"/>
      <c r="LKI110" s="376"/>
      <c r="LKJ110" s="376"/>
      <c r="LKK110" s="376"/>
      <c r="LKL110" s="376"/>
      <c r="LKM110" s="376"/>
      <c r="LKN110" s="376"/>
      <c r="LKO110" s="376"/>
      <c r="LKP110" s="376"/>
      <c r="LKQ110" s="376"/>
      <c r="LKR110" s="376"/>
      <c r="LKS110" s="376"/>
      <c r="LKT110" s="376"/>
      <c r="LKU110" s="376"/>
      <c r="LKV110" s="376"/>
      <c r="LKW110" s="376"/>
      <c r="LKX110" s="376"/>
      <c r="LKY110" s="376"/>
      <c r="LKZ110" s="376"/>
      <c r="LLA110" s="376"/>
      <c r="LLB110" s="376"/>
      <c r="LLC110" s="376"/>
      <c r="LLD110" s="376"/>
      <c r="LLE110" s="376"/>
      <c r="LLF110" s="376"/>
      <c r="LLG110" s="376"/>
      <c r="LLH110" s="376"/>
      <c r="LLI110" s="376"/>
      <c r="LLJ110" s="376"/>
      <c r="LLK110" s="376"/>
      <c r="LLL110" s="376"/>
      <c r="LLM110" s="376"/>
      <c r="LLN110" s="376"/>
      <c r="LLO110" s="376"/>
      <c r="LLP110" s="376"/>
      <c r="LLQ110" s="376"/>
      <c r="LLR110" s="376"/>
      <c r="LLS110" s="376"/>
      <c r="LLT110" s="376"/>
      <c r="LLU110" s="376"/>
      <c r="LLV110" s="376"/>
      <c r="LLW110" s="376"/>
      <c r="LLX110" s="376"/>
      <c r="LLY110" s="376"/>
      <c r="LLZ110" s="376"/>
      <c r="LMA110" s="376"/>
      <c r="LMB110" s="376"/>
      <c r="LMC110" s="376"/>
      <c r="LMD110" s="376"/>
      <c r="LME110" s="376"/>
      <c r="LMF110" s="376"/>
      <c r="LMG110" s="376"/>
      <c r="LMH110" s="376"/>
      <c r="LMI110" s="376"/>
      <c r="LMJ110" s="376"/>
      <c r="LMK110" s="376"/>
      <c r="LML110" s="376"/>
      <c r="LMM110" s="376"/>
      <c r="LMN110" s="376"/>
      <c r="LMO110" s="376"/>
      <c r="LMP110" s="376"/>
      <c r="LMQ110" s="376"/>
      <c r="LMR110" s="376"/>
      <c r="LMS110" s="376"/>
      <c r="LMT110" s="376"/>
      <c r="LMU110" s="376"/>
      <c r="LMV110" s="376"/>
      <c r="LMW110" s="376"/>
      <c r="LMX110" s="376"/>
      <c r="LMY110" s="376"/>
      <c r="LMZ110" s="376"/>
      <c r="LNA110" s="376"/>
      <c r="LNB110" s="376"/>
      <c r="LNC110" s="376"/>
      <c r="LND110" s="376"/>
      <c r="LNE110" s="376"/>
      <c r="LNF110" s="376"/>
      <c r="LNG110" s="376"/>
      <c r="LNH110" s="376"/>
      <c r="LNI110" s="376"/>
      <c r="LNJ110" s="376"/>
      <c r="LNK110" s="376"/>
      <c r="LNL110" s="376"/>
      <c r="LNM110" s="376"/>
      <c r="LNN110" s="376"/>
      <c r="LNO110" s="376"/>
      <c r="LNP110" s="376"/>
      <c r="LNQ110" s="376"/>
      <c r="LNR110" s="376"/>
      <c r="LNS110" s="376"/>
      <c r="LNT110" s="376"/>
      <c r="LNU110" s="376"/>
      <c r="LNV110" s="376"/>
      <c r="LNW110" s="376"/>
      <c r="LNX110" s="376"/>
      <c r="LNY110" s="376"/>
      <c r="LNZ110" s="376"/>
      <c r="LOA110" s="376"/>
      <c r="LOB110" s="376"/>
      <c r="LOC110" s="376"/>
      <c r="LOD110" s="376"/>
      <c r="LOE110" s="376"/>
      <c r="LOF110" s="376"/>
      <c r="LOG110" s="376"/>
      <c r="LOH110" s="376"/>
      <c r="LOI110" s="376"/>
      <c r="LOJ110" s="376"/>
      <c r="LOK110" s="376"/>
      <c r="LOL110" s="376"/>
      <c r="LOM110" s="376"/>
      <c r="LON110" s="376"/>
      <c r="LOO110" s="376"/>
      <c r="LOP110" s="376"/>
      <c r="LOQ110" s="376"/>
      <c r="LOR110" s="376"/>
      <c r="LOS110" s="376"/>
      <c r="LOT110" s="376"/>
      <c r="LOU110" s="376"/>
      <c r="LOV110" s="376"/>
      <c r="LOW110" s="376"/>
      <c r="LOX110" s="376"/>
      <c r="LOY110" s="376"/>
      <c r="LOZ110" s="376"/>
      <c r="LPA110" s="376"/>
      <c r="LPB110" s="376"/>
      <c r="LPC110" s="376"/>
      <c r="LPD110" s="376"/>
      <c r="LPE110" s="376"/>
      <c r="LPF110" s="376"/>
      <c r="LPG110" s="376"/>
      <c r="LPH110" s="376"/>
      <c r="LPI110" s="376"/>
      <c r="LPJ110" s="376"/>
      <c r="LPK110" s="376"/>
      <c r="LPL110" s="376"/>
      <c r="LPM110" s="376"/>
      <c r="LPN110" s="376"/>
      <c r="LPO110" s="376"/>
      <c r="LPP110" s="376"/>
      <c r="LPQ110" s="376"/>
      <c r="LPR110" s="376"/>
      <c r="LPS110" s="376"/>
      <c r="LPT110" s="376"/>
      <c r="LPU110" s="376"/>
      <c r="LPV110" s="376"/>
      <c r="LPW110" s="376"/>
      <c r="LPX110" s="376"/>
      <c r="LPY110" s="376"/>
      <c r="LPZ110" s="376"/>
      <c r="LQA110" s="376"/>
      <c r="LQB110" s="376"/>
      <c r="LQC110" s="376"/>
      <c r="LQD110" s="376"/>
      <c r="LQE110" s="376"/>
      <c r="LQF110" s="376"/>
      <c r="LQG110" s="376"/>
      <c r="LQH110" s="376"/>
      <c r="LQI110" s="376"/>
      <c r="LQJ110" s="376"/>
      <c r="LQK110" s="376"/>
      <c r="LQL110" s="376"/>
      <c r="LQM110" s="376"/>
      <c r="LQN110" s="376"/>
      <c r="LQO110" s="376"/>
      <c r="LQP110" s="376"/>
      <c r="LQQ110" s="376"/>
      <c r="LQR110" s="376"/>
      <c r="LQS110" s="376"/>
      <c r="LQT110" s="376"/>
      <c r="LQU110" s="376"/>
      <c r="LQV110" s="376"/>
      <c r="LQW110" s="376"/>
      <c r="LQX110" s="376"/>
      <c r="LQY110" s="376"/>
      <c r="LQZ110" s="376"/>
      <c r="LRA110" s="376"/>
      <c r="LRB110" s="376"/>
      <c r="LRC110" s="376"/>
      <c r="LRD110" s="376"/>
      <c r="LRE110" s="376"/>
      <c r="LRF110" s="376"/>
      <c r="LRG110" s="376"/>
      <c r="LRH110" s="376"/>
      <c r="LRI110" s="376"/>
      <c r="LRJ110" s="376"/>
      <c r="LRK110" s="376"/>
      <c r="LRL110" s="376"/>
      <c r="LRM110" s="376"/>
      <c r="LRN110" s="376"/>
      <c r="LRO110" s="376"/>
      <c r="LRP110" s="376"/>
      <c r="LRQ110" s="376"/>
      <c r="LRR110" s="376"/>
      <c r="LRS110" s="376"/>
      <c r="LRT110" s="376"/>
      <c r="LRU110" s="376"/>
      <c r="LRV110" s="376"/>
      <c r="LRW110" s="376"/>
      <c r="LRX110" s="376"/>
      <c r="LRY110" s="376"/>
      <c r="LRZ110" s="376"/>
      <c r="LSA110" s="376"/>
      <c r="LSB110" s="376"/>
      <c r="LSC110" s="376"/>
      <c r="LSD110" s="376"/>
      <c r="LSE110" s="376"/>
      <c r="LSF110" s="376"/>
      <c r="LSG110" s="376"/>
      <c r="LSH110" s="376"/>
      <c r="LSI110" s="376"/>
      <c r="LSJ110" s="376"/>
      <c r="LSK110" s="376"/>
      <c r="LSL110" s="376"/>
      <c r="LSM110" s="376"/>
      <c r="LSN110" s="376"/>
      <c r="LSO110" s="376"/>
      <c r="LSP110" s="376"/>
      <c r="LSQ110" s="376"/>
      <c r="LSR110" s="376"/>
      <c r="LSS110" s="376"/>
      <c r="LST110" s="376"/>
      <c r="LSU110" s="376"/>
      <c r="LSV110" s="376"/>
      <c r="LSW110" s="376"/>
      <c r="LSX110" s="376"/>
      <c r="LSY110" s="376"/>
      <c r="LSZ110" s="376"/>
      <c r="LTA110" s="376"/>
      <c r="LTB110" s="376"/>
      <c r="LTC110" s="376"/>
      <c r="LTD110" s="376"/>
      <c r="LTE110" s="376"/>
      <c r="LTF110" s="376"/>
      <c r="LTG110" s="376"/>
      <c r="LTH110" s="376"/>
      <c r="LTI110" s="376"/>
      <c r="LTJ110" s="376"/>
      <c r="LTK110" s="376"/>
      <c r="LTL110" s="376"/>
      <c r="LTM110" s="376"/>
      <c r="LTN110" s="376"/>
      <c r="LTO110" s="376"/>
      <c r="LTP110" s="376"/>
      <c r="LTQ110" s="376"/>
      <c r="LTR110" s="376"/>
      <c r="LTS110" s="376"/>
      <c r="LTT110" s="376"/>
      <c r="LTU110" s="376"/>
      <c r="LTV110" s="376"/>
      <c r="LTW110" s="376"/>
      <c r="LTX110" s="376"/>
      <c r="LTY110" s="376"/>
      <c r="LTZ110" s="376"/>
      <c r="LUA110" s="376"/>
      <c r="LUB110" s="376"/>
      <c r="LUC110" s="376"/>
      <c r="LUD110" s="376"/>
      <c r="LUE110" s="376"/>
      <c r="LUF110" s="376"/>
      <c r="LUG110" s="376"/>
      <c r="LUH110" s="376"/>
      <c r="LUI110" s="376"/>
      <c r="LUJ110" s="376"/>
      <c r="LUK110" s="376"/>
      <c r="LUL110" s="376"/>
      <c r="LUM110" s="376"/>
      <c r="LUN110" s="376"/>
      <c r="LUO110" s="376"/>
      <c r="LUP110" s="376"/>
      <c r="LUQ110" s="376"/>
      <c r="LUR110" s="376"/>
      <c r="LUS110" s="376"/>
      <c r="LUT110" s="376"/>
      <c r="LUU110" s="376"/>
      <c r="LUV110" s="376"/>
      <c r="LUW110" s="376"/>
      <c r="LUX110" s="376"/>
      <c r="LUY110" s="376"/>
      <c r="LUZ110" s="376"/>
      <c r="LVA110" s="376"/>
      <c r="LVB110" s="376"/>
      <c r="LVC110" s="376"/>
      <c r="LVD110" s="376"/>
      <c r="LVE110" s="376"/>
      <c r="LVF110" s="376"/>
      <c r="LVG110" s="376"/>
      <c r="LVH110" s="376"/>
      <c r="LVI110" s="376"/>
      <c r="LVJ110" s="376"/>
      <c r="LVK110" s="376"/>
      <c r="LVL110" s="376"/>
      <c r="LVM110" s="376"/>
      <c r="LVN110" s="376"/>
      <c r="LVO110" s="376"/>
      <c r="LVP110" s="376"/>
      <c r="LVQ110" s="376"/>
      <c r="LVR110" s="376"/>
      <c r="LVS110" s="376"/>
      <c r="LVT110" s="376"/>
      <c r="LVU110" s="376"/>
      <c r="LVV110" s="376"/>
      <c r="LVW110" s="376"/>
      <c r="LVX110" s="376"/>
      <c r="LVY110" s="376"/>
      <c r="LVZ110" s="376"/>
      <c r="LWA110" s="376"/>
      <c r="LWB110" s="376"/>
      <c r="LWC110" s="376"/>
      <c r="LWD110" s="376"/>
      <c r="LWE110" s="376"/>
      <c r="LWF110" s="376"/>
      <c r="LWG110" s="376"/>
      <c r="LWH110" s="376"/>
      <c r="LWI110" s="376"/>
      <c r="LWJ110" s="376"/>
      <c r="LWK110" s="376"/>
      <c r="LWL110" s="376"/>
      <c r="LWM110" s="376"/>
      <c r="LWN110" s="376"/>
      <c r="LWO110" s="376"/>
      <c r="LWP110" s="376"/>
      <c r="LWQ110" s="376"/>
      <c r="LWR110" s="376"/>
      <c r="LWS110" s="376"/>
      <c r="LWT110" s="376"/>
      <c r="LWU110" s="376"/>
      <c r="LWV110" s="376"/>
      <c r="LWW110" s="376"/>
      <c r="LWX110" s="376"/>
      <c r="LWY110" s="376"/>
      <c r="LWZ110" s="376"/>
      <c r="LXA110" s="376"/>
      <c r="LXB110" s="376"/>
      <c r="LXC110" s="376"/>
      <c r="LXD110" s="376"/>
      <c r="LXE110" s="376"/>
      <c r="LXF110" s="376"/>
      <c r="LXG110" s="376"/>
      <c r="LXH110" s="376"/>
      <c r="LXI110" s="376"/>
      <c r="LXJ110" s="376"/>
      <c r="LXK110" s="376"/>
      <c r="LXL110" s="376"/>
      <c r="LXM110" s="376"/>
      <c r="LXN110" s="376"/>
      <c r="LXO110" s="376"/>
      <c r="LXP110" s="376"/>
      <c r="LXQ110" s="376"/>
      <c r="LXR110" s="376"/>
      <c r="LXS110" s="376"/>
      <c r="LXT110" s="376"/>
      <c r="LXU110" s="376"/>
      <c r="LXV110" s="376"/>
      <c r="LXW110" s="376"/>
      <c r="LXX110" s="376"/>
      <c r="LXY110" s="376"/>
      <c r="LXZ110" s="376"/>
      <c r="LYA110" s="376"/>
      <c r="LYB110" s="376"/>
      <c r="LYC110" s="376"/>
      <c r="LYD110" s="376"/>
      <c r="LYE110" s="376"/>
      <c r="LYF110" s="376"/>
      <c r="LYG110" s="376"/>
      <c r="LYH110" s="376"/>
      <c r="LYI110" s="376"/>
      <c r="LYJ110" s="376"/>
      <c r="LYK110" s="376"/>
      <c r="LYL110" s="376"/>
      <c r="LYM110" s="376"/>
      <c r="LYN110" s="376"/>
      <c r="LYO110" s="376"/>
      <c r="LYP110" s="376"/>
      <c r="LYQ110" s="376"/>
      <c r="LYR110" s="376"/>
      <c r="LYS110" s="376"/>
      <c r="LYT110" s="376"/>
      <c r="LYU110" s="376"/>
      <c r="LYV110" s="376"/>
      <c r="LYW110" s="376"/>
      <c r="LYX110" s="376"/>
      <c r="LYY110" s="376"/>
      <c r="LYZ110" s="376"/>
      <c r="LZA110" s="376"/>
      <c r="LZB110" s="376"/>
      <c r="LZC110" s="376"/>
      <c r="LZD110" s="376"/>
      <c r="LZE110" s="376"/>
      <c r="LZF110" s="376"/>
      <c r="LZG110" s="376"/>
      <c r="LZH110" s="376"/>
      <c r="LZI110" s="376"/>
      <c r="LZJ110" s="376"/>
      <c r="LZK110" s="376"/>
      <c r="LZL110" s="376"/>
      <c r="LZM110" s="376"/>
      <c r="LZN110" s="376"/>
      <c r="LZO110" s="376"/>
      <c r="LZP110" s="376"/>
      <c r="LZQ110" s="376"/>
      <c r="LZR110" s="376"/>
      <c r="LZS110" s="376"/>
      <c r="LZT110" s="376"/>
      <c r="LZU110" s="376"/>
      <c r="LZV110" s="376"/>
      <c r="LZW110" s="376"/>
      <c r="LZX110" s="376"/>
      <c r="LZY110" s="376"/>
      <c r="LZZ110" s="376"/>
      <c r="MAA110" s="376"/>
      <c r="MAB110" s="376"/>
      <c r="MAC110" s="376"/>
      <c r="MAD110" s="376"/>
      <c r="MAE110" s="376"/>
      <c r="MAF110" s="376"/>
      <c r="MAG110" s="376"/>
      <c r="MAH110" s="376"/>
      <c r="MAI110" s="376"/>
      <c r="MAJ110" s="376"/>
      <c r="MAK110" s="376"/>
      <c r="MAL110" s="376"/>
      <c r="MAM110" s="376"/>
      <c r="MAN110" s="376"/>
      <c r="MAO110" s="376"/>
      <c r="MAP110" s="376"/>
      <c r="MAQ110" s="376"/>
      <c r="MAR110" s="376"/>
      <c r="MAS110" s="376"/>
      <c r="MAT110" s="376"/>
      <c r="MAU110" s="376"/>
      <c r="MAV110" s="376"/>
      <c r="MAW110" s="376"/>
      <c r="MAX110" s="376"/>
      <c r="MAY110" s="376"/>
      <c r="MAZ110" s="376"/>
      <c r="MBA110" s="376"/>
      <c r="MBB110" s="376"/>
      <c r="MBC110" s="376"/>
      <c r="MBD110" s="376"/>
      <c r="MBE110" s="376"/>
      <c r="MBF110" s="376"/>
      <c r="MBG110" s="376"/>
      <c r="MBH110" s="376"/>
      <c r="MBI110" s="376"/>
      <c r="MBJ110" s="376"/>
      <c r="MBK110" s="376"/>
      <c r="MBL110" s="376"/>
      <c r="MBM110" s="376"/>
      <c r="MBN110" s="376"/>
      <c r="MBO110" s="376"/>
      <c r="MBP110" s="376"/>
      <c r="MBQ110" s="376"/>
      <c r="MBR110" s="376"/>
      <c r="MBS110" s="376"/>
      <c r="MBT110" s="376"/>
      <c r="MBU110" s="376"/>
      <c r="MBV110" s="376"/>
      <c r="MBW110" s="376"/>
      <c r="MBX110" s="376"/>
      <c r="MBY110" s="376"/>
      <c r="MBZ110" s="376"/>
      <c r="MCA110" s="376"/>
      <c r="MCB110" s="376"/>
      <c r="MCC110" s="376"/>
      <c r="MCD110" s="376"/>
      <c r="MCE110" s="376"/>
      <c r="MCF110" s="376"/>
      <c r="MCG110" s="376"/>
      <c r="MCH110" s="376"/>
      <c r="MCI110" s="376"/>
      <c r="MCJ110" s="376"/>
      <c r="MCK110" s="376"/>
      <c r="MCL110" s="376"/>
      <c r="MCM110" s="376"/>
      <c r="MCN110" s="376"/>
      <c r="MCO110" s="376"/>
      <c r="MCP110" s="376"/>
      <c r="MCQ110" s="376"/>
      <c r="MCR110" s="376"/>
      <c r="MCS110" s="376"/>
      <c r="MCT110" s="376"/>
      <c r="MCU110" s="376"/>
      <c r="MCV110" s="376"/>
      <c r="MCW110" s="376"/>
      <c r="MCX110" s="376"/>
      <c r="MCY110" s="376"/>
      <c r="MCZ110" s="376"/>
      <c r="MDA110" s="376"/>
      <c r="MDB110" s="376"/>
      <c r="MDC110" s="376"/>
      <c r="MDD110" s="376"/>
      <c r="MDE110" s="376"/>
      <c r="MDF110" s="376"/>
      <c r="MDG110" s="376"/>
      <c r="MDH110" s="376"/>
      <c r="MDI110" s="376"/>
      <c r="MDJ110" s="376"/>
      <c r="MDK110" s="376"/>
      <c r="MDL110" s="376"/>
      <c r="MDM110" s="376"/>
      <c r="MDN110" s="376"/>
      <c r="MDO110" s="376"/>
      <c r="MDP110" s="376"/>
      <c r="MDQ110" s="376"/>
      <c r="MDR110" s="376"/>
      <c r="MDS110" s="376"/>
      <c r="MDT110" s="376"/>
      <c r="MDU110" s="376"/>
      <c r="MDV110" s="376"/>
      <c r="MDW110" s="376"/>
      <c r="MDX110" s="376"/>
      <c r="MDY110" s="376"/>
      <c r="MDZ110" s="376"/>
      <c r="MEA110" s="376"/>
      <c r="MEB110" s="376"/>
      <c r="MEC110" s="376"/>
      <c r="MED110" s="376"/>
      <c r="MEE110" s="376"/>
      <c r="MEF110" s="376"/>
      <c r="MEG110" s="376"/>
      <c r="MEH110" s="376"/>
      <c r="MEI110" s="376"/>
      <c r="MEJ110" s="376"/>
      <c r="MEK110" s="376"/>
      <c r="MEL110" s="376"/>
      <c r="MEM110" s="376"/>
      <c r="MEN110" s="376"/>
      <c r="MEO110" s="376"/>
      <c r="MEP110" s="376"/>
      <c r="MEQ110" s="376"/>
      <c r="MER110" s="376"/>
      <c r="MES110" s="376"/>
      <c r="MET110" s="376"/>
      <c r="MEU110" s="376"/>
      <c r="MEV110" s="376"/>
      <c r="MEW110" s="376"/>
      <c r="MEX110" s="376"/>
      <c r="MEY110" s="376"/>
      <c r="MEZ110" s="376"/>
      <c r="MFA110" s="376"/>
      <c r="MFB110" s="376"/>
      <c r="MFC110" s="376"/>
      <c r="MFD110" s="376"/>
      <c r="MFE110" s="376"/>
      <c r="MFF110" s="376"/>
      <c r="MFG110" s="376"/>
      <c r="MFH110" s="376"/>
      <c r="MFI110" s="376"/>
      <c r="MFJ110" s="376"/>
      <c r="MFK110" s="376"/>
      <c r="MFL110" s="376"/>
      <c r="MFM110" s="376"/>
      <c r="MFN110" s="376"/>
      <c r="MFO110" s="376"/>
      <c r="MFP110" s="376"/>
      <c r="MFQ110" s="376"/>
      <c r="MFR110" s="376"/>
      <c r="MFS110" s="376"/>
      <c r="MFT110" s="376"/>
      <c r="MFU110" s="376"/>
      <c r="MFV110" s="376"/>
      <c r="MFW110" s="376"/>
      <c r="MFX110" s="376"/>
      <c r="MFY110" s="376"/>
      <c r="MFZ110" s="376"/>
      <c r="MGA110" s="376"/>
      <c r="MGB110" s="376"/>
      <c r="MGC110" s="376"/>
      <c r="MGD110" s="376"/>
      <c r="MGE110" s="376"/>
      <c r="MGF110" s="376"/>
      <c r="MGG110" s="376"/>
      <c r="MGH110" s="376"/>
      <c r="MGI110" s="376"/>
      <c r="MGJ110" s="376"/>
      <c r="MGK110" s="376"/>
      <c r="MGL110" s="376"/>
      <c r="MGM110" s="376"/>
      <c r="MGN110" s="376"/>
      <c r="MGO110" s="376"/>
      <c r="MGP110" s="376"/>
      <c r="MGQ110" s="376"/>
      <c r="MGR110" s="376"/>
      <c r="MGS110" s="376"/>
      <c r="MGT110" s="376"/>
      <c r="MGU110" s="376"/>
      <c r="MGV110" s="376"/>
      <c r="MGW110" s="376"/>
      <c r="MGX110" s="376"/>
      <c r="MGY110" s="376"/>
      <c r="MGZ110" s="376"/>
      <c r="MHA110" s="376"/>
      <c r="MHB110" s="376"/>
      <c r="MHC110" s="376"/>
      <c r="MHD110" s="376"/>
      <c r="MHE110" s="376"/>
      <c r="MHF110" s="376"/>
      <c r="MHG110" s="376"/>
      <c r="MHH110" s="376"/>
      <c r="MHI110" s="376"/>
      <c r="MHJ110" s="376"/>
      <c r="MHK110" s="376"/>
      <c r="MHL110" s="376"/>
      <c r="MHM110" s="376"/>
      <c r="MHN110" s="376"/>
      <c r="MHO110" s="376"/>
      <c r="MHP110" s="376"/>
      <c r="MHQ110" s="376"/>
      <c r="MHR110" s="376"/>
      <c r="MHS110" s="376"/>
      <c r="MHT110" s="376"/>
      <c r="MHU110" s="376"/>
      <c r="MHV110" s="376"/>
      <c r="MHW110" s="376"/>
      <c r="MHX110" s="376"/>
      <c r="MHY110" s="376"/>
      <c r="MHZ110" s="376"/>
      <c r="MIA110" s="376"/>
      <c r="MIB110" s="376"/>
      <c r="MIC110" s="376"/>
      <c r="MID110" s="376"/>
      <c r="MIE110" s="376"/>
      <c r="MIF110" s="376"/>
      <c r="MIG110" s="376"/>
      <c r="MIH110" s="376"/>
      <c r="MII110" s="376"/>
      <c r="MIJ110" s="376"/>
      <c r="MIK110" s="376"/>
      <c r="MIL110" s="376"/>
      <c r="MIM110" s="376"/>
      <c r="MIN110" s="376"/>
      <c r="MIO110" s="376"/>
      <c r="MIP110" s="376"/>
      <c r="MIQ110" s="376"/>
      <c r="MIR110" s="376"/>
      <c r="MIS110" s="376"/>
      <c r="MIT110" s="376"/>
      <c r="MIU110" s="376"/>
      <c r="MIV110" s="376"/>
      <c r="MIW110" s="376"/>
      <c r="MIX110" s="376"/>
      <c r="MIY110" s="376"/>
      <c r="MIZ110" s="376"/>
      <c r="MJA110" s="376"/>
      <c r="MJB110" s="376"/>
      <c r="MJC110" s="376"/>
      <c r="MJD110" s="376"/>
      <c r="MJE110" s="376"/>
      <c r="MJF110" s="376"/>
      <c r="MJG110" s="376"/>
      <c r="MJH110" s="376"/>
      <c r="MJI110" s="376"/>
      <c r="MJJ110" s="376"/>
      <c r="MJK110" s="376"/>
      <c r="MJL110" s="376"/>
      <c r="MJM110" s="376"/>
      <c r="MJN110" s="376"/>
      <c r="MJO110" s="376"/>
      <c r="MJP110" s="376"/>
      <c r="MJQ110" s="376"/>
      <c r="MJR110" s="376"/>
      <c r="MJS110" s="376"/>
      <c r="MJT110" s="376"/>
      <c r="MJU110" s="376"/>
      <c r="MJV110" s="376"/>
      <c r="MJW110" s="376"/>
      <c r="MJX110" s="376"/>
      <c r="MJY110" s="376"/>
      <c r="MJZ110" s="376"/>
      <c r="MKA110" s="376"/>
      <c r="MKB110" s="376"/>
      <c r="MKC110" s="376"/>
      <c r="MKD110" s="376"/>
      <c r="MKE110" s="376"/>
      <c r="MKF110" s="376"/>
      <c r="MKG110" s="376"/>
      <c r="MKH110" s="376"/>
      <c r="MKI110" s="376"/>
      <c r="MKJ110" s="376"/>
      <c r="MKK110" s="376"/>
      <c r="MKL110" s="376"/>
      <c r="MKM110" s="376"/>
      <c r="MKN110" s="376"/>
      <c r="MKO110" s="376"/>
      <c r="MKP110" s="376"/>
      <c r="MKQ110" s="376"/>
      <c r="MKR110" s="376"/>
      <c r="MKS110" s="376"/>
      <c r="MKT110" s="376"/>
      <c r="MKU110" s="376"/>
      <c r="MKV110" s="376"/>
      <c r="MKW110" s="376"/>
      <c r="MKX110" s="376"/>
      <c r="MKY110" s="376"/>
      <c r="MKZ110" s="376"/>
      <c r="MLA110" s="376"/>
      <c r="MLB110" s="376"/>
      <c r="MLC110" s="376"/>
      <c r="MLD110" s="376"/>
      <c r="MLE110" s="376"/>
      <c r="MLF110" s="376"/>
      <c r="MLG110" s="376"/>
      <c r="MLH110" s="376"/>
      <c r="MLI110" s="376"/>
      <c r="MLJ110" s="376"/>
      <c r="MLK110" s="376"/>
      <c r="MLL110" s="376"/>
      <c r="MLM110" s="376"/>
      <c r="MLN110" s="376"/>
      <c r="MLO110" s="376"/>
      <c r="MLP110" s="376"/>
      <c r="MLQ110" s="376"/>
      <c r="MLR110" s="376"/>
      <c r="MLS110" s="376"/>
      <c r="MLT110" s="376"/>
      <c r="MLU110" s="376"/>
      <c r="MLV110" s="376"/>
      <c r="MLW110" s="376"/>
      <c r="MLX110" s="376"/>
      <c r="MLY110" s="376"/>
      <c r="MLZ110" s="376"/>
      <c r="MMA110" s="376"/>
      <c r="MMB110" s="376"/>
      <c r="MMC110" s="376"/>
      <c r="MMD110" s="376"/>
      <c r="MME110" s="376"/>
      <c r="MMF110" s="376"/>
      <c r="MMG110" s="376"/>
      <c r="MMH110" s="376"/>
      <c r="MMI110" s="376"/>
      <c r="MMJ110" s="376"/>
      <c r="MMK110" s="376"/>
      <c r="MML110" s="376"/>
      <c r="MMM110" s="376"/>
      <c r="MMN110" s="376"/>
      <c r="MMO110" s="376"/>
      <c r="MMP110" s="376"/>
      <c r="MMQ110" s="376"/>
      <c r="MMR110" s="376"/>
      <c r="MMS110" s="376"/>
      <c r="MMT110" s="376"/>
      <c r="MMU110" s="376"/>
      <c r="MMV110" s="376"/>
      <c r="MMW110" s="376"/>
      <c r="MMX110" s="376"/>
      <c r="MMY110" s="376"/>
      <c r="MMZ110" s="376"/>
      <c r="MNA110" s="376"/>
      <c r="MNB110" s="376"/>
      <c r="MNC110" s="376"/>
      <c r="MND110" s="376"/>
      <c r="MNE110" s="376"/>
      <c r="MNF110" s="376"/>
      <c r="MNG110" s="376"/>
      <c r="MNH110" s="376"/>
      <c r="MNI110" s="376"/>
      <c r="MNJ110" s="376"/>
      <c r="MNK110" s="376"/>
      <c r="MNL110" s="376"/>
      <c r="MNM110" s="376"/>
      <c r="MNN110" s="376"/>
      <c r="MNO110" s="376"/>
      <c r="MNP110" s="376"/>
      <c r="MNQ110" s="376"/>
      <c r="MNR110" s="376"/>
      <c r="MNS110" s="376"/>
      <c r="MNT110" s="376"/>
      <c r="MNU110" s="376"/>
      <c r="MNV110" s="376"/>
      <c r="MNW110" s="376"/>
      <c r="MNX110" s="376"/>
      <c r="MNY110" s="376"/>
      <c r="MNZ110" s="376"/>
      <c r="MOA110" s="376"/>
      <c r="MOB110" s="376"/>
      <c r="MOC110" s="376"/>
      <c r="MOD110" s="376"/>
      <c r="MOE110" s="376"/>
      <c r="MOF110" s="376"/>
      <c r="MOG110" s="376"/>
      <c r="MOH110" s="376"/>
      <c r="MOI110" s="376"/>
      <c r="MOJ110" s="376"/>
      <c r="MOK110" s="376"/>
      <c r="MOL110" s="376"/>
      <c r="MOM110" s="376"/>
      <c r="MON110" s="376"/>
      <c r="MOO110" s="376"/>
      <c r="MOP110" s="376"/>
      <c r="MOQ110" s="376"/>
      <c r="MOR110" s="376"/>
      <c r="MOS110" s="376"/>
      <c r="MOT110" s="376"/>
      <c r="MOU110" s="376"/>
      <c r="MOV110" s="376"/>
      <c r="MOW110" s="376"/>
      <c r="MOX110" s="376"/>
      <c r="MOY110" s="376"/>
      <c r="MOZ110" s="376"/>
      <c r="MPA110" s="376"/>
      <c r="MPB110" s="376"/>
      <c r="MPC110" s="376"/>
      <c r="MPD110" s="376"/>
      <c r="MPE110" s="376"/>
      <c r="MPF110" s="376"/>
      <c r="MPG110" s="376"/>
      <c r="MPH110" s="376"/>
      <c r="MPI110" s="376"/>
      <c r="MPJ110" s="376"/>
      <c r="MPK110" s="376"/>
      <c r="MPL110" s="376"/>
      <c r="MPM110" s="376"/>
      <c r="MPN110" s="376"/>
      <c r="MPO110" s="376"/>
      <c r="MPP110" s="376"/>
      <c r="MPQ110" s="376"/>
      <c r="MPR110" s="376"/>
      <c r="MPS110" s="376"/>
      <c r="MPT110" s="376"/>
      <c r="MPU110" s="376"/>
      <c r="MPV110" s="376"/>
      <c r="MPW110" s="376"/>
      <c r="MPX110" s="376"/>
      <c r="MPY110" s="376"/>
      <c r="MPZ110" s="376"/>
      <c r="MQA110" s="376"/>
      <c r="MQB110" s="376"/>
      <c r="MQC110" s="376"/>
      <c r="MQD110" s="376"/>
      <c r="MQE110" s="376"/>
      <c r="MQF110" s="376"/>
      <c r="MQG110" s="376"/>
      <c r="MQH110" s="376"/>
      <c r="MQI110" s="376"/>
      <c r="MQJ110" s="376"/>
      <c r="MQK110" s="376"/>
      <c r="MQL110" s="376"/>
      <c r="MQM110" s="376"/>
      <c r="MQN110" s="376"/>
      <c r="MQO110" s="376"/>
      <c r="MQP110" s="376"/>
      <c r="MQQ110" s="376"/>
      <c r="MQR110" s="376"/>
      <c r="MQS110" s="376"/>
      <c r="MQT110" s="376"/>
      <c r="MQU110" s="376"/>
      <c r="MQV110" s="376"/>
      <c r="MQW110" s="376"/>
      <c r="MQX110" s="376"/>
      <c r="MQY110" s="376"/>
      <c r="MQZ110" s="376"/>
      <c r="MRA110" s="376"/>
      <c r="MRB110" s="376"/>
      <c r="MRC110" s="376"/>
      <c r="MRD110" s="376"/>
      <c r="MRE110" s="376"/>
      <c r="MRF110" s="376"/>
      <c r="MRG110" s="376"/>
      <c r="MRH110" s="376"/>
      <c r="MRI110" s="376"/>
      <c r="MRJ110" s="376"/>
      <c r="MRK110" s="376"/>
      <c r="MRL110" s="376"/>
      <c r="MRM110" s="376"/>
      <c r="MRN110" s="376"/>
      <c r="MRO110" s="376"/>
      <c r="MRP110" s="376"/>
      <c r="MRQ110" s="376"/>
      <c r="MRR110" s="376"/>
      <c r="MRS110" s="376"/>
      <c r="MRT110" s="376"/>
      <c r="MRU110" s="376"/>
      <c r="MRV110" s="376"/>
      <c r="MRW110" s="376"/>
      <c r="MRX110" s="376"/>
      <c r="MRY110" s="376"/>
      <c r="MRZ110" s="376"/>
      <c r="MSA110" s="376"/>
      <c r="MSB110" s="376"/>
      <c r="MSC110" s="376"/>
      <c r="MSD110" s="376"/>
      <c r="MSE110" s="376"/>
      <c r="MSF110" s="376"/>
      <c r="MSG110" s="376"/>
      <c r="MSH110" s="376"/>
      <c r="MSI110" s="376"/>
      <c r="MSJ110" s="376"/>
      <c r="MSK110" s="376"/>
      <c r="MSL110" s="376"/>
      <c r="MSM110" s="376"/>
      <c r="MSN110" s="376"/>
      <c r="MSO110" s="376"/>
      <c r="MSP110" s="376"/>
      <c r="MSQ110" s="376"/>
      <c r="MSR110" s="376"/>
      <c r="MSS110" s="376"/>
      <c r="MST110" s="376"/>
      <c r="MSU110" s="376"/>
      <c r="MSV110" s="376"/>
      <c r="MSW110" s="376"/>
      <c r="MSX110" s="376"/>
      <c r="MSY110" s="376"/>
      <c r="MSZ110" s="376"/>
      <c r="MTA110" s="376"/>
      <c r="MTB110" s="376"/>
      <c r="MTC110" s="376"/>
      <c r="MTD110" s="376"/>
      <c r="MTE110" s="376"/>
      <c r="MTF110" s="376"/>
      <c r="MTG110" s="376"/>
      <c r="MTH110" s="376"/>
      <c r="MTI110" s="376"/>
      <c r="MTJ110" s="376"/>
      <c r="MTK110" s="376"/>
      <c r="MTL110" s="376"/>
      <c r="MTM110" s="376"/>
      <c r="MTN110" s="376"/>
      <c r="MTO110" s="376"/>
      <c r="MTP110" s="376"/>
      <c r="MTQ110" s="376"/>
      <c r="MTR110" s="376"/>
      <c r="MTS110" s="376"/>
      <c r="MTT110" s="376"/>
      <c r="MTU110" s="376"/>
      <c r="MTV110" s="376"/>
      <c r="MTW110" s="376"/>
      <c r="MTX110" s="376"/>
      <c r="MTY110" s="376"/>
      <c r="MTZ110" s="376"/>
      <c r="MUA110" s="376"/>
      <c r="MUB110" s="376"/>
      <c r="MUC110" s="376"/>
      <c r="MUD110" s="376"/>
      <c r="MUE110" s="376"/>
      <c r="MUF110" s="376"/>
      <c r="MUG110" s="376"/>
      <c r="MUH110" s="376"/>
      <c r="MUI110" s="376"/>
      <c r="MUJ110" s="376"/>
      <c r="MUK110" s="376"/>
      <c r="MUL110" s="376"/>
      <c r="MUM110" s="376"/>
      <c r="MUN110" s="376"/>
      <c r="MUO110" s="376"/>
      <c r="MUP110" s="376"/>
      <c r="MUQ110" s="376"/>
      <c r="MUR110" s="376"/>
      <c r="MUS110" s="376"/>
      <c r="MUT110" s="376"/>
      <c r="MUU110" s="376"/>
      <c r="MUV110" s="376"/>
      <c r="MUW110" s="376"/>
      <c r="MUX110" s="376"/>
      <c r="MUY110" s="376"/>
      <c r="MUZ110" s="376"/>
      <c r="MVA110" s="376"/>
      <c r="MVB110" s="376"/>
      <c r="MVC110" s="376"/>
      <c r="MVD110" s="376"/>
      <c r="MVE110" s="376"/>
      <c r="MVF110" s="376"/>
      <c r="MVG110" s="376"/>
      <c r="MVH110" s="376"/>
      <c r="MVI110" s="376"/>
      <c r="MVJ110" s="376"/>
      <c r="MVK110" s="376"/>
      <c r="MVL110" s="376"/>
      <c r="MVM110" s="376"/>
      <c r="MVN110" s="376"/>
      <c r="MVO110" s="376"/>
      <c r="MVP110" s="376"/>
      <c r="MVQ110" s="376"/>
      <c r="MVR110" s="376"/>
      <c r="MVS110" s="376"/>
      <c r="MVT110" s="376"/>
      <c r="MVU110" s="376"/>
      <c r="MVV110" s="376"/>
      <c r="MVW110" s="376"/>
      <c r="MVX110" s="376"/>
      <c r="MVY110" s="376"/>
      <c r="MVZ110" s="376"/>
      <c r="MWA110" s="376"/>
      <c r="MWB110" s="376"/>
      <c r="MWC110" s="376"/>
      <c r="MWD110" s="376"/>
      <c r="MWE110" s="376"/>
      <c r="MWF110" s="376"/>
      <c r="MWG110" s="376"/>
      <c r="MWH110" s="376"/>
      <c r="MWI110" s="376"/>
      <c r="MWJ110" s="376"/>
      <c r="MWK110" s="376"/>
      <c r="MWL110" s="376"/>
      <c r="MWM110" s="376"/>
      <c r="MWN110" s="376"/>
      <c r="MWO110" s="376"/>
      <c r="MWP110" s="376"/>
      <c r="MWQ110" s="376"/>
      <c r="MWR110" s="376"/>
      <c r="MWS110" s="376"/>
      <c r="MWT110" s="376"/>
      <c r="MWU110" s="376"/>
      <c r="MWV110" s="376"/>
      <c r="MWW110" s="376"/>
      <c r="MWX110" s="376"/>
      <c r="MWY110" s="376"/>
      <c r="MWZ110" s="376"/>
      <c r="MXA110" s="376"/>
      <c r="MXB110" s="376"/>
      <c r="MXC110" s="376"/>
      <c r="MXD110" s="376"/>
      <c r="MXE110" s="376"/>
      <c r="MXF110" s="376"/>
      <c r="MXG110" s="376"/>
      <c r="MXH110" s="376"/>
      <c r="MXI110" s="376"/>
      <c r="MXJ110" s="376"/>
      <c r="MXK110" s="376"/>
      <c r="MXL110" s="376"/>
      <c r="MXM110" s="376"/>
      <c r="MXN110" s="376"/>
      <c r="MXO110" s="376"/>
      <c r="MXP110" s="376"/>
      <c r="MXQ110" s="376"/>
      <c r="MXR110" s="376"/>
      <c r="MXS110" s="376"/>
      <c r="MXT110" s="376"/>
      <c r="MXU110" s="376"/>
      <c r="MXV110" s="376"/>
      <c r="MXW110" s="376"/>
      <c r="MXX110" s="376"/>
      <c r="MXY110" s="376"/>
      <c r="MXZ110" s="376"/>
      <c r="MYA110" s="376"/>
      <c r="MYB110" s="376"/>
      <c r="MYC110" s="376"/>
      <c r="MYD110" s="376"/>
      <c r="MYE110" s="376"/>
      <c r="MYF110" s="376"/>
      <c r="MYG110" s="376"/>
      <c r="MYH110" s="376"/>
      <c r="MYI110" s="376"/>
      <c r="MYJ110" s="376"/>
      <c r="MYK110" s="376"/>
      <c r="MYL110" s="376"/>
      <c r="MYM110" s="376"/>
      <c r="MYN110" s="376"/>
      <c r="MYO110" s="376"/>
      <c r="MYP110" s="376"/>
      <c r="MYQ110" s="376"/>
      <c r="MYR110" s="376"/>
      <c r="MYS110" s="376"/>
      <c r="MYT110" s="376"/>
      <c r="MYU110" s="376"/>
      <c r="MYV110" s="376"/>
      <c r="MYW110" s="376"/>
      <c r="MYX110" s="376"/>
      <c r="MYY110" s="376"/>
      <c r="MYZ110" s="376"/>
      <c r="MZA110" s="376"/>
      <c r="MZB110" s="376"/>
      <c r="MZC110" s="376"/>
      <c r="MZD110" s="376"/>
      <c r="MZE110" s="376"/>
      <c r="MZF110" s="376"/>
      <c r="MZG110" s="376"/>
      <c r="MZH110" s="376"/>
      <c r="MZI110" s="376"/>
      <c r="MZJ110" s="376"/>
      <c r="MZK110" s="376"/>
      <c r="MZL110" s="376"/>
      <c r="MZM110" s="376"/>
      <c r="MZN110" s="376"/>
      <c r="MZO110" s="376"/>
      <c r="MZP110" s="376"/>
      <c r="MZQ110" s="376"/>
      <c r="MZR110" s="376"/>
      <c r="MZS110" s="376"/>
      <c r="MZT110" s="376"/>
      <c r="MZU110" s="376"/>
      <c r="MZV110" s="376"/>
      <c r="MZW110" s="376"/>
      <c r="MZX110" s="376"/>
      <c r="MZY110" s="376"/>
      <c r="MZZ110" s="376"/>
      <c r="NAA110" s="376"/>
      <c r="NAB110" s="376"/>
      <c r="NAC110" s="376"/>
      <c r="NAD110" s="376"/>
      <c r="NAE110" s="376"/>
      <c r="NAF110" s="376"/>
      <c r="NAG110" s="376"/>
      <c r="NAH110" s="376"/>
      <c r="NAI110" s="376"/>
      <c r="NAJ110" s="376"/>
      <c r="NAK110" s="376"/>
      <c r="NAL110" s="376"/>
      <c r="NAM110" s="376"/>
      <c r="NAN110" s="376"/>
      <c r="NAO110" s="376"/>
      <c r="NAP110" s="376"/>
      <c r="NAQ110" s="376"/>
      <c r="NAR110" s="376"/>
      <c r="NAS110" s="376"/>
      <c r="NAT110" s="376"/>
      <c r="NAU110" s="376"/>
      <c r="NAV110" s="376"/>
      <c r="NAW110" s="376"/>
      <c r="NAX110" s="376"/>
      <c r="NAY110" s="376"/>
      <c r="NAZ110" s="376"/>
      <c r="NBA110" s="376"/>
      <c r="NBB110" s="376"/>
      <c r="NBC110" s="376"/>
      <c r="NBD110" s="376"/>
      <c r="NBE110" s="376"/>
      <c r="NBF110" s="376"/>
      <c r="NBG110" s="376"/>
      <c r="NBH110" s="376"/>
      <c r="NBI110" s="376"/>
      <c r="NBJ110" s="376"/>
      <c r="NBK110" s="376"/>
      <c r="NBL110" s="376"/>
      <c r="NBM110" s="376"/>
      <c r="NBN110" s="376"/>
      <c r="NBO110" s="376"/>
      <c r="NBP110" s="376"/>
      <c r="NBQ110" s="376"/>
      <c r="NBR110" s="376"/>
      <c r="NBS110" s="376"/>
      <c r="NBT110" s="376"/>
      <c r="NBU110" s="376"/>
      <c r="NBV110" s="376"/>
      <c r="NBW110" s="376"/>
      <c r="NBX110" s="376"/>
      <c r="NBY110" s="376"/>
      <c r="NBZ110" s="376"/>
      <c r="NCA110" s="376"/>
      <c r="NCB110" s="376"/>
      <c r="NCC110" s="376"/>
      <c r="NCD110" s="376"/>
      <c r="NCE110" s="376"/>
      <c r="NCF110" s="376"/>
      <c r="NCG110" s="376"/>
      <c r="NCH110" s="376"/>
      <c r="NCI110" s="376"/>
      <c r="NCJ110" s="376"/>
      <c r="NCK110" s="376"/>
      <c r="NCL110" s="376"/>
      <c r="NCM110" s="376"/>
      <c r="NCN110" s="376"/>
      <c r="NCO110" s="376"/>
      <c r="NCP110" s="376"/>
      <c r="NCQ110" s="376"/>
      <c r="NCR110" s="376"/>
      <c r="NCS110" s="376"/>
      <c r="NCT110" s="376"/>
      <c r="NCU110" s="376"/>
      <c r="NCV110" s="376"/>
      <c r="NCW110" s="376"/>
      <c r="NCX110" s="376"/>
      <c r="NCY110" s="376"/>
      <c r="NCZ110" s="376"/>
      <c r="NDA110" s="376"/>
      <c r="NDB110" s="376"/>
      <c r="NDC110" s="376"/>
      <c r="NDD110" s="376"/>
      <c r="NDE110" s="376"/>
      <c r="NDF110" s="376"/>
      <c r="NDG110" s="376"/>
      <c r="NDH110" s="376"/>
      <c r="NDI110" s="376"/>
      <c r="NDJ110" s="376"/>
      <c r="NDK110" s="376"/>
      <c r="NDL110" s="376"/>
      <c r="NDM110" s="376"/>
      <c r="NDN110" s="376"/>
      <c r="NDO110" s="376"/>
      <c r="NDP110" s="376"/>
      <c r="NDQ110" s="376"/>
      <c r="NDR110" s="376"/>
      <c r="NDS110" s="376"/>
      <c r="NDT110" s="376"/>
      <c r="NDU110" s="376"/>
      <c r="NDV110" s="376"/>
      <c r="NDW110" s="376"/>
      <c r="NDX110" s="376"/>
      <c r="NDY110" s="376"/>
      <c r="NDZ110" s="376"/>
      <c r="NEA110" s="376"/>
      <c r="NEB110" s="376"/>
      <c r="NEC110" s="376"/>
      <c r="NED110" s="376"/>
      <c r="NEE110" s="376"/>
      <c r="NEF110" s="376"/>
      <c r="NEG110" s="376"/>
      <c r="NEH110" s="376"/>
      <c r="NEI110" s="376"/>
      <c r="NEJ110" s="376"/>
      <c r="NEK110" s="376"/>
      <c r="NEL110" s="376"/>
      <c r="NEM110" s="376"/>
      <c r="NEN110" s="376"/>
      <c r="NEO110" s="376"/>
      <c r="NEP110" s="376"/>
      <c r="NEQ110" s="376"/>
      <c r="NER110" s="376"/>
      <c r="NES110" s="376"/>
      <c r="NET110" s="376"/>
      <c r="NEU110" s="376"/>
      <c r="NEV110" s="376"/>
      <c r="NEW110" s="376"/>
      <c r="NEX110" s="376"/>
      <c r="NEY110" s="376"/>
      <c r="NEZ110" s="376"/>
      <c r="NFA110" s="376"/>
      <c r="NFB110" s="376"/>
      <c r="NFC110" s="376"/>
      <c r="NFD110" s="376"/>
      <c r="NFE110" s="376"/>
      <c r="NFF110" s="376"/>
      <c r="NFG110" s="376"/>
      <c r="NFH110" s="376"/>
      <c r="NFI110" s="376"/>
      <c r="NFJ110" s="376"/>
      <c r="NFK110" s="376"/>
      <c r="NFL110" s="376"/>
      <c r="NFM110" s="376"/>
      <c r="NFN110" s="376"/>
      <c r="NFO110" s="376"/>
      <c r="NFP110" s="376"/>
      <c r="NFQ110" s="376"/>
      <c r="NFR110" s="376"/>
      <c r="NFS110" s="376"/>
      <c r="NFT110" s="376"/>
      <c r="NFU110" s="376"/>
      <c r="NFV110" s="376"/>
      <c r="NFW110" s="376"/>
      <c r="NFX110" s="376"/>
      <c r="NFY110" s="376"/>
      <c r="NFZ110" s="376"/>
      <c r="NGA110" s="376"/>
      <c r="NGB110" s="376"/>
      <c r="NGC110" s="376"/>
      <c r="NGD110" s="376"/>
      <c r="NGE110" s="376"/>
      <c r="NGF110" s="376"/>
      <c r="NGG110" s="376"/>
      <c r="NGH110" s="376"/>
      <c r="NGI110" s="376"/>
      <c r="NGJ110" s="376"/>
      <c r="NGK110" s="376"/>
      <c r="NGL110" s="376"/>
      <c r="NGM110" s="376"/>
      <c r="NGN110" s="376"/>
      <c r="NGO110" s="376"/>
      <c r="NGP110" s="376"/>
      <c r="NGQ110" s="376"/>
      <c r="NGR110" s="376"/>
      <c r="NGS110" s="376"/>
      <c r="NGT110" s="376"/>
      <c r="NGU110" s="376"/>
      <c r="NGV110" s="376"/>
      <c r="NGW110" s="376"/>
      <c r="NGX110" s="376"/>
      <c r="NGY110" s="376"/>
      <c r="NGZ110" s="376"/>
      <c r="NHA110" s="376"/>
      <c r="NHB110" s="376"/>
      <c r="NHC110" s="376"/>
      <c r="NHD110" s="376"/>
      <c r="NHE110" s="376"/>
      <c r="NHF110" s="376"/>
      <c r="NHG110" s="376"/>
      <c r="NHH110" s="376"/>
      <c r="NHI110" s="376"/>
      <c r="NHJ110" s="376"/>
      <c r="NHK110" s="376"/>
      <c r="NHL110" s="376"/>
      <c r="NHM110" s="376"/>
      <c r="NHN110" s="376"/>
      <c r="NHO110" s="376"/>
      <c r="NHP110" s="376"/>
      <c r="NHQ110" s="376"/>
      <c r="NHR110" s="376"/>
      <c r="NHS110" s="376"/>
      <c r="NHT110" s="376"/>
      <c r="NHU110" s="376"/>
      <c r="NHV110" s="376"/>
      <c r="NHW110" s="376"/>
      <c r="NHX110" s="376"/>
      <c r="NHY110" s="376"/>
      <c r="NHZ110" s="376"/>
      <c r="NIA110" s="376"/>
      <c r="NIB110" s="376"/>
      <c r="NIC110" s="376"/>
      <c r="NID110" s="376"/>
      <c r="NIE110" s="376"/>
      <c r="NIF110" s="376"/>
      <c r="NIG110" s="376"/>
      <c r="NIH110" s="376"/>
      <c r="NII110" s="376"/>
      <c r="NIJ110" s="376"/>
      <c r="NIK110" s="376"/>
      <c r="NIL110" s="376"/>
      <c r="NIM110" s="376"/>
      <c r="NIN110" s="376"/>
      <c r="NIO110" s="376"/>
      <c r="NIP110" s="376"/>
      <c r="NIQ110" s="376"/>
      <c r="NIR110" s="376"/>
      <c r="NIS110" s="376"/>
      <c r="NIT110" s="376"/>
      <c r="NIU110" s="376"/>
      <c r="NIV110" s="376"/>
      <c r="NIW110" s="376"/>
      <c r="NIX110" s="376"/>
      <c r="NIY110" s="376"/>
      <c r="NIZ110" s="376"/>
      <c r="NJA110" s="376"/>
      <c r="NJB110" s="376"/>
      <c r="NJC110" s="376"/>
      <c r="NJD110" s="376"/>
      <c r="NJE110" s="376"/>
      <c r="NJF110" s="376"/>
      <c r="NJG110" s="376"/>
      <c r="NJH110" s="376"/>
      <c r="NJI110" s="376"/>
      <c r="NJJ110" s="376"/>
      <c r="NJK110" s="376"/>
      <c r="NJL110" s="376"/>
      <c r="NJM110" s="376"/>
      <c r="NJN110" s="376"/>
      <c r="NJO110" s="376"/>
      <c r="NJP110" s="376"/>
      <c r="NJQ110" s="376"/>
      <c r="NJR110" s="376"/>
      <c r="NJS110" s="376"/>
      <c r="NJT110" s="376"/>
      <c r="NJU110" s="376"/>
      <c r="NJV110" s="376"/>
      <c r="NJW110" s="376"/>
      <c r="NJX110" s="376"/>
      <c r="NJY110" s="376"/>
      <c r="NJZ110" s="376"/>
      <c r="NKA110" s="376"/>
      <c r="NKB110" s="376"/>
      <c r="NKC110" s="376"/>
      <c r="NKD110" s="376"/>
      <c r="NKE110" s="376"/>
      <c r="NKF110" s="376"/>
      <c r="NKG110" s="376"/>
      <c r="NKH110" s="376"/>
      <c r="NKI110" s="376"/>
      <c r="NKJ110" s="376"/>
      <c r="NKK110" s="376"/>
      <c r="NKL110" s="376"/>
      <c r="NKM110" s="376"/>
      <c r="NKN110" s="376"/>
      <c r="NKO110" s="376"/>
      <c r="NKP110" s="376"/>
      <c r="NKQ110" s="376"/>
      <c r="NKR110" s="376"/>
      <c r="NKS110" s="376"/>
      <c r="NKT110" s="376"/>
      <c r="NKU110" s="376"/>
      <c r="NKV110" s="376"/>
      <c r="NKW110" s="376"/>
      <c r="NKX110" s="376"/>
      <c r="NKY110" s="376"/>
      <c r="NKZ110" s="376"/>
      <c r="NLA110" s="376"/>
      <c r="NLB110" s="376"/>
      <c r="NLC110" s="376"/>
      <c r="NLD110" s="376"/>
      <c r="NLE110" s="376"/>
      <c r="NLF110" s="376"/>
      <c r="NLG110" s="376"/>
      <c r="NLH110" s="376"/>
      <c r="NLI110" s="376"/>
      <c r="NLJ110" s="376"/>
      <c r="NLK110" s="376"/>
      <c r="NLL110" s="376"/>
      <c r="NLM110" s="376"/>
      <c r="NLN110" s="376"/>
      <c r="NLO110" s="376"/>
      <c r="NLP110" s="376"/>
      <c r="NLQ110" s="376"/>
      <c r="NLR110" s="376"/>
      <c r="NLS110" s="376"/>
      <c r="NLT110" s="376"/>
      <c r="NLU110" s="376"/>
      <c r="NLV110" s="376"/>
      <c r="NLW110" s="376"/>
      <c r="NLX110" s="376"/>
      <c r="NLY110" s="376"/>
      <c r="NLZ110" s="376"/>
      <c r="NMA110" s="376"/>
      <c r="NMB110" s="376"/>
      <c r="NMC110" s="376"/>
      <c r="NMD110" s="376"/>
      <c r="NME110" s="376"/>
      <c r="NMF110" s="376"/>
      <c r="NMG110" s="376"/>
      <c r="NMH110" s="376"/>
      <c r="NMI110" s="376"/>
      <c r="NMJ110" s="376"/>
      <c r="NMK110" s="376"/>
      <c r="NML110" s="376"/>
      <c r="NMM110" s="376"/>
      <c r="NMN110" s="376"/>
      <c r="NMO110" s="376"/>
      <c r="NMP110" s="376"/>
      <c r="NMQ110" s="376"/>
      <c r="NMR110" s="376"/>
      <c r="NMS110" s="376"/>
      <c r="NMT110" s="376"/>
      <c r="NMU110" s="376"/>
      <c r="NMV110" s="376"/>
      <c r="NMW110" s="376"/>
      <c r="NMX110" s="376"/>
      <c r="NMY110" s="376"/>
      <c r="NMZ110" s="376"/>
      <c r="NNA110" s="376"/>
      <c r="NNB110" s="376"/>
      <c r="NNC110" s="376"/>
      <c r="NND110" s="376"/>
      <c r="NNE110" s="376"/>
      <c r="NNF110" s="376"/>
      <c r="NNG110" s="376"/>
      <c r="NNH110" s="376"/>
      <c r="NNI110" s="376"/>
      <c r="NNJ110" s="376"/>
      <c r="NNK110" s="376"/>
      <c r="NNL110" s="376"/>
      <c r="NNM110" s="376"/>
      <c r="NNN110" s="376"/>
      <c r="NNO110" s="376"/>
      <c r="NNP110" s="376"/>
      <c r="NNQ110" s="376"/>
      <c r="NNR110" s="376"/>
      <c r="NNS110" s="376"/>
      <c r="NNT110" s="376"/>
      <c r="NNU110" s="376"/>
      <c r="NNV110" s="376"/>
      <c r="NNW110" s="376"/>
      <c r="NNX110" s="376"/>
      <c r="NNY110" s="376"/>
      <c r="NNZ110" s="376"/>
      <c r="NOA110" s="376"/>
      <c r="NOB110" s="376"/>
      <c r="NOC110" s="376"/>
      <c r="NOD110" s="376"/>
      <c r="NOE110" s="376"/>
      <c r="NOF110" s="376"/>
      <c r="NOG110" s="376"/>
      <c r="NOH110" s="376"/>
      <c r="NOI110" s="376"/>
      <c r="NOJ110" s="376"/>
      <c r="NOK110" s="376"/>
      <c r="NOL110" s="376"/>
      <c r="NOM110" s="376"/>
      <c r="NON110" s="376"/>
      <c r="NOO110" s="376"/>
      <c r="NOP110" s="376"/>
      <c r="NOQ110" s="376"/>
      <c r="NOR110" s="376"/>
      <c r="NOS110" s="376"/>
      <c r="NOT110" s="376"/>
      <c r="NOU110" s="376"/>
      <c r="NOV110" s="376"/>
      <c r="NOW110" s="376"/>
      <c r="NOX110" s="376"/>
      <c r="NOY110" s="376"/>
      <c r="NOZ110" s="376"/>
      <c r="NPA110" s="376"/>
      <c r="NPB110" s="376"/>
      <c r="NPC110" s="376"/>
      <c r="NPD110" s="376"/>
      <c r="NPE110" s="376"/>
      <c r="NPF110" s="376"/>
      <c r="NPG110" s="376"/>
      <c r="NPH110" s="376"/>
      <c r="NPI110" s="376"/>
      <c r="NPJ110" s="376"/>
      <c r="NPK110" s="376"/>
      <c r="NPL110" s="376"/>
      <c r="NPM110" s="376"/>
      <c r="NPN110" s="376"/>
      <c r="NPO110" s="376"/>
      <c r="NPP110" s="376"/>
      <c r="NPQ110" s="376"/>
      <c r="NPR110" s="376"/>
      <c r="NPS110" s="376"/>
      <c r="NPT110" s="376"/>
      <c r="NPU110" s="376"/>
      <c r="NPV110" s="376"/>
      <c r="NPW110" s="376"/>
      <c r="NPX110" s="376"/>
      <c r="NPY110" s="376"/>
      <c r="NPZ110" s="376"/>
      <c r="NQA110" s="376"/>
      <c r="NQB110" s="376"/>
      <c r="NQC110" s="376"/>
      <c r="NQD110" s="376"/>
      <c r="NQE110" s="376"/>
      <c r="NQF110" s="376"/>
      <c r="NQG110" s="376"/>
      <c r="NQH110" s="376"/>
      <c r="NQI110" s="376"/>
      <c r="NQJ110" s="376"/>
      <c r="NQK110" s="376"/>
      <c r="NQL110" s="376"/>
      <c r="NQM110" s="376"/>
      <c r="NQN110" s="376"/>
      <c r="NQO110" s="376"/>
      <c r="NQP110" s="376"/>
      <c r="NQQ110" s="376"/>
      <c r="NQR110" s="376"/>
      <c r="NQS110" s="376"/>
      <c r="NQT110" s="376"/>
      <c r="NQU110" s="376"/>
      <c r="NQV110" s="376"/>
      <c r="NQW110" s="376"/>
      <c r="NQX110" s="376"/>
      <c r="NQY110" s="376"/>
      <c r="NQZ110" s="376"/>
      <c r="NRA110" s="376"/>
      <c r="NRB110" s="376"/>
      <c r="NRC110" s="376"/>
      <c r="NRD110" s="376"/>
      <c r="NRE110" s="376"/>
      <c r="NRF110" s="376"/>
      <c r="NRG110" s="376"/>
      <c r="NRH110" s="376"/>
      <c r="NRI110" s="376"/>
      <c r="NRJ110" s="376"/>
      <c r="NRK110" s="376"/>
      <c r="NRL110" s="376"/>
      <c r="NRM110" s="376"/>
      <c r="NRN110" s="376"/>
      <c r="NRO110" s="376"/>
      <c r="NRP110" s="376"/>
      <c r="NRQ110" s="376"/>
      <c r="NRR110" s="376"/>
      <c r="NRS110" s="376"/>
      <c r="NRT110" s="376"/>
      <c r="NRU110" s="376"/>
      <c r="NRV110" s="376"/>
      <c r="NRW110" s="376"/>
      <c r="NRX110" s="376"/>
      <c r="NRY110" s="376"/>
      <c r="NRZ110" s="376"/>
      <c r="NSA110" s="376"/>
      <c r="NSB110" s="376"/>
      <c r="NSC110" s="376"/>
      <c r="NSD110" s="376"/>
      <c r="NSE110" s="376"/>
      <c r="NSF110" s="376"/>
      <c r="NSG110" s="376"/>
      <c r="NSH110" s="376"/>
      <c r="NSI110" s="376"/>
      <c r="NSJ110" s="376"/>
      <c r="NSK110" s="376"/>
      <c r="NSL110" s="376"/>
      <c r="NSM110" s="376"/>
      <c r="NSN110" s="376"/>
      <c r="NSO110" s="376"/>
      <c r="NSP110" s="376"/>
      <c r="NSQ110" s="376"/>
      <c r="NSR110" s="376"/>
      <c r="NSS110" s="376"/>
      <c r="NST110" s="376"/>
      <c r="NSU110" s="376"/>
      <c r="NSV110" s="376"/>
      <c r="NSW110" s="376"/>
      <c r="NSX110" s="376"/>
      <c r="NSY110" s="376"/>
      <c r="NSZ110" s="376"/>
      <c r="NTA110" s="376"/>
      <c r="NTB110" s="376"/>
      <c r="NTC110" s="376"/>
      <c r="NTD110" s="376"/>
      <c r="NTE110" s="376"/>
      <c r="NTF110" s="376"/>
      <c r="NTG110" s="376"/>
      <c r="NTH110" s="376"/>
      <c r="NTI110" s="376"/>
      <c r="NTJ110" s="376"/>
      <c r="NTK110" s="376"/>
      <c r="NTL110" s="376"/>
      <c r="NTM110" s="376"/>
      <c r="NTN110" s="376"/>
      <c r="NTO110" s="376"/>
      <c r="NTP110" s="376"/>
      <c r="NTQ110" s="376"/>
      <c r="NTR110" s="376"/>
      <c r="NTS110" s="376"/>
      <c r="NTT110" s="376"/>
      <c r="NTU110" s="376"/>
      <c r="NTV110" s="376"/>
      <c r="NTW110" s="376"/>
      <c r="NTX110" s="376"/>
      <c r="NTY110" s="376"/>
      <c r="NTZ110" s="376"/>
      <c r="NUA110" s="376"/>
      <c r="NUB110" s="376"/>
      <c r="NUC110" s="376"/>
      <c r="NUD110" s="376"/>
      <c r="NUE110" s="376"/>
      <c r="NUF110" s="376"/>
      <c r="NUG110" s="376"/>
      <c r="NUH110" s="376"/>
      <c r="NUI110" s="376"/>
      <c r="NUJ110" s="376"/>
      <c r="NUK110" s="376"/>
      <c r="NUL110" s="376"/>
      <c r="NUM110" s="376"/>
      <c r="NUN110" s="376"/>
      <c r="NUO110" s="376"/>
      <c r="NUP110" s="376"/>
      <c r="NUQ110" s="376"/>
      <c r="NUR110" s="376"/>
      <c r="NUS110" s="376"/>
      <c r="NUT110" s="376"/>
      <c r="NUU110" s="376"/>
      <c r="NUV110" s="376"/>
      <c r="NUW110" s="376"/>
      <c r="NUX110" s="376"/>
      <c r="NUY110" s="376"/>
      <c r="NUZ110" s="376"/>
      <c r="NVA110" s="376"/>
      <c r="NVB110" s="376"/>
      <c r="NVC110" s="376"/>
      <c r="NVD110" s="376"/>
      <c r="NVE110" s="376"/>
      <c r="NVF110" s="376"/>
      <c r="NVG110" s="376"/>
      <c r="NVH110" s="376"/>
      <c r="NVI110" s="376"/>
      <c r="NVJ110" s="376"/>
      <c r="NVK110" s="376"/>
      <c r="NVL110" s="376"/>
      <c r="NVM110" s="376"/>
      <c r="NVN110" s="376"/>
      <c r="NVO110" s="376"/>
      <c r="NVP110" s="376"/>
      <c r="NVQ110" s="376"/>
      <c r="NVR110" s="376"/>
      <c r="NVS110" s="376"/>
      <c r="NVT110" s="376"/>
      <c r="NVU110" s="376"/>
      <c r="NVV110" s="376"/>
      <c r="NVW110" s="376"/>
      <c r="NVX110" s="376"/>
      <c r="NVY110" s="376"/>
      <c r="NVZ110" s="376"/>
      <c r="NWA110" s="376"/>
      <c r="NWB110" s="376"/>
      <c r="NWC110" s="376"/>
      <c r="NWD110" s="376"/>
      <c r="NWE110" s="376"/>
      <c r="NWF110" s="376"/>
      <c r="NWG110" s="376"/>
      <c r="NWH110" s="376"/>
      <c r="NWI110" s="376"/>
      <c r="NWJ110" s="376"/>
      <c r="NWK110" s="376"/>
      <c r="NWL110" s="376"/>
      <c r="NWM110" s="376"/>
      <c r="NWN110" s="376"/>
      <c r="NWO110" s="376"/>
      <c r="NWP110" s="376"/>
      <c r="NWQ110" s="376"/>
      <c r="NWR110" s="376"/>
      <c r="NWS110" s="376"/>
      <c r="NWT110" s="376"/>
      <c r="NWU110" s="376"/>
      <c r="NWV110" s="376"/>
      <c r="NWW110" s="376"/>
      <c r="NWX110" s="376"/>
      <c r="NWY110" s="376"/>
      <c r="NWZ110" s="376"/>
      <c r="NXA110" s="376"/>
      <c r="NXB110" s="376"/>
      <c r="NXC110" s="376"/>
      <c r="NXD110" s="376"/>
      <c r="NXE110" s="376"/>
      <c r="NXF110" s="376"/>
      <c r="NXG110" s="376"/>
      <c r="NXH110" s="376"/>
      <c r="NXI110" s="376"/>
      <c r="NXJ110" s="376"/>
      <c r="NXK110" s="376"/>
      <c r="NXL110" s="376"/>
      <c r="NXM110" s="376"/>
      <c r="NXN110" s="376"/>
      <c r="NXO110" s="376"/>
      <c r="NXP110" s="376"/>
      <c r="NXQ110" s="376"/>
      <c r="NXR110" s="376"/>
      <c r="NXS110" s="376"/>
      <c r="NXT110" s="376"/>
      <c r="NXU110" s="376"/>
      <c r="NXV110" s="376"/>
      <c r="NXW110" s="376"/>
      <c r="NXX110" s="376"/>
      <c r="NXY110" s="376"/>
      <c r="NXZ110" s="376"/>
      <c r="NYA110" s="376"/>
      <c r="NYB110" s="376"/>
      <c r="NYC110" s="376"/>
      <c r="NYD110" s="376"/>
      <c r="NYE110" s="376"/>
      <c r="NYF110" s="376"/>
      <c r="NYG110" s="376"/>
      <c r="NYH110" s="376"/>
      <c r="NYI110" s="376"/>
      <c r="NYJ110" s="376"/>
      <c r="NYK110" s="376"/>
      <c r="NYL110" s="376"/>
      <c r="NYM110" s="376"/>
      <c r="NYN110" s="376"/>
      <c r="NYO110" s="376"/>
      <c r="NYP110" s="376"/>
      <c r="NYQ110" s="376"/>
      <c r="NYR110" s="376"/>
      <c r="NYS110" s="376"/>
      <c r="NYT110" s="376"/>
      <c r="NYU110" s="376"/>
      <c r="NYV110" s="376"/>
      <c r="NYW110" s="376"/>
      <c r="NYX110" s="376"/>
      <c r="NYY110" s="376"/>
      <c r="NYZ110" s="376"/>
      <c r="NZA110" s="376"/>
      <c r="NZB110" s="376"/>
      <c r="NZC110" s="376"/>
      <c r="NZD110" s="376"/>
      <c r="NZE110" s="376"/>
      <c r="NZF110" s="376"/>
      <c r="NZG110" s="376"/>
      <c r="NZH110" s="376"/>
      <c r="NZI110" s="376"/>
      <c r="NZJ110" s="376"/>
      <c r="NZK110" s="376"/>
      <c r="NZL110" s="376"/>
      <c r="NZM110" s="376"/>
      <c r="NZN110" s="376"/>
      <c r="NZO110" s="376"/>
      <c r="NZP110" s="376"/>
      <c r="NZQ110" s="376"/>
      <c r="NZR110" s="376"/>
      <c r="NZS110" s="376"/>
      <c r="NZT110" s="376"/>
      <c r="NZU110" s="376"/>
      <c r="NZV110" s="376"/>
      <c r="NZW110" s="376"/>
      <c r="NZX110" s="376"/>
      <c r="NZY110" s="376"/>
      <c r="NZZ110" s="376"/>
      <c r="OAA110" s="376"/>
      <c r="OAB110" s="376"/>
      <c r="OAC110" s="376"/>
      <c r="OAD110" s="376"/>
      <c r="OAE110" s="376"/>
      <c r="OAF110" s="376"/>
      <c r="OAG110" s="376"/>
      <c r="OAH110" s="376"/>
      <c r="OAI110" s="376"/>
      <c r="OAJ110" s="376"/>
      <c r="OAK110" s="376"/>
      <c r="OAL110" s="376"/>
      <c r="OAM110" s="376"/>
      <c r="OAN110" s="376"/>
      <c r="OAO110" s="376"/>
      <c r="OAP110" s="376"/>
      <c r="OAQ110" s="376"/>
      <c r="OAR110" s="376"/>
      <c r="OAS110" s="376"/>
      <c r="OAT110" s="376"/>
      <c r="OAU110" s="376"/>
      <c r="OAV110" s="376"/>
      <c r="OAW110" s="376"/>
      <c r="OAX110" s="376"/>
      <c r="OAY110" s="376"/>
      <c r="OAZ110" s="376"/>
      <c r="OBA110" s="376"/>
      <c r="OBB110" s="376"/>
      <c r="OBC110" s="376"/>
      <c r="OBD110" s="376"/>
      <c r="OBE110" s="376"/>
      <c r="OBF110" s="376"/>
      <c r="OBG110" s="376"/>
      <c r="OBH110" s="376"/>
      <c r="OBI110" s="376"/>
      <c r="OBJ110" s="376"/>
      <c r="OBK110" s="376"/>
      <c r="OBL110" s="376"/>
      <c r="OBM110" s="376"/>
      <c r="OBN110" s="376"/>
      <c r="OBO110" s="376"/>
      <c r="OBP110" s="376"/>
      <c r="OBQ110" s="376"/>
      <c r="OBR110" s="376"/>
      <c r="OBS110" s="376"/>
      <c r="OBT110" s="376"/>
      <c r="OBU110" s="376"/>
      <c r="OBV110" s="376"/>
      <c r="OBW110" s="376"/>
      <c r="OBX110" s="376"/>
      <c r="OBY110" s="376"/>
      <c r="OBZ110" s="376"/>
      <c r="OCA110" s="376"/>
      <c r="OCB110" s="376"/>
      <c r="OCC110" s="376"/>
      <c r="OCD110" s="376"/>
      <c r="OCE110" s="376"/>
      <c r="OCF110" s="376"/>
      <c r="OCG110" s="376"/>
      <c r="OCH110" s="376"/>
      <c r="OCI110" s="376"/>
      <c r="OCJ110" s="376"/>
      <c r="OCK110" s="376"/>
      <c r="OCL110" s="376"/>
      <c r="OCM110" s="376"/>
      <c r="OCN110" s="376"/>
      <c r="OCO110" s="376"/>
      <c r="OCP110" s="376"/>
      <c r="OCQ110" s="376"/>
      <c r="OCR110" s="376"/>
      <c r="OCS110" s="376"/>
      <c r="OCT110" s="376"/>
      <c r="OCU110" s="376"/>
      <c r="OCV110" s="376"/>
      <c r="OCW110" s="376"/>
      <c r="OCX110" s="376"/>
      <c r="OCY110" s="376"/>
      <c r="OCZ110" s="376"/>
      <c r="ODA110" s="376"/>
      <c r="ODB110" s="376"/>
      <c r="ODC110" s="376"/>
      <c r="ODD110" s="376"/>
      <c r="ODE110" s="376"/>
      <c r="ODF110" s="376"/>
      <c r="ODG110" s="376"/>
      <c r="ODH110" s="376"/>
      <c r="ODI110" s="376"/>
      <c r="ODJ110" s="376"/>
      <c r="ODK110" s="376"/>
      <c r="ODL110" s="376"/>
      <c r="ODM110" s="376"/>
      <c r="ODN110" s="376"/>
      <c r="ODO110" s="376"/>
      <c r="ODP110" s="376"/>
      <c r="ODQ110" s="376"/>
      <c r="ODR110" s="376"/>
      <c r="ODS110" s="376"/>
      <c r="ODT110" s="376"/>
      <c r="ODU110" s="376"/>
      <c r="ODV110" s="376"/>
      <c r="ODW110" s="376"/>
      <c r="ODX110" s="376"/>
      <c r="ODY110" s="376"/>
      <c r="ODZ110" s="376"/>
      <c r="OEA110" s="376"/>
      <c r="OEB110" s="376"/>
      <c r="OEC110" s="376"/>
      <c r="OED110" s="376"/>
      <c r="OEE110" s="376"/>
      <c r="OEF110" s="376"/>
      <c r="OEG110" s="376"/>
      <c r="OEH110" s="376"/>
      <c r="OEI110" s="376"/>
      <c r="OEJ110" s="376"/>
      <c r="OEK110" s="376"/>
      <c r="OEL110" s="376"/>
      <c r="OEM110" s="376"/>
      <c r="OEN110" s="376"/>
      <c r="OEO110" s="376"/>
      <c r="OEP110" s="376"/>
      <c r="OEQ110" s="376"/>
      <c r="OER110" s="376"/>
      <c r="OES110" s="376"/>
      <c r="OET110" s="376"/>
      <c r="OEU110" s="376"/>
      <c r="OEV110" s="376"/>
      <c r="OEW110" s="376"/>
      <c r="OEX110" s="376"/>
      <c r="OEY110" s="376"/>
      <c r="OEZ110" s="376"/>
      <c r="OFA110" s="376"/>
      <c r="OFB110" s="376"/>
      <c r="OFC110" s="376"/>
      <c r="OFD110" s="376"/>
      <c r="OFE110" s="376"/>
      <c r="OFF110" s="376"/>
      <c r="OFG110" s="376"/>
      <c r="OFH110" s="376"/>
      <c r="OFI110" s="376"/>
      <c r="OFJ110" s="376"/>
      <c r="OFK110" s="376"/>
      <c r="OFL110" s="376"/>
      <c r="OFM110" s="376"/>
      <c r="OFN110" s="376"/>
      <c r="OFO110" s="376"/>
      <c r="OFP110" s="376"/>
      <c r="OFQ110" s="376"/>
      <c r="OFR110" s="376"/>
      <c r="OFS110" s="376"/>
      <c r="OFT110" s="376"/>
      <c r="OFU110" s="376"/>
      <c r="OFV110" s="376"/>
      <c r="OFW110" s="376"/>
      <c r="OFX110" s="376"/>
      <c r="OFY110" s="376"/>
      <c r="OFZ110" s="376"/>
      <c r="OGA110" s="376"/>
      <c r="OGB110" s="376"/>
      <c r="OGC110" s="376"/>
      <c r="OGD110" s="376"/>
      <c r="OGE110" s="376"/>
      <c r="OGF110" s="376"/>
      <c r="OGG110" s="376"/>
      <c r="OGH110" s="376"/>
      <c r="OGI110" s="376"/>
      <c r="OGJ110" s="376"/>
      <c r="OGK110" s="376"/>
      <c r="OGL110" s="376"/>
      <c r="OGM110" s="376"/>
      <c r="OGN110" s="376"/>
      <c r="OGO110" s="376"/>
      <c r="OGP110" s="376"/>
      <c r="OGQ110" s="376"/>
      <c r="OGR110" s="376"/>
      <c r="OGS110" s="376"/>
      <c r="OGT110" s="376"/>
      <c r="OGU110" s="376"/>
      <c r="OGV110" s="376"/>
      <c r="OGW110" s="376"/>
      <c r="OGX110" s="376"/>
      <c r="OGY110" s="376"/>
      <c r="OGZ110" s="376"/>
      <c r="OHA110" s="376"/>
      <c r="OHB110" s="376"/>
      <c r="OHC110" s="376"/>
      <c r="OHD110" s="376"/>
      <c r="OHE110" s="376"/>
      <c r="OHF110" s="376"/>
      <c r="OHG110" s="376"/>
      <c r="OHH110" s="376"/>
      <c r="OHI110" s="376"/>
      <c r="OHJ110" s="376"/>
      <c r="OHK110" s="376"/>
      <c r="OHL110" s="376"/>
      <c r="OHM110" s="376"/>
      <c r="OHN110" s="376"/>
      <c r="OHO110" s="376"/>
      <c r="OHP110" s="376"/>
      <c r="OHQ110" s="376"/>
      <c r="OHR110" s="376"/>
      <c r="OHS110" s="376"/>
      <c r="OHT110" s="376"/>
      <c r="OHU110" s="376"/>
      <c r="OHV110" s="376"/>
      <c r="OHW110" s="376"/>
      <c r="OHX110" s="376"/>
      <c r="OHY110" s="376"/>
      <c r="OHZ110" s="376"/>
      <c r="OIA110" s="376"/>
      <c r="OIB110" s="376"/>
      <c r="OIC110" s="376"/>
      <c r="OID110" s="376"/>
      <c r="OIE110" s="376"/>
      <c r="OIF110" s="376"/>
      <c r="OIG110" s="376"/>
      <c r="OIH110" s="376"/>
      <c r="OII110" s="376"/>
      <c r="OIJ110" s="376"/>
      <c r="OIK110" s="376"/>
      <c r="OIL110" s="376"/>
      <c r="OIM110" s="376"/>
      <c r="OIN110" s="376"/>
      <c r="OIO110" s="376"/>
      <c r="OIP110" s="376"/>
      <c r="OIQ110" s="376"/>
      <c r="OIR110" s="376"/>
      <c r="OIS110" s="376"/>
      <c r="OIT110" s="376"/>
      <c r="OIU110" s="376"/>
      <c r="OIV110" s="376"/>
      <c r="OIW110" s="376"/>
      <c r="OIX110" s="376"/>
      <c r="OIY110" s="376"/>
      <c r="OIZ110" s="376"/>
      <c r="OJA110" s="376"/>
      <c r="OJB110" s="376"/>
      <c r="OJC110" s="376"/>
      <c r="OJD110" s="376"/>
      <c r="OJE110" s="376"/>
      <c r="OJF110" s="376"/>
      <c r="OJG110" s="376"/>
      <c r="OJH110" s="376"/>
      <c r="OJI110" s="376"/>
      <c r="OJJ110" s="376"/>
      <c r="OJK110" s="376"/>
      <c r="OJL110" s="376"/>
      <c r="OJM110" s="376"/>
      <c r="OJN110" s="376"/>
      <c r="OJO110" s="376"/>
      <c r="OJP110" s="376"/>
      <c r="OJQ110" s="376"/>
      <c r="OJR110" s="376"/>
      <c r="OJS110" s="376"/>
      <c r="OJT110" s="376"/>
      <c r="OJU110" s="376"/>
      <c r="OJV110" s="376"/>
      <c r="OJW110" s="376"/>
      <c r="OJX110" s="376"/>
      <c r="OJY110" s="376"/>
      <c r="OJZ110" s="376"/>
      <c r="OKA110" s="376"/>
      <c r="OKB110" s="376"/>
      <c r="OKC110" s="376"/>
      <c r="OKD110" s="376"/>
      <c r="OKE110" s="376"/>
      <c r="OKF110" s="376"/>
      <c r="OKG110" s="376"/>
      <c r="OKH110" s="376"/>
      <c r="OKI110" s="376"/>
      <c r="OKJ110" s="376"/>
      <c r="OKK110" s="376"/>
      <c r="OKL110" s="376"/>
      <c r="OKM110" s="376"/>
      <c r="OKN110" s="376"/>
      <c r="OKO110" s="376"/>
      <c r="OKP110" s="376"/>
      <c r="OKQ110" s="376"/>
      <c r="OKR110" s="376"/>
      <c r="OKS110" s="376"/>
      <c r="OKT110" s="376"/>
      <c r="OKU110" s="376"/>
      <c r="OKV110" s="376"/>
      <c r="OKW110" s="376"/>
      <c r="OKX110" s="376"/>
      <c r="OKY110" s="376"/>
      <c r="OKZ110" s="376"/>
      <c r="OLA110" s="376"/>
      <c r="OLB110" s="376"/>
      <c r="OLC110" s="376"/>
      <c r="OLD110" s="376"/>
      <c r="OLE110" s="376"/>
      <c r="OLF110" s="376"/>
      <c r="OLG110" s="376"/>
      <c r="OLH110" s="376"/>
      <c r="OLI110" s="376"/>
      <c r="OLJ110" s="376"/>
      <c r="OLK110" s="376"/>
      <c r="OLL110" s="376"/>
      <c r="OLM110" s="376"/>
      <c r="OLN110" s="376"/>
      <c r="OLO110" s="376"/>
      <c r="OLP110" s="376"/>
      <c r="OLQ110" s="376"/>
      <c r="OLR110" s="376"/>
      <c r="OLS110" s="376"/>
      <c r="OLT110" s="376"/>
      <c r="OLU110" s="376"/>
      <c r="OLV110" s="376"/>
      <c r="OLW110" s="376"/>
      <c r="OLX110" s="376"/>
      <c r="OLY110" s="376"/>
      <c r="OLZ110" s="376"/>
      <c r="OMA110" s="376"/>
      <c r="OMB110" s="376"/>
      <c r="OMC110" s="376"/>
      <c r="OMD110" s="376"/>
      <c r="OME110" s="376"/>
      <c r="OMF110" s="376"/>
      <c r="OMG110" s="376"/>
      <c r="OMH110" s="376"/>
      <c r="OMI110" s="376"/>
      <c r="OMJ110" s="376"/>
      <c r="OMK110" s="376"/>
      <c r="OML110" s="376"/>
      <c r="OMM110" s="376"/>
      <c r="OMN110" s="376"/>
      <c r="OMO110" s="376"/>
      <c r="OMP110" s="376"/>
      <c r="OMQ110" s="376"/>
      <c r="OMR110" s="376"/>
      <c r="OMS110" s="376"/>
      <c r="OMT110" s="376"/>
      <c r="OMU110" s="376"/>
      <c r="OMV110" s="376"/>
      <c r="OMW110" s="376"/>
      <c r="OMX110" s="376"/>
      <c r="OMY110" s="376"/>
      <c r="OMZ110" s="376"/>
      <c r="ONA110" s="376"/>
      <c r="ONB110" s="376"/>
      <c r="ONC110" s="376"/>
      <c r="OND110" s="376"/>
      <c r="ONE110" s="376"/>
      <c r="ONF110" s="376"/>
      <c r="ONG110" s="376"/>
      <c r="ONH110" s="376"/>
      <c r="ONI110" s="376"/>
      <c r="ONJ110" s="376"/>
      <c r="ONK110" s="376"/>
      <c r="ONL110" s="376"/>
      <c r="ONM110" s="376"/>
      <c r="ONN110" s="376"/>
      <c r="ONO110" s="376"/>
      <c r="ONP110" s="376"/>
      <c r="ONQ110" s="376"/>
      <c r="ONR110" s="376"/>
      <c r="ONS110" s="376"/>
      <c r="ONT110" s="376"/>
      <c r="ONU110" s="376"/>
      <c r="ONV110" s="376"/>
      <c r="ONW110" s="376"/>
      <c r="ONX110" s="376"/>
      <c r="ONY110" s="376"/>
      <c r="ONZ110" s="376"/>
      <c r="OOA110" s="376"/>
      <c r="OOB110" s="376"/>
      <c r="OOC110" s="376"/>
      <c r="OOD110" s="376"/>
      <c r="OOE110" s="376"/>
      <c r="OOF110" s="376"/>
      <c r="OOG110" s="376"/>
      <c r="OOH110" s="376"/>
      <c r="OOI110" s="376"/>
      <c r="OOJ110" s="376"/>
      <c r="OOK110" s="376"/>
      <c r="OOL110" s="376"/>
      <c r="OOM110" s="376"/>
      <c r="OON110" s="376"/>
      <c r="OOO110" s="376"/>
      <c r="OOP110" s="376"/>
      <c r="OOQ110" s="376"/>
      <c r="OOR110" s="376"/>
      <c r="OOS110" s="376"/>
      <c r="OOT110" s="376"/>
      <c r="OOU110" s="376"/>
      <c r="OOV110" s="376"/>
      <c r="OOW110" s="376"/>
      <c r="OOX110" s="376"/>
      <c r="OOY110" s="376"/>
      <c r="OOZ110" s="376"/>
      <c r="OPA110" s="376"/>
      <c r="OPB110" s="376"/>
      <c r="OPC110" s="376"/>
      <c r="OPD110" s="376"/>
      <c r="OPE110" s="376"/>
      <c r="OPF110" s="376"/>
      <c r="OPG110" s="376"/>
      <c r="OPH110" s="376"/>
      <c r="OPI110" s="376"/>
      <c r="OPJ110" s="376"/>
      <c r="OPK110" s="376"/>
      <c r="OPL110" s="376"/>
      <c r="OPM110" s="376"/>
      <c r="OPN110" s="376"/>
      <c r="OPO110" s="376"/>
      <c r="OPP110" s="376"/>
      <c r="OPQ110" s="376"/>
      <c r="OPR110" s="376"/>
      <c r="OPS110" s="376"/>
      <c r="OPT110" s="376"/>
      <c r="OPU110" s="376"/>
      <c r="OPV110" s="376"/>
      <c r="OPW110" s="376"/>
      <c r="OPX110" s="376"/>
      <c r="OPY110" s="376"/>
      <c r="OPZ110" s="376"/>
      <c r="OQA110" s="376"/>
      <c r="OQB110" s="376"/>
      <c r="OQC110" s="376"/>
      <c r="OQD110" s="376"/>
      <c r="OQE110" s="376"/>
      <c r="OQF110" s="376"/>
      <c r="OQG110" s="376"/>
      <c r="OQH110" s="376"/>
      <c r="OQI110" s="376"/>
      <c r="OQJ110" s="376"/>
      <c r="OQK110" s="376"/>
      <c r="OQL110" s="376"/>
      <c r="OQM110" s="376"/>
      <c r="OQN110" s="376"/>
      <c r="OQO110" s="376"/>
      <c r="OQP110" s="376"/>
      <c r="OQQ110" s="376"/>
      <c r="OQR110" s="376"/>
      <c r="OQS110" s="376"/>
      <c r="OQT110" s="376"/>
      <c r="OQU110" s="376"/>
      <c r="OQV110" s="376"/>
      <c r="OQW110" s="376"/>
      <c r="OQX110" s="376"/>
      <c r="OQY110" s="376"/>
      <c r="OQZ110" s="376"/>
      <c r="ORA110" s="376"/>
      <c r="ORB110" s="376"/>
      <c r="ORC110" s="376"/>
      <c r="ORD110" s="376"/>
      <c r="ORE110" s="376"/>
      <c r="ORF110" s="376"/>
      <c r="ORG110" s="376"/>
      <c r="ORH110" s="376"/>
      <c r="ORI110" s="376"/>
      <c r="ORJ110" s="376"/>
      <c r="ORK110" s="376"/>
      <c r="ORL110" s="376"/>
      <c r="ORM110" s="376"/>
      <c r="ORN110" s="376"/>
      <c r="ORO110" s="376"/>
      <c r="ORP110" s="376"/>
      <c r="ORQ110" s="376"/>
      <c r="ORR110" s="376"/>
      <c r="ORS110" s="376"/>
      <c r="ORT110" s="376"/>
      <c r="ORU110" s="376"/>
      <c r="ORV110" s="376"/>
      <c r="ORW110" s="376"/>
      <c r="ORX110" s="376"/>
      <c r="ORY110" s="376"/>
      <c r="ORZ110" s="376"/>
      <c r="OSA110" s="376"/>
      <c r="OSB110" s="376"/>
      <c r="OSC110" s="376"/>
      <c r="OSD110" s="376"/>
      <c r="OSE110" s="376"/>
      <c r="OSF110" s="376"/>
      <c r="OSG110" s="376"/>
      <c r="OSH110" s="376"/>
      <c r="OSI110" s="376"/>
      <c r="OSJ110" s="376"/>
      <c r="OSK110" s="376"/>
      <c r="OSL110" s="376"/>
      <c r="OSM110" s="376"/>
      <c r="OSN110" s="376"/>
      <c r="OSO110" s="376"/>
      <c r="OSP110" s="376"/>
      <c r="OSQ110" s="376"/>
      <c r="OSR110" s="376"/>
      <c r="OSS110" s="376"/>
      <c r="OST110" s="376"/>
      <c r="OSU110" s="376"/>
      <c r="OSV110" s="376"/>
      <c r="OSW110" s="376"/>
      <c r="OSX110" s="376"/>
      <c r="OSY110" s="376"/>
      <c r="OSZ110" s="376"/>
      <c r="OTA110" s="376"/>
      <c r="OTB110" s="376"/>
      <c r="OTC110" s="376"/>
      <c r="OTD110" s="376"/>
      <c r="OTE110" s="376"/>
      <c r="OTF110" s="376"/>
      <c r="OTG110" s="376"/>
      <c r="OTH110" s="376"/>
      <c r="OTI110" s="376"/>
      <c r="OTJ110" s="376"/>
      <c r="OTK110" s="376"/>
      <c r="OTL110" s="376"/>
      <c r="OTM110" s="376"/>
      <c r="OTN110" s="376"/>
      <c r="OTO110" s="376"/>
      <c r="OTP110" s="376"/>
      <c r="OTQ110" s="376"/>
      <c r="OTR110" s="376"/>
      <c r="OTS110" s="376"/>
      <c r="OTT110" s="376"/>
      <c r="OTU110" s="376"/>
      <c r="OTV110" s="376"/>
      <c r="OTW110" s="376"/>
      <c r="OTX110" s="376"/>
      <c r="OTY110" s="376"/>
      <c r="OTZ110" s="376"/>
      <c r="OUA110" s="376"/>
      <c r="OUB110" s="376"/>
      <c r="OUC110" s="376"/>
      <c r="OUD110" s="376"/>
      <c r="OUE110" s="376"/>
      <c r="OUF110" s="376"/>
      <c r="OUG110" s="376"/>
      <c r="OUH110" s="376"/>
      <c r="OUI110" s="376"/>
      <c r="OUJ110" s="376"/>
      <c r="OUK110" s="376"/>
      <c r="OUL110" s="376"/>
      <c r="OUM110" s="376"/>
      <c r="OUN110" s="376"/>
      <c r="OUO110" s="376"/>
      <c r="OUP110" s="376"/>
      <c r="OUQ110" s="376"/>
      <c r="OUR110" s="376"/>
      <c r="OUS110" s="376"/>
      <c r="OUT110" s="376"/>
      <c r="OUU110" s="376"/>
      <c r="OUV110" s="376"/>
      <c r="OUW110" s="376"/>
      <c r="OUX110" s="376"/>
      <c r="OUY110" s="376"/>
      <c r="OUZ110" s="376"/>
      <c r="OVA110" s="376"/>
      <c r="OVB110" s="376"/>
      <c r="OVC110" s="376"/>
      <c r="OVD110" s="376"/>
      <c r="OVE110" s="376"/>
      <c r="OVF110" s="376"/>
      <c r="OVG110" s="376"/>
      <c r="OVH110" s="376"/>
      <c r="OVI110" s="376"/>
      <c r="OVJ110" s="376"/>
      <c r="OVK110" s="376"/>
      <c r="OVL110" s="376"/>
      <c r="OVM110" s="376"/>
      <c r="OVN110" s="376"/>
      <c r="OVO110" s="376"/>
      <c r="OVP110" s="376"/>
      <c r="OVQ110" s="376"/>
      <c r="OVR110" s="376"/>
      <c r="OVS110" s="376"/>
      <c r="OVT110" s="376"/>
      <c r="OVU110" s="376"/>
      <c r="OVV110" s="376"/>
      <c r="OVW110" s="376"/>
      <c r="OVX110" s="376"/>
      <c r="OVY110" s="376"/>
      <c r="OVZ110" s="376"/>
      <c r="OWA110" s="376"/>
      <c r="OWB110" s="376"/>
      <c r="OWC110" s="376"/>
      <c r="OWD110" s="376"/>
      <c r="OWE110" s="376"/>
      <c r="OWF110" s="376"/>
      <c r="OWG110" s="376"/>
      <c r="OWH110" s="376"/>
      <c r="OWI110" s="376"/>
      <c r="OWJ110" s="376"/>
      <c r="OWK110" s="376"/>
      <c r="OWL110" s="376"/>
      <c r="OWM110" s="376"/>
      <c r="OWN110" s="376"/>
      <c r="OWO110" s="376"/>
      <c r="OWP110" s="376"/>
      <c r="OWQ110" s="376"/>
      <c r="OWR110" s="376"/>
      <c r="OWS110" s="376"/>
      <c r="OWT110" s="376"/>
      <c r="OWU110" s="376"/>
      <c r="OWV110" s="376"/>
      <c r="OWW110" s="376"/>
      <c r="OWX110" s="376"/>
      <c r="OWY110" s="376"/>
      <c r="OWZ110" s="376"/>
      <c r="OXA110" s="376"/>
      <c r="OXB110" s="376"/>
      <c r="OXC110" s="376"/>
      <c r="OXD110" s="376"/>
      <c r="OXE110" s="376"/>
      <c r="OXF110" s="376"/>
      <c r="OXG110" s="376"/>
      <c r="OXH110" s="376"/>
      <c r="OXI110" s="376"/>
      <c r="OXJ110" s="376"/>
      <c r="OXK110" s="376"/>
      <c r="OXL110" s="376"/>
      <c r="OXM110" s="376"/>
      <c r="OXN110" s="376"/>
      <c r="OXO110" s="376"/>
      <c r="OXP110" s="376"/>
      <c r="OXQ110" s="376"/>
      <c r="OXR110" s="376"/>
      <c r="OXS110" s="376"/>
      <c r="OXT110" s="376"/>
      <c r="OXU110" s="376"/>
      <c r="OXV110" s="376"/>
      <c r="OXW110" s="376"/>
      <c r="OXX110" s="376"/>
      <c r="OXY110" s="376"/>
      <c r="OXZ110" s="376"/>
      <c r="OYA110" s="376"/>
      <c r="OYB110" s="376"/>
      <c r="OYC110" s="376"/>
      <c r="OYD110" s="376"/>
      <c r="OYE110" s="376"/>
      <c r="OYF110" s="376"/>
      <c r="OYG110" s="376"/>
      <c r="OYH110" s="376"/>
      <c r="OYI110" s="376"/>
      <c r="OYJ110" s="376"/>
      <c r="OYK110" s="376"/>
      <c r="OYL110" s="376"/>
      <c r="OYM110" s="376"/>
      <c r="OYN110" s="376"/>
      <c r="OYO110" s="376"/>
      <c r="OYP110" s="376"/>
      <c r="OYQ110" s="376"/>
      <c r="OYR110" s="376"/>
      <c r="OYS110" s="376"/>
      <c r="OYT110" s="376"/>
      <c r="OYU110" s="376"/>
      <c r="OYV110" s="376"/>
      <c r="OYW110" s="376"/>
      <c r="OYX110" s="376"/>
      <c r="OYY110" s="376"/>
      <c r="OYZ110" s="376"/>
      <c r="OZA110" s="376"/>
      <c r="OZB110" s="376"/>
      <c r="OZC110" s="376"/>
      <c r="OZD110" s="376"/>
      <c r="OZE110" s="376"/>
      <c r="OZF110" s="376"/>
      <c r="OZG110" s="376"/>
      <c r="OZH110" s="376"/>
      <c r="OZI110" s="376"/>
      <c r="OZJ110" s="376"/>
      <c r="OZK110" s="376"/>
      <c r="OZL110" s="376"/>
      <c r="OZM110" s="376"/>
      <c r="OZN110" s="376"/>
      <c r="OZO110" s="376"/>
      <c r="OZP110" s="376"/>
      <c r="OZQ110" s="376"/>
      <c r="OZR110" s="376"/>
      <c r="OZS110" s="376"/>
      <c r="OZT110" s="376"/>
      <c r="OZU110" s="376"/>
      <c r="OZV110" s="376"/>
      <c r="OZW110" s="376"/>
      <c r="OZX110" s="376"/>
      <c r="OZY110" s="376"/>
      <c r="OZZ110" s="376"/>
      <c r="PAA110" s="376"/>
      <c r="PAB110" s="376"/>
      <c r="PAC110" s="376"/>
      <c r="PAD110" s="376"/>
      <c r="PAE110" s="376"/>
      <c r="PAF110" s="376"/>
      <c r="PAG110" s="376"/>
      <c r="PAH110" s="376"/>
      <c r="PAI110" s="376"/>
      <c r="PAJ110" s="376"/>
      <c r="PAK110" s="376"/>
      <c r="PAL110" s="376"/>
      <c r="PAM110" s="376"/>
      <c r="PAN110" s="376"/>
      <c r="PAO110" s="376"/>
      <c r="PAP110" s="376"/>
      <c r="PAQ110" s="376"/>
      <c r="PAR110" s="376"/>
      <c r="PAS110" s="376"/>
      <c r="PAT110" s="376"/>
      <c r="PAU110" s="376"/>
      <c r="PAV110" s="376"/>
      <c r="PAW110" s="376"/>
      <c r="PAX110" s="376"/>
      <c r="PAY110" s="376"/>
      <c r="PAZ110" s="376"/>
      <c r="PBA110" s="376"/>
      <c r="PBB110" s="376"/>
      <c r="PBC110" s="376"/>
      <c r="PBD110" s="376"/>
      <c r="PBE110" s="376"/>
      <c r="PBF110" s="376"/>
      <c r="PBG110" s="376"/>
      <c r="PBH110" s="376"/>
      <c r="PBI110" s="376"/>
      <c r="PBJ110" s="376"/>
      <c r="PBK110" s="376"/>
      <c r="PBL110" s="376"/>
      <c r="PBM110" s="376"/>
      <c r="PBN110" s="376"/>
      <c r="PBO110" s="376"/>
      <c r="PBP110" s="376"/>
      <c r="PBQ110" s="376"/>
      <c r="PBR110" s="376"/>
      <c r="PBS110" s="376"/>
      <c r="PBT110" s="376"/>
      <c r="PBU110" s="376"/>
      <c r="PBV110" s="376"/>
      <c r="PBW110" s="376"/>
      <c r="PBX110" s="376"/>
      <c r="PBY110" s="376"/>
      <c r="PBZ110" s="376"/>
      <c r="PCA110" s="376"/>
      <c r="PCB110" s="376"/>
      <c r="PCC110" s="376"/>
      <c r="PCD110" s="376"/>
      <c r="PCE110" s="376"/>
      <c r="PCF110" s="376"/>
      <c r="PCG110" s="376"/>
      <c r="PCH110" s="376"/>
      <c r="PCI110" s="376"/>
      <c r="PCJ110" s="376"/>
      <c r="PCK110" s="376"/>
      <c r="PCL110" s="376"/>
      <c r="PCM110" s="376"/>
      <c r="PCN110" s="376"/>
      <c r="PCO110" s="376"/>
      <c r="PCP110" s="376"/>
      <c r="PCQ110" s="376"/>
      <c r="PCR110" s="376"/>
      <c r="PCS110" s="376"/>
      <c r="PCT110" s="376"/>
      <c r="PCU110" s="376"/>
      <c r="PCV110" s="376"/>
      <c r="PCW110" s="376"/>
      <c r="PCX110" s="376"/>
      <c r="PCY110" s="376"/>
      <c r="PCZ110" s="376"/>
      <c r="PDA110" s="376"/>
      <c r="PDB110" s="376"/>
      <c r="PDC110" s="376"/>
      <c r="PDD110" s="376"/>
      <c r="PDE110" s="376"/>
      <c r="PDF110" s="376"/>
      <c r="PDG110" s="376"/>
      <c r="PDH110" s="376"/>
      <c r="PDI110" s="376"/>
      <c r="PDJ110" s="376"/>
      <c r="PDK110" s="376"/>
      <c r="PDL110" s="376"/>
      <c r="PDM110" s="376"/>
      <c r="PDN110" s="376"/>
      <c r="PDO110" s="376"/>
      <c r="PDP110" s="376"/>
      <c r="PDQ110" s="376"/>
      <c r="PDR110" s="376"/>
      <c r="PDS110" s="376"/>
      <c r="PDT110" s="376"/>
      <c r="PDU110" s="376"/>
      <c r="PDV110" s="376"/>
      <c r="PDW110" s="376"/>
      <c r="PDX110" s="376"/>
      <c r="PDY110" s="376"/>
      <c r="PDZ110" s="376"/>
      <c r="PEA110" s="376"/>
      <c r="PEB110" s="376"/>
      <c r="PEC110" s="376"/>
      <c r="PED110" s="376"/>
      <c r="PEE110" s="376"/>
      <c r="PEF110" s="376"/>
      <c r="PEG110" s="376"/>
      <c r="PEH110" s="376"/>
      <c r="PEI110" s="376"/>
      <c r="PEJ110" s="376"/>
      <c r="PEK110" s="376"/>
      <c r="PEL110" s="376"/>
      <c r="PEM110" s="376"/>
      <c r="PEN110" s="376"/>
      <c r="PEO110" s="376"/>
      <c r="PEP110" s="376"/>
      <c r="PEQ110" s="376"/>
      <c r="PER110" s="376"/>
      <c r="PES110" s="376"/>
      <c r="PET110" s="376"/>
      <c r="PEU110" s="376"/>
      <c r="PEV110" s="376"/>
      <c r="PEW110" s="376"/>
      <c r="PEX110" s="376"/>
      <c r="PEY110" s="376"/>
      <c r="PEZ110" s="376"/>
      <c r="PFA110" s="376"/>
      <c r="PFB110" s="376"/>
      <c r="PFC110" s="376"/>
      <c r="PFD110" s="376"/>
      <c r="PFE110" s="376"/>
      <c r="PFF110" s="376"/>
      <c r="PFG110" s="376"/>
      <c r="PFH110" s="376"/>
      <c r="PFI110" s="376"/>
      <c r="PFJ110" s="376"/>
      <c r="PFK110" s="376"/>
      <c r="PFL110" s="376"/>
      <c r="PFM110" s="376"/>
      <c r="PFN110" s="376"/>
      <c r="PFO110" s="376"/>
      <c r="PFP110" s="376"/>
      <c r="PFQ110" s="376"/>
      <c r="PFR110" s="376"/>
      <c r="PFS110" s="376"/>
      <c r="PFT110" s="376"/>
      <c r="PFU110" s="376"/>
      <c r="PFV110" s="376"/>
      <c r="PFW110" s="376"/>
      <c r="PFX110" s="376"/>
      <c r="PFY110" s="376"/>
      <c r="PFZ110" s="376"/>
      <c r="PGA110" s="376"/>
      <c r="PGB110" s="376"/>
      <c r="PGC110" s="376"/>
      <c r="PGD110" s="376"/>
      <c r="PGE110" s="376"/>
      <c r="PGF110" s="376"/>
      <c r="PGG110" s="376"/>
      <c r="PGH110" s="376"/>
      <c r="PGI110" s="376"/>
      <c r="PGJ110" s="376"/>
      <c r="PGK110" s="376"/>
      <c r="PGL110" s="376"/>
      <c r="PGM110" s="376"/>
      <c r="PGN110" s="376"/>
      <c r="PGO110" s="376"/>
      <c r="PGP110" s="376"/>
      <c r="PGQ110" s="376"/>
      <c r="PGR110" s="376"/>
      <c r="PGS110" s="376"/>
      <c r="PGT110" s="376"/>
      <c r="PGU110" s="376"/>
      <c r="PGV110" s="376"/>
      <c r="PGW110" s="376"/>
      <c r="PGX110" s="376"/>
      <c r="PGY110" s="376"/>
      <c r="PGZ110" s="376"/>
      <c r="PHA110" s="376"/>
      <c r="PHB110" s="376"/>
      <c r="PHC110" s="376"/>
      <c r="PHD110" s="376"/>
      <c r="PHE110" s="376"/>
      <c r="PHF110" s="376"/>
      <c r="PHG110" s="376"/>
      <c r="PHH110" s="376"/>
      <c r="PHI110" s="376"/>
      <c r="PHJ110" s="376"/>
      <c r="PHK110" s="376"/>
      <c r="PHL110" s="376"/>
      <c r="PHM110" s="376"/>
      <c r="PHN110" s="376"/>
      <c r="PHO110" s="376"/>
      <c r="PHP110" s="376"/>
      <c r="PHQ110" s="376"/>
      <c r="PHR110" s="376"/>
      <c r="PHS110" s="376"/>
      <c r="PHT110" s="376"/>
      <c r="PHU110" s="376"/>
      <c r="PHV110" s="376"/>
      <c r="PHW110" s="376"/>
      <c r="PHX110" s="376"/>
      <c r="PHY110" s="376"/>
      <c r="PHZ110" s="376"/>
      <c r="PIA110" s="376"/>
      <c r="PIB110" s="376"/>
      <c r="PIC110" s="376"/>
      <c r="PID110" s="376"/>
      <c r="PIE110" s="376"/>
      <c r="PIF110" s="376"/>
      <c r="PIG110" s="376"/>
      <c r="PIH110" s="376"/>
      <c r="PII110" s="376"/>
      <c r="PIJ110" s="376"/>
      <c r="PIK110" s="376"/>
      <c r="PIL110" s="376"/>
      <c r="PIM110" s="376"/>
      <c r="PIN110" s="376"/>
      <c r="PIO110" s="376"/>
      <c r="PIP110" s="376"/>
      <c r="PIQ110" s="376"/>
      <c r="PIR110" s="376"/>
      <c r="PIS110" s="376"/>
      <c r="PIT110" s="376"/>
      <c r="PIU110" s="376"/>
      <c r="PIV110" s="376"/>
      <c r="PIW110" s="376"/>
      <c r="PIX110" s="376"/>
      <c r="PIY110" s="376"/>
      <c r="PIZ110" s="376"/>
      <c r="PJA110" s="376"/>
      <c r="PJB110" s="376"/>
      <c r="PJC110" s="376"/>
      <c r="PJD110" s="376"/>
      <c r="PJE110" s="376"/>
      <c r="PJF110" s="376"/>
      <c r="PJG110" s="376"/>
      <c r="PJH110" s="376"/>
      <c r="PJI110" s="376"/>
      <c r="PJJ110" s="376"/>
      <c r="PJK110" s="376"/>
      <c r="PJL110" s="376"/>
      <c r="PJM110" s="376"/>
      <c r="PJN110" s="376"/>
      <c r="PJO110" s="376"/>
      <c r="PJP110" s="376"/>
      <c r="PJQ110" s="376"/>
      <c r="PJR110" s="376"/>
      <c r="PJS110" s="376"/>
      <c r="PJT110" s="376"/>
      <c r="PJU110" s="376"/>
      <c r="PJV110" s="376"/>
      <c r="PJW110" s="376"/>
      <c r="PJX110" s="376"/>
      <c r="PJY110" s="376"/>
      <c r="PJZ110" s="376"/>
      <c r="PKA110" s="376"/>
      <c r="PKB110" s="376"/>
      <c r="PKC110" s="376"/>
      <c r="PKD110" s="376"/>
      <c r="PKE110" s="376"/>
      <c r="PKF110" s="376"/>
      <c r="PKG110" s="376"/>
      <c r="PKH110" s="376"/>
      <c r="PKI110" s="376"/>
      <c r="PKJ110" s="376"/>
      <c r="PKK110" s="376"/>
      <c r="PKL110" s="376"/>
      <c r="PKM110" s="376"/>
      <c r="PKN110" s="376"/>
      <c r="PKO110" s="376"/>
      <c r="PKP110" s="376"/>
      <c r="PKQ110" s="376"/>
      <c r="PKR110" s="376"/>
      <c r="PKS110" s="376"/>
      <c r="PKT110" s="376"/>
      <c r="PKU110" s="376"/>
      <c r="PKV110" s="376"/>
      <c r="PKW110" s="376"/>
      <c r="PKX110" s="376"/>
      <c r="PKY110" s="376"/>
      <c r="PKZ110" s="376"/>
      <c r="PLA110" s="376"/>
      <c r="PLB110" s="376"/>
      <c r="PLC110" s="376"/>
      <c r="PLD110" s="376"/>
      <c r="PLE110" s="376"/>
      <c r="PLF110" s="376"/>
      <c r="PLG110" s="376"/>
      <c r="PLH110" s="376"/>
      <c r="PLI110" s="376"/>
      <c r="PLJ110" s="376"/>
      <c r="PLK110" s="376"/>
      <c r="PLL110" s="376"/>
      <c r="PLM110" s="376"/>
      <c r="PLN110" s="376"/>
      <c r="PLO110" s="376"/>
      <c r="PLP110" s="376"/>
      <c r="PLQ110" s="376"/>
      <c r="PLR110" s="376"/>
      <c r="PLS110" s="376"/>
      <c r="PLT110" s="376"/>
      <c r="PLU110" s="376"/>
      <c r="PLV110" s="376"/>
      <c r="PLW110" s="376"/>
      <c r="PLX110" s="376"/>
      <c r="PLY110" s="376"/>
      <c r="PLZ110" s="376"/>
      <c r="PMA110" s="376"/>
      <c r="PMB110" s="376"/>
      <c r="PMC110" s="376"/>
      <c r="PMD110" s="376"/>
      <c r="PME110" s="376"/>
      <c r="PMF110" s="376"/>
      <c r="PMG110" s="376"/>
      <c r="PMH110" s="376"/>
      <c r="PMI110" s="376"/>
      <c r="PMJ110" s="376"/>
      <c r="PMK110" s="376"/>
      <c r="PML110" s="376"/>
      <c r="PMM110" s="376"/>
      <c r="PMN110" s="376"/>
      <c r="PMO110" s="376"/>
      <c r="PMP110" s="376"/>
      <c r="PMQ110" s="376"/>
      <c r="PMR110" s="376"/>
      <c r="PMS110" s="376"/>
      <c r="PMT110" s="376"/>
      <c r="PMU110" s="376"/>
      <c r="PMV110" s="376"/>
      <c r="PMW110" s="376"/>
      <c r="PMX110" s="376"/>
      <c r="PMY110" s="376"/>
      <c r="PMZ110" s="376"/>
      <c r="PNA110" s="376"/>
      <c r="PNB110" s="376"/>
      <c r="PNC110" s="376"/>
      <c r="PND110" s="376"/>
      <c r="PNE110" s="376"/>
      <c r="PNF110" s="376"/>
      <c r="PNG110" s="376"/>
      <c r="PNH110" s="376"/>
      <c r="PNI110" s="376"/>
      <c r="PNJ110" s="376"/>
      <c r="PNK110" s="376"/>
      <c r="PNL110" s="376"/>
      <c r="PNM110" s="376"/>
      <c r="PNN110" s="376"/>
      <c r="PNO110" s="376"/>
      <c r="PNP110" s="376"/>
      <c r="PNQ110" s="376"/>
      <c r="PNR110" s="376"/>
      <c r="PNS110" s="376"/>
      <c r="PNT110" s="376"/>
      <c r="PNU110" s="376"/>
      <c r="PNV110" s="376"/>
      <c r="PNW110" s="376"/>
      <c r="PNX110" s="376"/>
      <c r="PNY110" s="376"/>
      <c r="PNZ110" s="376"/>
      <c r="POA110" s="376"/>
      <c r="POB110" s="376"/>
      <c r="POC110" s="376"/>
      <c r="POD110" s="376"/>
      <c r="POE110" s="376"/>
      <c r="POF110" s="376"/>
      <c r="POG110" s="376"/>
      <c r="POH110" s="376"/>
      <c r="POI110" s="376"/>
      <c r="POJ110" s="376"/>
      <c r="POK110" s="376"/>
      <c r="POL110" s="376"/>
      <c r="POM110" s="376"/>
      <c r="PON110" s="376"/>
      <c r="POO110" s="376"/>
      <c r="POP110" s="376"/>
      <c r="POQ110" s="376"/>
      <c r="POR110" s="376"/>
      <c r="POS110" s="376"/>
      <c r="POT110" s="376"/>
      <c r="POU110" s="376"/>
      <c r="POV110" s="376"/>
      <c r="POW110" s="376"/>
      <c r="POX110" s="376"/>
      <c r="POY110" s="376"/>
      <c r="POZ110" s="376"/>
      <c r="PPA110" s="376"/>
      <c r="PPB110" s="376"/>
      <c r="PPC110" s="376"/>
      <c r="PPD110" s="376"/>
      <c r="PPE110" s="376"/>
      <c r="PPF110" s="376"/>
      <c r="PPG110" s="376"/>
      <c r="PPH110" s="376"/>
      <c r="PPI110" s="376"/>
      <c r="PPJ110" s="376"/>
      <c r="PPK110" s="376"/>
      <c r="PPL110" s="376"/>
      <c r="PPM110" s="376"/>
      <c r="PPN110" s="376"/>
      <c r="PPO110" s="376"/>
      <c r="PPP110" s="376"/>
      <c r="PPQ110" s="376"/>
      <c r="PPR110" s="376"/>
      <c r="PPS110" s="376"/>
      <c r="PPT110" s="376"/>
      <c r="PPU110" s="376"/>
      <c r="PPV110" s="376"/>
      <c r="PPW110" s="376"/>
      <c r="PPX110" s="376"/>
      <c r="PPY110" s="376"/>
      <c r="PPZ110" s="376"/>
      <c r="PQA110" s="376"/>
      <c r="PQB110" s="376"/>
      <c r="PQC110" s="376"/>
      <c r="PQD110" s="376"/>
      <c r="PQE110" s="376"/>
      <c r="PQF110" s="376"/>
      <c r="PQG110" s="376"/>
      <c r="PQH110" s="376"/>
      <c r="PQI110" s="376"/>
      <c r="PQJ110" s="376"/>
      <c r="PQK110" s="376"/>
      <c r="PQL110" s="376"/>
      <c r="PQM110" s="376"/>
      <c r="PQN110" s="376"/>
      <c r="PQO110" s="376"/>
      <c r="PQP110" s="376"/>
      <c r="PQQ110" s="376"/>
      <c r="PQR110" s="376"/>
      <c r="PQS110" s="376"/>
      <c r="PQT110" s="376"/>
      <c r="PQU110" s="376"/>
      <c r="PQV110" s="376"/>
      <c r="PQW110" s="376"/>
      <c r="PQX110" s="376"/>
      <c r="PQY110" s="376"/>
      <c r="PQZ110" s="376"/>
      <c r="PRA110" s="376"/>
      <c r="PRB110" s="376"/>
      <c r="PRC110" s="376"/>
      <c r="PRD110" s="376"/>
      <c r="PRE110" s="376"/>
      <c r="PRF110" s="376"/>
      <c r="PRG110" s="376"/>
      <c r="PRH110" s="376"/>
      <c r="PRI110" s="376"/>
      <c r="PRJ110" s="376"/>
      <c r="PRK110" s="376"/>
      <c r="PRL110" s="376"/>
      <c r="PRM110" s="376"/>
      <c r="PRN110" s="376"/>
      <c r="PRO110" s="376"/>
      <c r="PRP110" s="376"/>
      <c r="PRQ110" s="376"/>
      <c r="PRR110" s="376"/>
      <c r="PRS110" s="376"/>
      <c r="PRT110" s="376"/>
      <c r="PRU110" s="376"/>
      <c r="PRV110" s="376"/>
      <c r="PRW110" s="376"/>
      <c r="PRX110" s="376"/>
      <c r="PRY110" s="376"/>
      <c r="PRZ110" s="376"/>
      <c r="PSA110" s="376"/>
      <c r="PSB110" s="376"/>
      <c r="PSC110" s="376"/>
      <c r="PSD110" s="376"/>
      <c r="PSE110" s="376"/>
      <c r="PSF110" s="376"/>
      <c r="PSG110" s="376"/>
      <c r="PSH110" s="376"/>
      <c r="PSI110" s="376"/>
      <c r="PSJ110" s="376"/>
      <c r="PSK110" s="376"/>
      <c r="PSL110" s="376"/>
      <c r="PSM110" s="376"/>
      <c r="PSN110" s="376"/>
      <c r="PSO110" s="376"/>
      <c r="PSP110" s="376"/>
      <c r="PSQ110" s="376"/>
      <c r="PSR110" s="376"/>
      <c r="PSS110" s="376"/>
      <c r="PST110" s="376"/>
      <c r="PSU110" s="376"/>
      <c r="PSV110" s="376"/>
      <c r="PSW110" s="376"/>
      <c r="PSX110" s="376"/>
      <c r="PSY110" s="376"/>
      <c r="PSZ110" s="376"/>
      <c r="PTA110" s="376"/>
      <c r="PTB110" s="376"/>
      <c r="PTC110" s="376"/>
      <c r="PTD110" s="376"/>
      <c r="PTE110" s="376"/>
      <c r="PTF110" s="376"/>
      <c r="PTG110" s="376"/>
      <c r="PTH110" s="376"/>
      <c r="PTI110" s="376"/>
      <c r="PTJ110" s="376"/>
      <c r="PTK110" s="376"/>
      <c r="PTL110" s="376"/>
      <c r="PTM110" s="376"/>
      <c r="PTN110" s="376"/>
      <c r="PTO110" s="376"/>
      <c r="PTP110" s="376"/>
      <c r="PTQ110" s="376"/>
      <c r="PTR110" s="376"/>
      <c r="PTS110" s="376"/>
      <c r="PTT110" s="376"/>
      <c r="PTU110" s="376"/>
      <c r="PTV110" s="376"/>
      <c r="PTW110" s="376"/>
      <c r="PTX110" s="376"/>
      <c r="PTY110" s="376"/>
      <c r="PTZ110" s="376"/>
      <c r="PUA110" s="376"/>
      <c r="PUB110" s="376"/>
      <c r="PUC110" s="376"/>
      <c r="PUD110" s="376"/>
      <c r="PUE110" s="376"/>
      <c r="PUF110" s="376"/>
      <c r="PUG110" s="376"/>
      <c r="PUH110" s="376"/>
      <c r="PUI110" s="376"/>
      <c r="PUJ110" s="376"/>
      <c r="PUK110" s="376"/>
      <c r="PUL110" s="376"/>
      <c r="PUM110" s="376"/>
      <c r="PUN110" s="376"/>
      <c r="PUO110" s="376"/>
      <c r="PUP110" s="376"/>
      <c r="PUQ110" s="376"/>
      <c r="PUR110" s="376"/>
      <c r="PUS110" s="376"/>
      <c r="PUT110" s="376"/>
      <c r="PUU110" s="376"/>
      <c r="PUV110" s="376"/>
      <c r="PUW110" s="376"/>
      <c r="PUX110" s="376"/>
      <c r="PUY110" s="376"/>
      <c r="PUZ110" s="376"/>
      <c r="PVA110" s="376"/>
      <c r="PVB110" s="376"/>
      <c r="PVC110" s="376"/>
      <c r="PVD110" s="376"/>
      <c r="PVE110" s="376"/>
      <c r="PVF110" s="376"/>
      <c r="PVG110" s="376"/>
      <c r="PVH110" s="376"/>
      <c r="PVI110" s="376"/>
      <c r="PVJ110" s="376"/>
      <c r="PVK110" s="376"/>
      <c r="PVL110" s="376"/>
      <c r="PVM110" s="376"/>
      <c r="PVN110" s="376"/>
      <c r="PVO110" s="376"/>
      <c r="PVP110" s="376"/>
      <c r="PVQ110" s="376"/>
      <c r="PVR110" s="376"/>
      <c r="PVS110" s="376"/>
      <c r="PVT110" s="376"/>
      <c r="PVU110" s="376"/>
      <c r="PVV110" s="376"/>
      <c r="PVW110" s="376"/>
      <c r="PVX110" s="376"/>
      <c r="PVY110" s="376"/>
      <c r="PVZ110" s="376"/>
      <c r="PWA110" s="376"/>
      <c r="PWB110" s="376"/>
      <c r="PWC110" s="376"/>
      <c r="PWD110" s="376"/>
      <c r="PWE110" s="376"/>
      <c r="PWF110" s="376"/>
      <c r="PWG110" s="376"/>
      <c r="PWH110" s="376"/>
      <c r="PWI110" s="376"/>
      <c r="PWJ110" s="376"/>
      <c r="PWK110" s="376"/>
      <c r="PWL110" s="376"/>
      <c r="PWM110" s="376"/>
      <c r="PWN110" s="376"/>
      <c r="PWO110" s="376"/>
      <c r="PWP110" s="376"/>
      <c r="PWQ110" s="376"/>
      <c r="PWR110" s="376"/>
      <c r="PWS110" s="376"/>
      <c r="PWT110" s="376"/>
      <c r="PWU110" s="376"/>
      <c r="PWV110" s="376"/>
      <c r="PWW110" s="376"/>
      <c r="PWX110" s="376"/>
      <c r="PWY110" s="376"/>
      <c r="PWZ110" s="376"/>
      <c r="PXA110" s="376"/>
      <c r="PXB110" s="376"/>
      <c r="PXC110" s="376"/>
      <c r="PXD110" s="376"/>
      <c r="PXE110" s="376"/>
      <c r="PXF110" s="376"/>
      <c r="PXG110" s="376"/>
      <c r="PXH110" s="376"/>
      <c r="PXI110" s="376"/>
      <c r="PXJ110" s="376"/>
      <c r="PXK110" s="376"/>
      <c r="PXL110" s="376"/>
      <c r="PXM110" s="376"/>
      <c r="PXN110" s="376"/>
      <c r="PXO110" s="376"/>
      <c r="PXP110" s="376"/>
      <c r="PXQ110" s="376"/>
      <c r="PXR110" s="376"/>
      <c r="PXS110" s="376"/>
      <c r="PXT110" s="376"/>
      <c r="PXU110" s="376"/>
      <c r="PXV110" s="376"/>
      <c r="PXW110" s="376"/>
      <c r="PXX110" s="376"/>
      <c r="PXY110" s="376"/>
      <c r="PXZ110" s="376"/>
      <c r="PYA110" s="376"/>
      <c r="PYB110" s="376"/>
      <c r="PYC110" s="376"/>
      <c r="PYD110" s="376"/>
      <c r="PYE110" s="376"/>
      <c r="PYF110" s="376"/>
      <c r="PYG110" s="376"/>
      <c r="PYH110" s="376"/>
      <c r="PYI110" s="376"/>
      <c r="PYJ110" s="376"/>
      <c r="PYK110" s="376"/>
      <c r="PYL110" s="376"/>
      <c r="PYM110" s="376"/>
      <c r="PYN110" s="376"/>
      <c r="PYO110" s="376"/>
      <c r="PYP110" s="376"/>
      <c r="PYQ110" s="376"/>
      <c r="PYR110" s="376"/>
      <c r="PYS110" s="376"/>
      <c r="PYT110" s="376"/>
      <c r="PYU110" s="376"/>
      <c r="PYV110" s="376"/>
      <c r="PYW110" s="376"/>
      <c r="PYX110" s="376"/>
      <c r="PYY110" s="376"/>
      <c r="PYZ110" s="376"/>
      <c r="PZA110" s="376"/>
      <c r="PZB110" s="376"/>
      <c r="PZC110" s="376"/>
      <c r="PZD110" s="376"/>
      <c r="PZE110" s="376"/>
      <c r="PZF110" s="376"/>
      <c r="PZG110" s="376"/>
      <c r="PZH110" s="376"/>
      <c r="PZI110" s="376"/>
      <c r="PZJ110" s="376"/>
      <c r="PZK110" s="376"/>
      <c r="PZL110" s="376"/>
      <c r="PZM110" s="376"/>
      <c r="PZN110" s="376"/>
      <c r="PZO110" s="376"/>
      <c r="PZP110" s="376"/>
      <c r="PZQ110" s="376"/>
      <c r="PZR110" s="376"/>
      <c r="PZS110" s="376"/>
      <c r="PZT110" s="376"/>
      <c r="PZU110" s="376"/>
      <c r="PZV110" s="376"/>
      <c r="PZW110" s="376"/>
      <c r="PZX110" s="376"/>
      <c r="PZY110" s="376"/>
      <c r="PZZ110" s="376"/>
      <c r="QAA110" s="376"/>
      <c r="QAB110" s="376"/>
      <c r="QAC110" s="376"/>
      <c r="QAD110" s="376"/>
      <c r="QAE110" s="376"/>
      <c r="QAF110" s="376"/>
      <c r="QAG110" s="376"/>
      <c r="QAH110" s="376"/>
      <c r="QAI110" s="376"/>
      <c r="QAJ110" s="376"/>
      <c r="QAK110" s="376"/>
      <c r="QAL110" s="376"/>
      <c r="QAM110" s="376"/>
      <c r="QAN110" s="376"/>
      <c r="QAO110" s="376"/>
      <c r="QAP110" s="376"/>
      <c r="QAQ110" s="376"/>
      <c r="QAR110" s="376"/>
      <c r="QAS110" s="376"/>
      <c r="QAT110" s="376"/>
      <c r="QAU110" s="376"/>
      <c r="QAV110" s="376"/>
      <c r="QAW110" s="376"/>
      <c r="QAX110" s="376"/>
      <c r="QAY110" s="376"/>
      <c r="QAZ110" s="376"/>
      <c r="QBA110" s="376"/>
      <c r="QBB110" s="376"/>
      <c r="QBC110" s="376"/>
      <c r="QBD110" s="376"/>
      <c r="QBE110" s="376"/>
      <c r="QBF110" s="376"/>
      <c r="QBG110" s="376"/>
      <c r="QBH110" s="376"/>
      <c r="QBI110" s="376"/>
      <c r="QBJ110" s="376"/>
      <c r="QBK110" s="376"/>
      <c r="QBL110" s="376"/>
      <c r="QBM110" s="376"/>
      <c r="QBN110" s="376"/>
      <c r="QBO110" s="376"/>
      <c r="QBP110" s="376"/>
      <c r="QBQ110" s="376"/>
      <c r="QBR110" s="376"/>
      <c r="QBS110" s="376"/>
      <c r="QBT110" s="376"/>
      <c r="QBU110" s="376"/>
      <c r="QBV110" s="376"/>
      <c r="QBW110" s="376"/>
      <c r="QBX110" s="376"/>
      <c r="QBY110" s="376"/>
      <c r="QBZ110" s="376"/>
      <c r="QCA110" s="376"/>
      <c r="QCB110" s="376"/>
      <c r="QCC110" s="376"/>
      <c r="QCD110" s="376"/>
      <c r="QCE110" s="376"/>
      <c r="QCF110" s="376"/>
      <c r="QCG110" s="376"/>
      <c r="QCH110" s="376"/>
      <c r="QCI110" s="376"/>
      <c r="QCJ110" s="376"/>
      <c r="QCK110" s="376"/>
      <c r="QCL110" s="376"/>
      <c r="QCM110" s="376"/>
      <c r="QCN110" s="376"/>
      <c r="QCO110" s="376"/>
      <c r="QCP110" s="376"/>
      <c r="QCQ110" s="376"/>
      <c r="QCR110" s="376"/>
      <c r="QCS110" s="376"/>
      <c r="QCT110" s="376"/>
      <c r="QCU110" s="376"/>
      <c r="QCV110" s="376"/>
      <c r="QCW110" s="376"/>
      <c r="QCX110" s="376"/>
      <c r="QCY110" s="376"/>
      <c r="QCZ110" s="376"/>
      <c r="QDA110" s="376"/>
      <c r="QDB110" s="376"/>
      <c r="QDC110" s="376"/>
      <c r="QDD110" s="376"/>
      <c r="QDE110" s="376"/>
      <c r="QDF110" s="376"/>
      <c r="QDG110" s="376"/>
      <c r="QDH110" s="376"/>
      <c r="QDI110" s="376"/>
      <c r="QDJ110" s="376"/>
      <c r="QDK110" s="376"/>
      <c r="QDL110" s="376"/>
      <c r="QDM110" s="376"/>
      <c r="QDN110" s="376"/>
      <c r="QDO110" s="376"/>
      <c r="QDP110" s="376"/>
      <c r="QDQ110" s="376"/>
      <c r="QDR110" s="376"/>
      <c r="QDS110" s="376"/>
      <c r="QDT110" s="376"/>
      <c r="QDU110" s="376"/>
      <c r="QDV110" s="376"/>
      <c r="QDW110" s="376"/>
      <c r="QDX110" s="376"/>
      <c r="QDY110" s="376"/>
      <c r="QDZ110" s="376"/>
      <c r="QEA110" s="376"/>
      <c r="QEB110" s="376"/>
      <c r="QEC110" s="376"/>
      <c r="QED110" s="376"/>
      <c r="QEE110" s="376"/>
      <c r="QEF110" s="376"/>
      <c r="QEG110" s="376"/>
      <c r="QEH110" s="376"/>
      <c r="QEI110" s="376"/>
      <c r="QEJ110" s="376"/>
      <c r="QEK110" s="376"/>
      <c r="QEL110" s="376"/>
      <c r="QEM110" s="376"/>
      <c r="QEN110" s="376"/>
      <c r="QEO110" s="376"/>
      <c r="QEP110" s="376"/>
      <c r="QEQ110" s="376"/>
      <c r="QER110" s="376"/>
      <c r="QES110" s="376"/>
      <c r="QET110" s="376"/>
      <c r="QEU110" s="376"/>
      <c r="QEV110" s="376"/>
      <c r="QEW110" s="376"/>
      <c r="QEX110" s="376"/>
      <c r="QEY110" s="376"/>
      <c r="QEZ110" s="376"/>
      <c r="QFA110" s="376"/>
      <c r="QFB110" s="376"/>
      <c r="QFC110" s="376"/>
      <c r="QFD110" s="376"/>
      <c r="QFE110" s="376"/>
      <c r="QFF110" s="376"/>
      <c r="QFG110" s="376"/>
      <c r="QFH110" s="376"/>
      <c r="QFI110" s="376"/>
      <c r="QFJ110" s="376"/>
      <c r="QFK110" s="376"/>
      <c r="QFL110" s="376"/>
      <c r="QFM110" s="376"/>
      <c r="QFN110" s="376"/>
      <c r="QFO110" s="376"/>
      <c r="QFP110" s="376"/>
      <c r="QFQ110" s="376"/>
      <c r="QFR110" s="376"/>
      <c r="QFS110" s="376"/>
      <c r="QFT110" s="376"/>
      <c r="QFU110" s="376"/>
      <c r="QFV110" s="376"/>
      <c r="QFW110" s="376"/>
      <c r="QFX110" s="376"/>
      <c r="QFY110" s="376"/>
      <c r="QFZ110" s="376"/>
      <c r="QGA110" s="376"/>
      <c r="QGB110" s="376"/>
      <c r="QGC110" s="376"/>
      <c r="QGD110" s="376"/>
      <c r="QGE110" s="376"/>
      <c r="QGF110" s="376"/>
      <c r="QGG110" s="376"/>
      <c r="QGH110" s="376"/>
      <c r="QGI110" s="376"/>
      <c r="QGJ110" s="376"/>
      <c r="QGK110" s="376"/>
      <c r="QGL110" s="376"/>
      <c r="QGM110" s="376"/>
      <c r="QGN110" s="376"/>
      <c r="QGO110" s="376"/>
      <c r="QGP110" s="376"/>
      <c r="QGQ110" s="376"/>
      <c r="QGR110" s="376"/>
      <c r="QGS110" s="376"/>
      <c r="QGT110" s="376"/>
      <c r="QGU110" s="376"/>
      <c r="QGV110" s="376"/>
      <c r="QGW110" s="376"/>
      <c r="QGX110" s="376"/>
      <c r="QGY110" s="376"/>
      <c r="QGZ110" s="376"/>
      <c r="QHA110" s="376"/>
      <c r="QHB110" s="376"/>
      <c r="QHC110" s="376"/>
      <c r="QHD110" s="376"/>
      <c r="QHE110" s="376"/>
      <c r="QHF110" s="376"/>
      <c r="QHG110" s="376"/>
      <c r="QHH110" s="376"/>
      <c r="QHI110" s="376"/>
      <c r="QHJ110" s="376"/>
      <c r="QHK110" s="376"/>
      <c r="QHL110" s="376"/>
      <c r="QHM110" s="376"/>
      <c r="QHN110" s="376"/>
      <c r="QHO110" s="376"/>
      <c r="QHP110" s="376"/>
      <c r="QHQ110" s="376"/>
      <c r="QHR110" s="376"/>
      <c r="QHS110" s="376"/>
      <c r="QHT110" s="376"/>
      <c r="QHU110" s="376"/>
      <c r="QHV110" s="376"/>
      <c r="QHW110" s="376"/>
      <c r="QHX110" s="376"/>
      <c r="QHY110" s="376"/>
      <c r="QHZ110" s="376"/>
      <c r="QIA110" s="376"/>
      <c r="QIB110" s="376"/>
      <c r="QIC110" s="376"/>
      <c r="QID110" s="376"/>
      <c r="QIE110" s="376"/>
      <c r="QIF110" s="376"/>
      <c r="QIG110" s="376"/>
      <c r="QIH110" s="376"/>
      <c r="QII110" s="376"/>
      <c r="QIJ110" s="376"/>
      <c r="QIK110" s="376"/>
      <c r="QIL110" s="376"/>
      <c r="QIM110" s="376"/>
      <c r="QIN110" s="376"/>
      <c r="QIO110" s="376"/>
      <c r="QIP110" s="376"/>
      <c r="QIQ110" s="376"/>
      <c r="QIR110" s="376"/>
      <c r="QIS110" s="376"/>
      <c r="QIT110" s="376"/>
      <c r="QIU110" s="376"/>
      <c r="QIV110" s="376"/>
      <c r="QIW110" s="376"/>
      <c r="QIX110" s="376"/>
      <c r="QIY110" s="376"/>
      <c r="QIZ110" s="376"/>
      <c r="QJA110" s="376"/>
      <c r="QJB110" s="376"/>
      <c r="QJC110" s="376"/>
      <c r="QJD110" s="376"/>
      <c r="QJE110" s="376"/>
      <c r="QJF110" s="376"/>
      <c r="QJG110" s="376"/>
      <c r="QJH110" s="376"/>
      <c r="QJI110" s="376"/>
      <c r="QJJ110" s="376"/>
      <c r="QJK110" s="376"/>
      <c r="QJL110" s="376"/>
      <c r="QJM110" s="376"/>
      <c r="QJN110" s="376"/>
      <c r="QJO110" s="376"/>
      <c r="QJP110" s="376"/>
      <c r="QJQ110" s="376"/>
      <c r="QJR110" s="376"/>
      <c r="QJS110" s="376"/>
      <c r="QJT110" s="376"/>
      <c r="QJU110" s="376"/>
      <c r="QJV110" s="376"/>
      <c r="QJW110" s="376"/>
      <c r="QJX110" s="376"/>
      <c r="QJY110" s="376"/>
      <c r="QJZ110" s="376"/>
      <c r="QKA110" s="376"/>
      <c r="QKB110" s="376"/>
      <c r="QKC110" s="376"/>
      <c r="QKD110" s="376"/>
      <c r="QKE110" s="376"/>
      <c r="QKF110" s="376"/>
      <c r="QKG110" s="376"/>
      <c r="QKH110" s="376"/>
      <c r="QKI110" s="376"/>
      <c r="QKJ110" s="376"/>
      <c r="QKK110" s="376"/>
      <c r="QKL110" s="376"/>
      <c r="QKM110" s="376"/>
      <c r="QKN110" s="376"/>
      <c r="QKO110" s="376"/>
      <c r="QKP110" s="376"/>
      <c r="QKQ110" s="376"/>
      <c r="QKR110" s="376"/>
      <c r="QKS110" s="376"/>
      <c r="QKT110" s="376"/>
      <c r="QKU110" s="376"/>
      <c r="QKV110" s="376"/>
      <c r="QKW110" s="376"/>
      <c r="QKX110" s="376"/>
      <c r="QKY110" s="376"/>
      <c r="QKZ110" s="376"/>
      <c r="QLA110" s="376"/>
      <c r="QLB110" s="376"/>
      <c r="QLC110" s="376"/>
      <c r="QLD110" s="376"/>
      <c r="QLE110" s="376"/>
      <c r="QLF110" s="376"/>
      <c r="QLG110" s="376"/>
      <c r="QLH110" s="376"/>
      <c r="QLI110" s="376"/>
      <c r="QLJ110" s="376"/>
      <c r="QLK110" s="376"/>
      <c r="QLL110" s="376"/>
      <c r="QLM110" s="376"/>
      <c r="QLN110" s="376"/>
      <c r="QLO110" s="376"/>
      <c r="QLP110" s="376"/>
      <c r="QLQ110" s="376"/>
      <c r="QLR110" s="376"/>
      <c r="QLS110" s="376"/>
      <c r="QLT110" s="376"/>
      <c r="QLU110" s="376"/>
      <c r="QLV110" s="376"/>
      <c r="QLW110" s="376"/>
      <c r="QLX110" s="376"/>
      <c r="QLY110" s="376"/>
      <c r="QLZ110" s="376"/>
      <c r="QMA110" s="376"/>
      <c r="QMB110" s="376"/>
      <c r="QMC110" s="376"/>
      <c r="QMD110" s="376"/>
      <c r="QME110" s="376"/>
      <c r="QMF110" s="376"/>
      <c r="QMG110" s="376"/>
      <c r="QMH110" s="376"/>
      <c r="QMI110" s="376"/>
      <c r="QMJ110" s="376"/>
      <c r="QMK110" s="376"/>
      <c r="QML110" s="376"/>
      <c r="QMM110" s="376"/>
      <c r="QMN110" s="376"/>
      <c r="QMO110" s="376"/>
      <c r="QMP110" s="376"/>
      <c r="QMQ110" s="376"/>
      <c r="QMR110" s="376"/>
      <c r="QMS110" s="376"/>
      <c r="QMT110" s="376"/>
      <c r="QMU110" s="376"/>
      <c r="QMV110" s="376"/>
      <c r="QMW110" s="376"/>
      <c r="QMX110" s="376"/>
      <c r="QMY110" s="376"/>
      <c r="QMZ110" s="376"/>
      <c r="QNA110" s="376"/>
      <c r="QNB110" s="376"/>
      <c r="QNC110" s="376"/>
      <c r="QND110" s="376"/>
      <c r="QNE110" s="376"/>
      <c r="QNF110" s="376"/>
      <c r="QNG110" s="376"/>
      <c r="QNH110" s="376"/>
      <c r="QNI110" s="376"/>
      <c r="QNJ110" s="376"/>
      <c r="QNK110" s="376"/>
      <c r="QNL110" s="376"/>
      <c r="QNM110" s="376"/>
      <c r="QNN110" s="376"/>
      <c r="QNO110" s="376"/>
      <c r="QNP110" s="376"/>
      <c r="QNQ110" s="376"/>
      <c r="QNR110" s="376"/>
      <c r="QNS110" s="376"/>
      <c r="QNT110" s="376"/>
      <c r="QNU110" s="376"/>
      <c r="QNV110" s="376"/>
      <c r="QNW110" s="376"/>
      <c r="QNX110" s="376"/>
      <c r="QNY110" s="376"/>
      <c r="QNZ110" s="376"/>
      <c r="QOA110" s="376"/>
      <c r="QOB110" s="376"/>
      <c r="QOC110" s="376"/>
      <c r="QOD110" s="376"/>
      <c r="QOE110" s="376"/>
      <c r="QOF110" s="376"/>
      <c r="QOG110" s="376"/>
      <c r="QOH110" s="376"/>
      <c r="QOI110" s="376"/>
      <c r="QOJ110" s="376"/>
      <c r="QOK110" s="376"/>
      <c r="QOL110" s="376"/>
      <c r="QOM110" s="376"/>
      <c r="QON110" s="376"/>
      <c r="QOO110" s="376"/>
      <c r="QOP110" s="376"/>
      <c r="QOQ110" s="376"/>
      <c r="QOR110" s="376"/>
      <c r="QOS110" s="376"/>
      <c r="QOT110" s="376"/>
      <c r="QOU110" s="376"/>
      <c r="QOV110" s="376"/>
      <c r="QOW110" s="376"/>
      <c r="QOX110" s="376"/>
      <c r="QOY110" s="376"/>
      <c r="QOZ110" s="376"/>
      <c r="QPA110" s="376"/>
      <c r="QPB110" s="376"/>
      <c r="QPC110" s="376"/>
      <c r="QPD110" s="376"/>
      <c r="QPE110" s="376"/>
      <c r="QPF110" s="376"/>
      <c r="QPG110" s="376"/>
      <c r="QPH110" s="376"/>
      <c r="QPI110" s="376"/>
      <c r="QPJ110" s="376"/>
      <c r="QPK110" s="376"/>
      <c r="QPL110" s="376"/>
      <c r="QPM110" s="376"/>
      <c r="QPN110" s="376"/>
      <c r="QPO110" s="376"/>
      <c r="QPP110" s="376"/>
      <c r="QPQ110" s="376"/>
      <c r="QPR110" s="376"/>
      <c r="QPS110" s="376"/>
      <c r="QPT110" s="376"/>
      <c r="QPU110" s="376"/>
      <c r="QPV110" s="376"/>
      <c r="QPW110" s="376"/>
      <c r="QPX110" s="376"/>
      <c r="QPY110" s="376"/>
      <c r="QPZ110" s="376"/>
      <c r="QQA110" s="376"/>
      <c r="QQB110" s="376"/>
      <c r="QQC110" s="376"/>
      <c r="QQD110" s="376"/>
      <c r="QQE110" s="376"/>
      <c r="QQF110" s="376"/>
      <c r="QQG110" s="376"/>
      <c r="QQH110" s="376"/>
      <c r="QQI110" s="376"/>
      <c r="QQJ110" s="376"/>
      <c r="QQK110" s="376"/>
      <c r="QQL110" s="376"/>
      <c r="QQM110" s="376"/>
      <c r="QQN110" s="376"/>
      <c r="QQO110" s="376"/>
      <c r="QQP110" s="376"/>
      <c r="QQQ110" s="376"/>
      <c r="QQR110" s="376"/>
      <c r="QQS110" s="376"/>
      <c r="QQT110" s="376"/>
      <c r="QQU110" s="376"/>
      <c r="QQV110" s="376"/>
      <c r="QQW110" s="376"/>
      <c r="QQX110" s="376"/>
      <c r="QQY110" s="376"/>
      <c r="QQZ110" s="376"/>
      <c r="QRA110" s="376"/>
      <c r="QRB110" s="376"/>
      <c r="QRC110" s="376"/>
      <c r="QRD110" s="376"/>
      <c r="QRE110" s="376"/>
      <c r="QRF110" s="376"/>
      <c r="QRG110" s="376"/>
      <c r="QRH110" s="376"/>
      <c r="QRI110" s="376"/>
      <c r="QRJ110" s="376"/>
      <c r="QRK110" s="376"/>
      <c r="QRL110" s="376"/>
      <c r="QRM110" s="376"/>
      <c r="QRN110" s="376"/>
      <c r="QRO110" s="376"/>
      <c r="QRP110" s="376"/>
      <c r="QRQ110" s="376"/>
      <c r="QRR110" s="376"/>
      <c r="QRS110" s="376"/>
      <c r="QRT110" s="376"/>
      <c r="QRU110" s="376"/>
      <c r="QRV110" s="376"/>
      <c r="QRW110" s="376"/>
      <c r="QRX110" s="376"/>
      <c r="QRY110" s="376"/>
      <c r="QRZ110" s="376"/>
      <c r="QSA110" s="376"/>
      <c r="QSB110" s="376"/>
      <c r="QSC110" s="376"/>
      <c r="QSD110" s="376"/>
      <c r="QSE110" s="376"/>
      <c r="QSF110" s="376"/>
      <c r="QSG110" s="376"/>
      <c r="QSH110" s="376"/>
      <c r="QSI110" s="376"/>
      <c r="QSJ110" s="376"/>
      <c r="QSK110" s="376"/>
      <c r="QSL110" s="376"/>
      <c r="QSM110" s="376"/>
      <c r="QSN110" s="376"/>
      <c r="QSO110" s="376"/>
      <c r="QSP110" s="376"/>
      <c r="QSQ110" s="376"/>
      <c r="QSR110" s="376"/>
      <c r="QSS110" s="376"/>
      <c r="QST110" s="376"/>
      <c r="QSU110" s="376"/>
      <c r="QSV110" s="376"/>
      <c r="QSW110" s="376"/>
      <c r="QSX110" s="376"/>
      <c r="QSY110" s="376"/>
      <c r="QSZ110" s="376"/>
      <c r="QTA110" s="376"/>
      <c r="QTB110" s="376"/>
      <c r="QTC110" s="376"/>
      <c r="QTD110" s="376"/>
      <c r="QTE110" s="376"/>
      <c r="QTF110" s="376"/>
      <c r="QTG110" s="376"/>
      <c r="QTH110" s="376"/>
      <c r="QTI110" s="376"/>
      <c r="QTJ110" s="376"/>
      <c r="QTK110" s="376"/>
      <c r="QTL110" s="376"/>
      <c r="QTM110" s="376"/>
      <c r="QTN110" s="376"/>
      <c r="QTO110" s="376"/>
      <c r="QTP110" s="376"/>
      <c r="QTQ110" s="376"/>
      <c r="QTR110" s="376"/>
      <c r="QTS110" s="376"/>
      <c r="QTT110" s="376"/>
      <c r="QTU110" s="376"/>
      <c r="QTV110" s="376"/>
      <c r="QTW110" s="376"/>
      <c r="QTX110" s="376"/>
      <c r="QTY110" s="376"/>
      <c r="QTZ110" s="376"/>
      <c r="QUA110" s="376"/>
      <c r="QUB110" s="376"/>
      <c r="QUC110" s="376"/>
      <c r="QUD110" s="376"/>
      <c r="QUE110" s="376"/>
      <c r="QUF110" s="376"/>
      <c r="QUG110" s="376"/>
      <c r="QUH110" s="376"/>
      <c r="QUI110" s="376"/>
      <c r="QUJ110" s="376"/>
      <c r="QUK110" s="376"/>
      <c r="QUL110" s="376"/>
      <c r="QUM110" s="376"/>
      <c r="QUN110" s="376"/>
      <c r="QUO110" s="376"/>
      <c r="QUP110" s="376"/>
      <c r="QUQ110" s="376"/>
      <c r="QUR110" s="376"/>
      <c r="QUS110" s="376"/>
      <c r="QUT110" s="376"/>
      <c r="QUU110" s="376"/>
      <c r="QUV110" s="376"/>
      <c r="QUW110" s="376"/>
      <c r="QUX110" s="376"/>
      <c r="QUY110" s="376"/>
      <c r="QUZ110" s="376"/>
      <c r="QVA110" s="376"/>
      <c r="QVB110" s="376"/>
      <c r="QVC110" s="376"/>
      <c r="QVD110" s="376"/>
      <c r="QVE110" s="376"/>
      <c r="QVF110" s="376"/>
      <c r="QVG110" s="376"/>
      <c r="QVH110" s="376"/>
      <c r="QVI110" s="376"/>
      <c r="QVJ110" s="376"/>
      <c r="QVK110" s="376"/>
      <c r="QVL110" s="376"/>
      <c r="QVM110" s="376"/>
      <c r="QVN110" s="376"/>
      <c r="QVO110" s="376"/>
      <c r="QVP110" s="376"/>
      <c r="QVQ110" s="376"/>
      <c r="QVR110" s="376"/>
      <c r="QVS110" s="376"/>
      <c r="QVT110" s="376"/>
      <c r="QVU110" s="376"/>
      <c r="QVV110" s="376"/>
      <c r="QVW110" s="376"/>
      <c r="QVX110" s="376"/>
      <c r="QVY110" s="376"/>
      <c r="QVZ110" s="376"/>
      <c r="QWA110" s="376"/>
      <c r="QWB110" s="376"/>
      <c r="QWC110" s="376"/>
      <c r="QWD110" s="376"/>
      <c r="QWE110" s="376"/>
      <c r="QWF110" s="376"/>
      <c r="QWG110" s="376"/>
      <c r="QWH110" s="376"/>
      <c r="QWI110" s="376"/>
      <c r="QWJ110" s="376"/>
      <c r="QWK110" s="376"/>
      <c r="QWL110" s="376"/>
      <c r="QWM110" s="376"/>
      <c r="QWN110" s="376"/>
      <c r="QWO110" s="376"/>
      <c r="QWP110" s="376"/>
      <c r="QWQ110" s="376"/>
      <c r="QWR110" s="376"/>
      <c r="QWS110" s="376"/>
      <c r="QWT110" s="376"/>
      <c r="QWU110" s="376"/>
      <c r="QWV110" s="376"/>
      <c r="QWW110" s="376"/>
      <c r="QWX110" s="376"/>
      <c r="QWY110" s="376"/>
      <c r="QWZ110" s="376"/>
      <c r="QXA110" s="376"/>
      <c r="QXB110" s="376"/>
      <c r="QXC110" s="376"/>
      <c r="QXD110" s="376"/>
      <c r="QXE110" s="376"/>
      <c r="QXF110" s="376"/>
      <c r="QXG110" s="376"/>
      <c r="QXH110" s="376"/>
      <c r="QXI110" s="376"/>
      <c r="QXJ110" s="376"/>
      <c r="QXK110" s="376"/>
      <c r="QXL110" s="376"/>
      <c r="QXM110" s="376"/>
      <c r="QXN110" s="376"/>
      <c r="QXO110" s="376"/>
      <c r="QXP110" s="376"/>
      <c r="QXQ110" s="376"/>
      <c r="QXR110" s="376"/>
      <c r="QXS110" s="376"/>
      <c r="QXT110" s="376"/>
      <c r="QXU110" s="376"/>
      <c r="QXV110" s="376"/>
      <c r="QXW110" s="376"/>
      <c r="QXX110" s="376"/>
      <c r="QXY110" s="376"/>
      <c r="QXZ110" s="376"/>
      <c r="QYA110" s="376"/>
      <c r="QYB110" s="376"/>
      <c r="QYC110" s="376"/>
      <c r="QYD110" s="376"/>
      <c r="QYE110" s="376"/>
      <c r="QYF110" s="376"/>
      <c r="QYG110" s="376"/>
      <c r="QYH110" s="376"/>
      <c r="QYI110" s="376"/>
      <c r="QYJ110" s="376"/>
      <c r="QYK110" s="376"/>
      <c r="QYL110" s="376"/>
      <c r="QYM110" s="376"/>
      <c r="QYN110" s="376"/>
      <c r="QYO110" s="376"/>
      <c r="QYP110" s="376"/>
      <c r="QYQ110" s="376"/>
      <c r="QYR110" s="376"/>
      <c r="QYS110" s="376"/>
      <c r="QYT110" s="376"/>
      <c r="QYU110" s="376"/>
      <c r="QYV110" s="376"/>
      <c r="QYW110" s="376"/>
      <c r="QYX110" s="376"/>
      <c r="QYY110" s="376"/>
      <c r="QYZ110" s="376"/>
      <c r="QZA110" s="376"/>
      <c r="QZB110" s="376"/>
      <c r="QZC110" s="376"/>
      <c r="QZD110" s="376"/>
      <c r="QZE110" s="376"/>
      <c r="QZF110" s="376"/>
      <c r="QZG110" s="376"/>
      <c r="QZH110" s="376"/>
      <c r="QZI110" s="376"/>
      <c r="QZJ110" s="376"/>
      <c r="QZK110" s="376"/>
      <c r="QZL110" s="376"/>
      <c r="QZM110" s="376"/>
      <c r="QZN110" s="376"/>
      <c r="QZO110" s="376"/>
      <c r="QZP110" s="376"/>
      <c r="QZQ110" s="376"/>
      <c r="QZR110" s="376"/>
      <c r="QZS110" s="376"/>
      <c r="QZT110" s="376"/>
      <c r="QZU110" s="376"/>
      <c r="QZV110" s="376"/>
      <c r="QZW110" s="376"/>
      <c r="QZX110" s="376"/>
      <c r="QZY110" s="376"/>
      <c r="QZZ110" s="376"/>
      <c r="RAA110" s="376"/>
      <c r="RAB110" s="376"/>
      <c r="RAC110" s="376"/>
      <c r="RAD110" s="376"/>
      <c r="RAE110" s="376"/>
      <c r="RAF110" s="376"/>
      <c r="RAG110" s="376"/>
      <c r="RAH110" s="376"/>
      <c r="RAI110" s="376"/>
      <c r="RAJ110" s="376"/>
      <c r="RAK110" s="376"/>
      <c r="RAL110" s="376"/>
      <c r="RAM110" s="376"/>
      <c r="RAN110" s="376"/>
      <c r="RAO110" s="376"/>
      <c r="RAP110" s="376"/>
      <c r="RAQ110" s="376"/>
      <c r="RAR110" s="376"/>
      <c r="RAS110" s="376"/>
      <c r="RAT110" s="376"/>
      <c r="RAU110" s="376"/>
      <c r="RAV110" s="376"/>
      <c r="RAW110" s="376"/>
      <c r="RAX110" s="376"/>
      <c r="RAY110" s="376"/>
      <c r="RAZ110" s="376"/>
      <c r="RBA110" s="376"/>
      <c r="RBB110" s="376"/>
      <c r="RBC110" s="376"/>
      <c r="RBD110" s="376"/>
      <c r="RBE110" s="376"/>
      <c r="RBF110" s="376"/>
      <c r="RBG110" s="376"/>
      <c r="RBH110" s="376"/>
      <c r="RBI110" s="376"/>
      <c r="RBJ110" s="376"/>
      <c r="RBK110" s="376"/>
      <c r="RBL110" s="376"/>
      <c r="RBM110" s="376"/>
      <c r="RBN110" s="376"/>
      <c r="RBO110" s="376"/>
      <c r="RBP110" s="376"/>
      <c r="RBQ110" s="376"/>
      <c r="RBR110" s="376"/>
      <c r="RBS110" s="376"/>
      <c r="RBT110" s="376"/>
      <c r="RBU110" s="376"/>
      <c r="RBV110" s="376"/>
      <c r="RBW110" s="376"/>
      <c r="RBX110" s="376"/>
      <c r="RBY110" s="376"/>
      <c r="RBZ110" s="376"/>
      <c r="RCA110" s="376"/>
      <c r="RCB110" s="376"/>
      <c r="RCC110" s="376"/>
      <c r="RCD110" s="376"/>
      <c r="RCE110" s="376"/>
      <c r="RCF110" s="376"/>
      <c r="RCG110" s="376"/>
      <c r="RCH110" s="376"/>
      <c r="RCI110" s="376"/>
      <c r="RCJ110" s="376"/>
      <c r="RCK110" s="376"/>
      <c r="RCL110" s="376"/>
      <c r="RCM110" s="376"/>
      <c r="RCN110" s="376"/>
      <c r="RCO110" s="376"/>
      <c r="RCP110" s="376"/>
      <c r="RCQ110" s="376"/>
      <c r="RCR110" s="376"/>
      <c r="RCS110" s="376"/>
      <c r="RCT110" s="376"/>
      <c r="RCU110" s="376"/>
      <c r="RCV110" s="376"/>
      <c r="RCW110" s="376"/>
      <c r="RCX110" s="376"/>
      <c r="RCY110" s="376"/>
      <c r="RCZ110" s="376"/>
      <c r="RDA110" s="376"/>
      <c r="RDB110" s="376"/>
      <c r="RDC110" s="376"/>
      <c r="RDD110" s="376"/>
      <c r="RDE110" s="376"/>
      <c r="RDF110" s="376"/>
      <c r="RDG110" s="376"/>
      <c r="RDH110" s="376"/>
      <c r="RDI110" s="376"/>
      <c r="RDJ110" s="376"/>
      <c r="RDK110" s="376"/>
      <c r="RDL110" s="376"/>
      <c r="RDM110" s="376"/>
      <c r="RDN110" s="376"/>
      <c r="RDO110" s="376"/>
      <c r="RDP110" s="376"/>
      <c r="RDQ110" s="376"/>
      <c r="RDR110" s="376"/>
      <c r="RDS110" s="376"/>
      <c r="RDT110" s="376"/>
      <c r="RDU110" s="376"/>
      <c r="RDV110" s="376"/>
      <c r="RDW110" s="376"/>
      <c r="RDX110" s="376"/>
      <c r="RDY110" s="376"/>
      <c r="RDZ110" s="376"/>
      <c r="REA110" s="376"/>
      <c r="REB110" s="376"/>
      <c r="REC110" s="376"/>
      <c r="RED110" s="376"/>
      <c r="REE110" s="376"/>
      <c r="REF110" s="376"/>
      <c r="REG110" s="376"/>
      <c r="REH110" s="376"/>
      <c r="REI110" s="376"/>
      <c r="REJ110" s="376"/>
      <c r="REK110" s="376"/>
      <c r="REL110" s="376"/>
      <c r="REM110" s="376"/>
      <c r="REN110" s="376"/>
      <c r="REO110" s="376"/>
      <c r="REP110" s="376"/>
      <c r="REQ110" s="376"/>
      <c r="RER110" s="376"/>
      <c r="RES110" s="376"/>
      <c r="RET110" s="376"/>
      <c r="REU110" s="376"/>
      <c r="REV110" s="376"/>
      <c r="REW110" s="376"/>
      <c r="REX110" s="376"/>
      <c r="REY110" s="376"/>
      <c r="REZ110" s="376"/>
      <c r="RFA110" s="376"/>
      <c r="RFB110" s="376"/>
      <c r="RFC110" s="376"/>
      <c r="RFD110" s="376"/>
      <c r="RFE110" s="376"/>
      <c r="RFF110" s="376"/>
      <c r="RFG110" s="376"/>
      <c r="RFH110" s="376"/>
      <c r="RFI110" s="376"/>
      <c r="RFJ110" s="376"/>
      <c r="RFK110" s="376"/>
      <c r="RFL110" s="376"/>
      <c r="RFM110" s="376"/>
      <c r="RFN110" s="376"/>
      <c r="RFO110" s="376"/>
      <c r="RFP110" s="376"/>
      <c r="RFQ110" s="376"/>
      <c r="RFR110" s="376"/>
      <c r="RFS110" s="376"/>
      <c r="RFT110" s="376"/>
      <c r="RFU110" s="376"/>
      <c r="RFV110" s="376"/>
      <c r="RFW110" s="376"/>
      <c r="RFX110" s="376"/>
      <c r="RFY110" s="376"/>
      <c r="RFZ110" s="376"/>
      <c r="RGA110" s="376"/>
      <c r="RGB110" s="376"/>
      <c r="RGC110" s="376"/>
      <c r="RGD110" s="376"/>
      <c r="RGE110" s="376"/>
      <c r="RGF110" s="376"/>
      <c r="RGG110" s="376"/>
      <c r="RGH110" s="376"/>
      <c r="RGI110" s="376"/>
      <c r="RGJ110" s="376"/>
      <c r="RGK110" s="376"/>
      <c r="RGL110" s="376"/>
      <c r="RGM110" s="376"/>
      <c r="RGN110" s="376"/>
      <c r="RGO110" s="376"/>
      <c r="RGP110" s="376"/>
      <c r="RGQ110" s="376"/>
      <c r="RGR110" s="376"/>
      <c r="RGS110" s="376"/>
      <c r="RGT110" s="376"/>
      <c r="RGU110" s="376"/>
      <c r="RGV110" s="376"/>
      <c r="RGW110" s="376"/>
      <c r="RGX110" s="376"/>
      <c r="RGY110" s="376"/>
      <c r="RGZ110" s="376"/>
      <c r="RHA110" s="376"/>
      <c r="RHB110" s="376"/>
      <c r="RHC110" s="376"/>
      <c r="RHD110" s="376"/>
      <c r="RHE110" s="376"/>
      <c r="RHF110" s="376"/>
      <c r="RHG110" s="376"/>
      <c r="RHH110" s="376"/>
      <c r="RHI110" s="376"/>
      <c r="RHJ110" s="376"/>
      <c r="RHK110" s="376"/>
      <c r="RHL110" s="376"/>
      <c r="RHM110" s="376"/>
      <c r="RHN110" s="376"/>
      <c r="RHO110" s="376"/>
      <c r="RHP110" s="376"/>
      <c r="RHQ110" s="376"/>
      <c r="RHR110" s="376"/>
      <c r="RHS110" s="376"/>
      <c r="RHT110" s="376"/>
      <c r="RHU110" s="376"/>
      <c r="RHV110" s="376"/>
      <c r="RHW110" s="376"/>
      <c r="RHX110" s="376"/>
      <c r="RHY110" s="376"/>
      <c r="RHZ110" s="376"/>
      <c r="RIA110" s="376"/>
      <c r="RIB110" s="376"/>
      <c r="RIC110" s="376"/>
      <c r="RID110" s="376"/>
      <c r="RIE110" s="376"/>
      <c r="RIF110" s="376"/>
      <c r="RIG110" s="376"/>
      <c r="RIH110" s="376"/>
      <c r="RII110" s="376"/>
      <c r="RIJ110" s="376"/>
      <c r="RIK110" s="376"/>
      <c r="RIL110" s="376"/>
      <c r="RIM110" s="376"/>
      <c r="RIN110" s="376"/>
      <c r="RIO110" s="376"/>
      <c r="RIP110" s="376"/>
      <c r="RIQ110" s="376"/>
      <c r="RIR110" s="376"/>
      <c r="RIS110" s="376"/>
      <c r="RIT110" s="376"/>
      <c r="RIU110" s="376"/>
      <c r="RIV110" s="376"/>
      <c r="RIW110" s="376"/>
      <c r="RIX110" s="376"/>
      <c r="RIY110" s="376"/>
      <c r="RIZ110" s="376"/>
      <c r="RJA110" s="376"/>
      <c r="RJB110" s="376"/>
      <c r="RJC110" s="376"/>
      <c r="RJD110" s="376"/>
      <c r="RJE110" s="376"/>
      <c r="RJF110" s="376"/>
      <c r="RJG110" s="376"/>
      <c r="RJH110" s="376"/>
      <c r="RJI110" s="376"/>
      <c r="RJJ110" s="376"/>
      <c r="RJK110" s="376"/>
      <c r="RJL110" s="376"/>
      <c r="RJM110" s="376"/>
      <c r="RJN110" s="376"/>
      <c r="RJO110" s="376"/>
      <c r="RJP110" s="376"/>
      <c r="RJQ110" s="376"/>
      <c r="RJR110" s="376"/>
      <c r="RJS110" s="376"/>
      <c r="RJT110" s="376"/>
      <c r="RJU110" s="376"/>
      <c r="RJV110" s="376"/>
      <c r="RJW110" s="376"/>
      <c r="RJX110" s="376"/>
      <c r="RJY110" s="376"/>
      <c r="RJZ110" s="376"/>
      <c r="RKA110" s="376"/>
      <c r="RKB110" s="376"/>
      <c r="RKC110" s="376"/>
      <c r="RKD110" s="376"/>
      <c r="RKE110" s="376"/>
      <c r="RKF110" s="376"/>
      <c r="RKG110" s="376"/>
      <c r="RKH110" s="376"/>
      <c r="RKI110" s="376"/>
      <c r="RKJ110" s="376"/>
      <c r="RKK110" s="376"/>
      <c r="RKL110" s="376"/>
      <c r="RKM110" s="376"/>
      <c r="RKN110" s="376"/>
      <c r="RKO110" s="376"/>
      <c r="RKP110" s="376"/>
      <c r="RKQ110" s="376"/>
      <c r="RKR110" s="376"/>
      <c r="RKS110" s="376"/>
      <c r="RKT110" s="376"/>
      <c r="RKU110" s="376"/>
      <c r="RKV110" s="376"/>
      <c r="RKW110" s="376"/>
      <c r="RKX110" s="376"/>
      <c r="RKY110" s="376"/>
      <c r="RKZ110" s="376"/>
      <c r="RLA110" s="376"/>
      <c r="RLB110" s="376"/>
      <c r="RLC110" s="376"/>
      <c r="RLD110" s="376"/>
      <c r="RLE110" s="376"/>
      <c r="RLF110" s="376"/>
      <c r="RLG110" s="376"/>
      <c r="RLH110" s="376"/>
      <c r="RLI110" s="376"/>
      <c r="RLJ110" s="376"/>
      <c r="RLK110" s="376"/>
      <c r="RLL110" s="376"/>
      <c r="RLM110" s="376"/>
      <c r="RLN110" s="376"/>
      <c r="RLO110" s="376"/>
      <c r="RLP110" s="376"/>
      <c r="RLQ110" s="376"/>
      <c r="RLR110" s="376"/>
      <c r="RLS110" s="376"/>
      <c r="RLT110" s="376"/>
      <c r="RLU110" s="376"/>
      <c r="RLV110" s="376"/>
      <c r="RLW110" s="376"/>
      <c r="RLX110" s="376"/>
      <c r="RLY110" s="376"/>
      <c r="RLZ110" s="376"/>
      <c r="RMA110" s="376"/>
      <c r="RMB110" s="376"/>
      <c r="RMC110" s="376"/>
      <c r="RMD110" s="376"/>
      <c r="RME110" s="376"/>
      <c r="RMF110" s="376"/>
      <c r="RMG110" s="376"/>
      <c r="RMH110" s="376"/>
      <c r="RMI110" s="376"/>
      <c r="RMJ110" s="376"/>
      <c r="RMK110" s="376"/>
      <c r="RML110" s="376"/>
      <c r="RMM110" s="376"/>
      <c r="RMN110" s="376"/>
      <c r="RMO110" s="376"/>
      <c r="RMP110" s="376"/>
      <c r="RMQ110" s="376"/>
      <c r="RMR110" s="376"/>
      <c r="RMS110" s="376"/>
      <c r="RMT110" s="376"/>
      <c r="RMU110" s="376"/>
      <c r="RMV110" s="376"/>
      <c r="RMW110" s="376"/>
      <c r="RMX110" s="376"/>
      <c r="RMY110" s="376"/>
      <c r="RMZ110" s="376"/>
      <c r="RNA110" s="376"/>
      <c r="RNB110" s="376"/>
      <c r="RNC110" s="376"/>
      <c r="RND110" s="376"/>
      <c r="RNE110" s="376"/>
      <c r="RNF110" s="376"/>
      <c r="RNG110" s="376"/>
      <c r="RNH110" s="376"/>
      <c r="RNI110" s="376"/>
      <c r="RNJ110" s="376"/>
      <c r="RNK110" s="376"/>
      <c r="RNL110" s="376"/>
      <c r="RNM110" s="376"/>
      <c r="RNN110" s="376"/>
      <c r="RNO110" s="376"/>
      <c r="RNP110" s="376"/>
      <c r="RNQ110" s="376"/>
      <c r="RNR110" s="376"/>
      <c r="RNS110" s="376"/>
      <c r="RNT110" s="376"/>
      <c r="RNU110" s="376"/>
      <c r="RNV110" s="376"/>
      <c r="RNW110" s="376"/>
      <c r="RNX110" s="376"/>
      <c r="RNY110" s="376"/>
      <c r="RNZ110" s="376"/>
      <c r="ROA110" s="376"/>
      <c r="ROB110" s="376"/>
      <c r="ROC110" s="376"/>
      <c r="ROD110" s="376"/>
      <c r="ROE110" s="376"/>
      <c r="ROF110" s="376"/>
      <c r="ROG110" s="376"/>
      <c r="ROH110" s="376"/>
      <c r="ROI110" s="376"/>
      <c r="ROJ110" s="376"/>
      <c r="ROK110" s="376"/>
      <c r="ROL110" s="376"/>
      <c r="ROM110" s="376"/>
      <c r="RON110" s="376"/>
      <c r="ROO110" s="376"/>
      <c r="ROP110" s="376"/>
      <c r="ROQ110" s="376"/>
      <c r="ROR110" s="376"/>
      <c r="ROS110" s="376"/>
      <c r="ROT110" s="376"/>
      <c r="ROU110" s="376"/>
      <c r="ROV110" s="376"/>
      <c r="ROW110" s="376"/>
      <c r="ROX110" s="376"/>
      <c r="ROY110" s="376"/>
      <c r="ROZ110" s="376"/>
      <c r="RPA110" s="376"/>
      <c r="RPB110" s="376"/>
      <c r="RPC110" s="376"/>
      <c r="RPD110" s="376"/>
      <c r="RPE110" s="376"/>
      <c r="RPF110" s="376"/>
      <c r="RPG110" s="376"/>
      <c r="RPH110" s="376"/>
      <c r="RPI110" s="376"/>
      <c r="RPJ110" s="376"/>
      <c r="RPK110" s="376"/>
      <c r="RPL110" s="376"/>
      <c r="RPM110" s="376"/>
      <c r="RPN110" s="376"/>
      <c r="RPO110" s="376"/>
      <c r="RPP110" s="376"/>
      <c r="RPQ110" s="376"/>
      <c r="RPR110" s="376"/>
      <c r="RPS110" s="376"/>
      <c r="RPT110" s="376"/>
      <c r="RPU110" s="376"/>
      <c r="RPV110" s="376"/>
      <c r="RPW110" s="376"/>
      <c r="RPX110" s="376"/>
      <c r="RPY110" s="376"/>
      <c r="RPZ110" s="376"/>
      <c r="RQA110" s="376"/>
      <c r="RQB110" s="376"/>
      <c r="RQC110" s="376"/>
      <c r="RQD110" s="376"/>
      <c r="RQE110" s="376"/>
      <c r="RQF110" s="376"/>
      <c r="RQG110" s="376"/>
      <c r="RQH110" s="376"/>
      <c r="RQI110" s="376"/>
      <c r="RQJ110" s="376"/>
      <c r="RQK110" s="376"/>
      <c r="RQL110" s="376"/>
      <c r="RQM110" s="376"/>
      <c r="RQN110" s="376"/>
      <c r="RQO110" s="376"/>
      <c r="RQP110" s="376"/>
      <c r="RQQ110" s="376"/>
      <c r="RQR110" s="376"/>
      <c r="RQS110" s="376"/>
      <c r="RQT110" s="376"/>
      <c r="RQU110" s="376"/>
      <c r="RQV110" s="376"/>
      <c r="RQW110" s="376"/>
      <c r="RQX110" s="376"/>
      <c r="RQY110" s="376"/>
      <c r="RQZ110" s="376"/>
      <c r="RRA110" s="376"/>
      <c r="RRB110" s="376"/>
      <c r="RRC110" s="376"/>
      <c r="RRD110" s="376"/>
      <c r="RRE110" s="376"/>
      <c r="RRF110" s="376"/>
      <c r="RRG110" s="376"/>
      <c r="RRH110" s="376"/>
      <c r="RRI110" s="376"/>
      <c r="RRJ110" s="376"/>
      <c r="RRK110" s="376"/>
      <c r="RRL110" s="376"/>
      <c r="RRM110" s="376"/>
      <c r="RRN110" s="376"/>
      <c r="RRO110" s="376"/>
      <c r="RRP110" s="376"/>
      <c r="RRQ110" s="376"/>
      <c r="RRR110" s="376"/>
      <c r="RRS110" s="376"/>
      <c r="RRT110" s="376"/>
      <c r="RRU110" s="376"/>
      <c r="RRV110" s="376"/>
      <c r="RRW110" s="376"/>
      <c r="RRX110" s="376"/>
      <c r="RRY110" s="376"/>
      <c r="RRZ110" s="376"/>
      <c r="RSA110" s="376"/>
      <c r="RSB110" s="376"/>
      <c r="RSC110" s="376"/>
      <c r="RSD110" s="376"/>
      <c r="RSE110" s="376"/>
      <c r="RSF110" s="376"/>
      <c r="RSG110" s="376"/>
      <c r="RSH110" s="376"/>
      <c r="RSI110" s="376"/>
      <c r="RSJ110" s="376"/>
      <c r="RSK110" s="376"/>
      <c r="RSL110" s="376"/>
      <c r="RSM110" s="376"/>
      <c r="RSN110" s="376"/>
      <c r="RSO110" s="376"/>
      <c r="RSP110" s="376"/>
      <c r="RSQ110" s="376"/>
      <c r="RSR110" s="376"/>
      <c r="RSS110" s="376"/>
      <c r="RST110" s="376"/>
      <c r="RSU110" s="376"/>
      <c r="RSV110" s="376"/>
      <c r="RSW110" s="376"/>
      <c r="RSX110" s="376"/>
      <c r="RSY110" s="376"/>
      <c r="RSZ110" s="376"/>
      <c r="RTA110" s="376"/>
      <c r="RTB110" s="376"/>
      <c r="RTC110" s="376"/>
      <c r="RTD110" s="376"/>
      <c r="RTE110" s="376"/>
      <c r="RTF110" s="376"/>
      <c r="RTG110" s="376"/>
      <c r="RTH110" s="376"/>
      <c r="RTI110" s="376"/>
      <c r="RTJ110" s="376"/>
      <c r="RTK110" s="376"/>
      <c r="RTL110" s="376"/>
      <c r="RTM110" s="376"/>
      <c r="RTN110" s="376"/>
      <c r="RTO110" s="376"/>
      <c r="RTP110" s="376"/>
      <c r="RTQ110" s="376"/>
      <c r="RTR110" s="376"/>
      <c r="RTS110" s="376"/>
      <c r="RTT110" s="376"/>
      <c r="RTU110" s="376"/>
      <c r="RTV110" s="376"/>
      <c r="RTW110" s="376"/>
      <c r="RTX110" s="376"/>
      <c r="RTY110" s="376"/>
      <c r="RTZ110" s="376"/>
      <c r="RUA110" s="376"/>
      <c r="RUB110" s="376"/>
      <c r="RUC110" s="376"/>
      <c r="RUD110" s="376"/>
      <c r="RUE110" s="376"/>
      <c r="RUF110" s="376"/>
      <c r="RUG110" s="376"/>
      <c r="RUH110" s="376"/>
      <c r="RUI110" s="376"/>
      <c r="RUJ110" s="376"/>
      <c r="RUK110" s="376"/>
      <c r="RUL110" s="376"/>
      <c r="RUM110" s="376"/>
      <c r="RUN110" s="376"/>
      <c r="RUO110" s="376"/>
      <c r="RUP110" s="376"/>
      <c r="RUQ110" s="376"/>
      <c r="RUR110" s="376"/>
      <c r="RUS110" s="376"/>
      <c r="RUT110" s="376"/>
      <c r="RUU110" s="376"/>
      <c r="RUV110" s="376"/>
      <c r="RUW110" s="376"/>
      <c r="RUX110" s="376"/>
      <c r="RUY110" s="376"/>
      <c r="RUZ110" s="376"/>
      <c r="RVA110" s="376"/>
      <c r="RVB110" s="376"/>
      <c r="RVC110" s="376"/>
      <c r="RVD110" s="376"/>
      <c r="RVE110" s="376"/>
      <c r="RVF110" s="376"/>
      <c r="RVG110" s="376"/>
      <c r="RVH110" s="376"/>
      <c r="RVI110" s="376"/>
      <c r="RVJ110" s="376"/>
      <c r="RVK110" s="376"/>
      <c r="RVL110" s="376"/>
      <c r="RVM110" s="376"/>
      <c r="RVN110" s="376"/>
      <c r="RVO110" s="376"/>
      <c r="RVP110" s="376"/>
      <c r="RVQ110" s="376"/>
      <c r="RVR110" s="376"/>
      <c r="RVS110" s="376"/>
      <c r="RVT110" s="376"/>
      <c r="RVU110" s="376"/>
      <c r="RVV110" s="376"/>
      <c r="RVW110" s="376"/>
      <c r="RVX110" s="376"/>
      <c r="RVY110" s="376"/>
      <c r="RVZ110" s="376"/>
      <c r="RWA110" s="376"/>
      <c r="RWB110" s="376"/>
      <c r="RWC110" s="376"/>
      <c r="RWD110" s="376"/>
      <c r="RWE110" s="376"/>
      <c r="RWF110" s="376"/>
      <c r="RWG110" s="376"/>
      <c r="RWH110" s="376"/>
      <c r="RWI110" s="376"/>
      <c r="RWJ110" s="376"/>
      <c r="RWK110" s="376"/>
      <c r="RWL110" s="376"/>
      <c r="RWM110" s="376"/>
      <c r="RWN110" s="376"/>
      <c r="RWO110" s="376"/>
      <c r="RWP110" s="376"/>
      <c r="RWQ110" s="376"/>
      <c r="RWR110" s="376"/>
      <c r="RWS110" s="376"/>
      <c r="RWT110" s="376"/>
      <c r="RWU110" s="376"/>
      <c r="RWV110" s="376"/>
      <c r="RWW110" s="376"/>
      <c r="RWX110" s="376"/>
      <c r="RWY110" s="376"/>
      <c r="RWZ110" s="376"/>
      <c r="RXA110" s="376"/>
      <c r="RXB110" s="376"/>
      <c r="RXC110" s="376"/>
      <c r="RXD110" s="376"/>
      <c r="RXE110" s="376"/>
      <c r="RXF110" s="376"/>
      <c r="RXG110" s="376"/>
      <c r="RXH110" s="376"/>
      <c r="RXI110" s="376"/>
      <c r="RXJ110" s="376"/>
      <c r="RXK110" s="376"/>
      <c r="RXL110" s="376"/>
      <c r="RXM110" s="376"/>
      <c r="RXN110" s="376"/>
      <c r="RXO110" s="376"/>
      <c r="RXP110" s="376"/>
      <c r="RXQ110" s="376"/>
      <c r="RXR110" s="376"/>
      <c r="RXS110" s="376"/>
      <c r="RXT110" s="376"/>
      <c r="RXU110" s="376"/>
      <c r="RXV110" s="376"/>
      <c r="RXW110" s="376"/>
      <c r="RXX110" s="376"/>
      <c r="RXY110" s="376"/>
      <c r="RXZ110" s="376"/>
      <c r="RYA110" s="376"/>
      <c r="RYB110" s="376"/>
      <c r="RYC110" s="376"/>
      <c r="RYD110" s="376"/>
      <c r="RYE110" s="376"/>
      <c r="RYF110" s="376"/>
      <c r="RYG110" s="376"/>
      <c r="RYH110" s="376"/>
      <c r="RYI110" s="376"/>
      <c r="RYJ110" s="376"/>
      <c r="RYK110" s="376"/>
      <c r="RYL110" s="376"/>
      <c r="RYM110" s="376"/>
      <c r="RYN110" s="376"/>
      <c r="RYO110" s="376"/>
      <c r="RYP110" s="376"/>
      <c r="RYQ110" s="376"/>
      <c r="RYR110" s="376"/>
      <c r="RYS110" s="376"/>
      <c r="RYT110" s="376"/>
      <c r="RYU110" s="376"/>
      <c r="RYV110" s="376"/>
      <c r="RYW110" s="376"/>
      <c r="RYX110" s="376"/>
      <c r="RYY110" s="376"/>
      <c r="RYZ110" s="376"/>
      <c r="RZA110" s="376"/>
      <c r="RZB110" s="376"/>
      <c r="RZC110" s="376"/>
      <c r="RZD110" s="376"/>
      <c r="RZE110" s="376"/>
      <c r="RZF110" s="376"/>
      <c r="RZG110" s="376"/>
      <c r="RZH110" s="376"/>
      <c r="RZI110" s="376"/>
      <c r="RZJ110" s="376"/>
      <c r="RZK110" s="376"/>
      <c r="RZL110" s="376"/>
      <c r="RZM110" s="376"/>
      <c r="RZN110" s="376"/>
      <c r="RZO110" s="376"/>
      <c r="RZP110" s="376"/>
      <c r="RZQ110" s="376"/>
      <c r="RZR110" s="376"/>
      <c r="RZS110" s="376"/>
      <c r="RZT110" s="376"/>
      <c r="RZU110" s="376"/>
      <c r="RZV110" s="376"/>
      <c r="RZW110" s="376"/>
      <c r="RZX110" s="376"/>
      <c r="RZY110" s="376"/>
      <c r="RZZ110" s="376"/>
      <c r="SAA110" s="376"/>
      <c r="SAB110" s="376"/>
      <c r="SAC110" s="376"/>
      <c r="SAD110" s="376"/>
      <c r="SAE110" s="376"/>
      <c r="SAF110" s="376"/>
      <c r="SAG110" s="376"/>
      <c r="SAH110" s="376"/>
      <c r="SAI110" s="376"/>
      <c r="SAJ110" s="376"/>
      <c r="SAK110" s="376"/>
      <c r="SAL110" s="376"/>
      <c r="SAM110" s="376"/>
      <c r="SAN110" s="376"/>
      <c r="SAO110" s="376"/>
      <c r="SAP110" s="376"/>
      <c r="SAQ110" s="376"/>
      <c r="SAR110" s="376"/>
      <c r="SAS110" s="376"/>
      <c r="SAT110" s="376"/>
      <c r="SAU110" s="376"/>
      <c r="SAV110" s="376"/>
      <c r="SAW110" s="376"/>
      <c r="SAX110" s="376"/>
      <c r="SAY110" s="376"/>
      <c r="SAZ110" s="376"/>
      <c r="SBA110" s="376"/>
      <c r="SBB110" s="376"/>
      <c r="SBC110" s="376"/>
      <c r="SBD110" s="376"/>
      <c r="SBE110" s="376"/>
      <c r="SBF110" s="376"/>
      <c r="SBG110" s="376"/>
      <c r="SBH110" s="376"/>
      <c r="SBI110" s="376"/>
      <c r="SBJ110" s="376"/>
      <c r="SBK110" s="376"/>
      <c r="SBL110" s="376"/>
      <c r="SBM110" s="376"/>
      <c r="SBN110" s="376"/>
      <c r="SBO110" s="376"/>
      <c r="SBP110" s="376"/>
      <c r="SBQ110" s="376"/>
      <c r="SBR110" s="376"/>
      <c r="SBS110" s="376"/>
      <c r="SBT110" s="376"/>
      <c r="SBU110" s="376"/>
      <c r="SBV110" s="376"/>
      <c r="SBW110" s="376"/>
      <c r="SBX110" s="376"/>
      <c r="SBY110" s="376"/>
      <c r="SBZ110" s="376"/>
      <c r="SCA110" s="376"/>
      <c r="SCB110" s="376"/>
      <c r="SCC110" s="376"/>
      <c r="SCD110" s="376"/>
      <c r="SCE110" s="376"/>
      <c r="SCF110" s="376"/>
      <c r="SCG110" s="376"/>
      <c r="SCH110" s="376"/>
      <c r="SCI110" s="376"/>
      <c r="SCJ110" s="376"/>
      <c r="SCK110" s="376"/>
      <c r="SCL110" s="376"/>
      <c r="SCM110" s="376"/>
      <c r="SCN110" s="376"/>
      <c r="SCO110" s="376"/>
      <c r="SCP110" s="376"/>
      <c r="SCQ110" s="376"/>
      <c r="SCR110" s="376"/>
      <c r="SCS110" s="376"/>
      <c r="SCT110" s="376"/>
      <c r="SCU110" s="376"/>
      <c r="SCV110" s="376"/>
      <c r="SCW110" s="376"/>
      <c r="SCX110" s="376"/>
      <c r="SCY110" s="376"/>
      <c r="SCZ110" s="376"/>
      <c r="SDA110" s="376"/>
      <c r="SDB110" s="376"/>
      <c r="SDC110" s="376"/>
      <c r="SDD110" s="376"/>
      <c r="SDE110" s="376"/>
      <c r="SDF110" s="376"/>
      <c r="SDG110" s="376"/>
      <c r="SDH110" s="376"/>
      <c r="SDI110" s="376"/>
      <c r="SDJ110" s="376"/>
      <c r="SDK110" s="376"/>
      <c r="SDL110" s="376"/>
      <c r="SDM110" s="376"/>
      <c r="SDN110" s="376"/>
      <c r="SDO110" s="376"/>
      <c r="SDP110" s="376"/>
      <c r="SDQ110" s="376"/>
      <c r="SDR110" s="376"/>
      <c r="SDS110" s="376"/>
      <c r="SDT110" s="376"/>
      <c r="SDU110" s="376"/>
      <c r="SDV110" s="376"/>
      <c r="SDW110" s="376"/>
      <c r="SDX110" s="376"/>
      <c r="SDY110" s="376"/>
      <c r="SDZ110" s="376"/>
      <c r="SEA110" s="376"/>
      <c r="SEB110" s="376"/>
      <c r="SEC110" s="376"/>
      <c r="SED110" s="376"/>
      <c r="SEE110" s="376"/>
      <c r="SEF110" s="376"/>
      <c r="SEG110" s="376"/>
      <c r="SEH110" s="376"/>
      <c r="SEI110" s="376"/>
      <c r="SEJ110" s="376"/>
      <c r="SEK110" s="376"/>
      <c r="SEL110" s="376"/>
      <c r="SEM110" s="376"/>
      <c r="SEN110" s="376"/>
      <c r="SEO110" s="376"/>
      <c r="SEP110" s="376"/>
      <c r="SEQ110" s="376"/>
      <c r="SER110" s="376"/>
      <c r="SES110" s="376"/>
      <c r="SET110" s="376"/>
      <c r="SEU110" s="376"/>
      <c r="SEV110" s="376"/>
      <c r="SEW110" s="376"/>
      <c r="SEX110" s="376"/>
      <c r="SEY110" s="376"/>
      <c r="SEZ110" s="376"/>
      <c r="SFA110" s="376"/>
      <c r="SFB110" s="376"/>
      <c r="SFC110" s="376"/>
      <c r="SFD110" s="376"/>
      <c r="SFE110" s="376"/>
      <c r="SFF110" s="376"/>
      <c r="SFG110" s="376"/>
      <c r="SFH110" s="376"/>
      <c r="SFI110" s="376"/>
      <c r="SFJ110" s="376"/>
      <c r="SFK110" s="376"/>
      <c r="SFL110" s="376"/>
      <c r="SFM110" s="376"/>
      <c r="SFN110" s="376"/>
      <c r="SFO110" s="376"/>
      <c r="SFP110" s="376"/>
      <c r="SFQ110" s="376"/>
      <c r="SFR110" s="376"/>
      <c r="SFS110" s="376"/>
      <c r="SFT110" s="376"/>
      <c r="SFU110" s="376"/>
      <c r="SFV110" s="376"/>
      <c r="SFW110" s="376"/>
      <c r="SFX110" s="376"/>
      <c r="SFY110" s="376"/>
      <c r="SFZ110" s="376"/>
      <c r="SGA110" s="376"/>
      <c r="SGB110" s="376"/>
      <c r="SGC110" s="376"/>
      <c r="SGD110" s="376"/>
      <c r="SGE110" s="376"/>
      <c r="SGF110" s="376"/>
      <c r="SGG110" s="376"/>
      <c r="SGH110" s="376"/>
      <c r="SGI110" s="376"/>
      <c r="SGJ110" s="376"/>
      <c r="SGK110" s="376"/>
      <c r="SGL110" s="376"/>
      <c r="SGM110" s="376"/>
      <c r="SGN110" s="376"/>
      <c r="SGO110" s="376"/>
      <c r="SGP110" s="376"/>
      <c r="SGQ110" s="376"/>
      <c r="SGR110" s="376"/>
      <c r="SGS110" s="376"/>
      <c r="SGT110" s="376"/>
      <c r="SGU110" s="376"/>
      <c r="SGV110" s="376"/>
      <c r="SGW110" s="376"/>
      <c r="SGX110" s="376"/>
      <c r="SGY110" s="376"/>
      <c r="SGZ110" s="376"/>
      <c r="SHA110" s="376"/>
      <c r="SHB110" s="376"/>
      <c r="SHC110" s="376"/>
      <c r="SHD110" s="376"/>
      <c r="SHE110" s="376"/>
      <c r="SHF110" s="376"/>
      <c r="SHG110" s="376"/>
      <c r="SHH110" s="376"/>
      <c r="SHI110" s="376"/>
      <c r="SHJ110" s="376"/>
      <c r="SHK110" s="376"/>
      <c r="SHL110" s="376"/>
      <c r="SHM110" s="376"/>
      <c r="SHN110" s="376"/>
      <c r="SHO110" s="376"/>
      <c r="SHP110" s="376"/>
      <c r="SHQ110" s="376"/>
      <c r="SHR110" s="376"/>
      <c r="SHS110" s="376"/>
      <c r="SHT110" s="376"/>
      <c r="SHU110" s="376"/>
      <c r="SHV110" s="376"/>
      <c r="SHW110" s="376"/>
      <c r="SHX110" s="376"/>
      <c r="SHY110" s="376"/>
      <c r="SHZ110" s="376"/>
      <c r="SIA110" s="376"/>
      <c r="SIB110" s="376"/>
      <c r="SIC110" s="376"/>
      <c r="SID110" s="376"/>
      <c r="SIE110" s="376"/>
      <c r="SIF110" s="376"/>
      <c r="SIG110" s="376"/>
      <c r="SIH110" s="376"/>
      <c r="SII110" s="376"/>
      <c r="SIJ110" s="376"/>
      <c r="SIK110" s="376"/>
      <c r="SIL110" s="376"/>
      <c r="SIM110" s="376"/>
      <c r="SIN110" s="376"/>
      <c r="SIO110" s="376"/>
      <c r="SIP110" s="376"/>
      <c r="SIQ110" s="376"/>
      <c r="SIR110" s="376"/>
      <c r="SIS110" s="376"/>
      <c r="SIT110" s="376"/>
      <c r="SIU110" s="376"/>
      <c r="SIV110" s="376"/>
      <c r="SIW110" s="376"/>
      <c r="SIX110" s="376"/>
      <c r="SIY110" s="376"/>
      <c r="SIZ110" s="376"/>
      <c r="SJA110" s="376"/>
      <c r="SJB110" s="376"/>
      <c r="SJC110" s="376"/>
      <c r="SJD110" s="376"/>
      <c r="SJE110" s="376"/>
      <c r="SJF110" s="376"/>
      <c r="SJG110" s="376"/>
      <c r="SJH110" s="376"/>
      <c r="SJI110" s="376"/>
      <c r="SJJ110" s="376"/>
      <c r="SJK110" s="376"/>
      <c r="SJL110" s="376"/>
      <c r="SJM110" s="376"/>
      <c r="SJN110" s="376"/>
      <c r="SJO110" s="376"/>
      <c r="SJP110" s="376"/>
      <c r="SJQ110" s="376"/>
      <c r="SJR110" s="376"/>
      <c r="SJS110" s="376"/>
      <c r="SJT110" s="376"/>
      <c r="SJU110" s="376"/>
      <c r="SJV110" s="376"/>
      <c r="SJW110" s="376"/>
      <c r="SJX110" s="376"/>
      <c r="SJY110" s="376"/>
      <c r="SJZ110" s="376"/>
      <c r="SKA110" s="376"/>
      <c r="SKB110" s="376"/>
      <c r="SKC110" s="376"/>
      <c r="SKD110" s="376"/>
      <c r="SKE110" s="376"/>
      <c r="SKF110" s="376"/>
      <c r="SKG110" s="376"/>
      <c r="SKH110" s="376"/>
      <c r="SKI110" s="376"/>
      <c r="SKJ110" s="376"/>
      <c r="SKK110" s="376"/>
      <c r="SKL110" s="376"/>
      <c r="SKM110" s="376"/>
      <c r="SKN110" s="376"/>
      <c r="SKO110" s="376"/>
      <c r="SKP110" s="376"/>
      <c r="SKQ110" s="376"/>
      <c r="SKR110" s="376"/>
      <c r="SKS110" s="376"/>
      <c r="SKT110" s="376"/>
      <c r="SKU110" s="376"/>
      <c r="SKV110" s="376"/>
      <c r="SKW110" s="376"/>
      <c r="SKX110" s="376"/>
      <c r="SKY110" s="376"/>
      <c r="SKZ110" s="376"/>
      <c r="SLA110" s="376"/>
      <c r="SLB110" s="376"/>
      <c r="SLC110" s="376"/>
      <c r="SLD110" s="376"/>
      <c r="SLE110" s="376"/>
      <c r="SLF110" s="376"/>
      <c r="SLG110" s="376"/>
      <c r="SLH110" s="376"/>
      <c r="SLI110" s="376"/>
      <c r="SLJ110" s="376"/>
      <c r="SLK110" s="376"/>
      <c r="SLL110" s="376"/>
      <c r="SLM110" s="376"/>
      <c r="SLN110" s="376"/>
      <c r="SLO110" s="376"/>
      <c r="SLP110" s="376"/>
      <c r="SLQ110" s="376"/>
      <c r="SLR110" s="376"/>
      <c r="SLS110" s="376"/>
      <c r="SLT110" s="376"/>
      <c r="SLU110" s="376"/>
      <c r="SLV110" s="376"/>
      <c r="SLW110" s="376"/>
      <c r="SLX110" s="376"/>
      <c r="SLY110" s="376"/>
      <c r="SLZ110" s="376"/>
      <c r="SMA110" s="376"/>
      <c r="SMB110" s="376"/>
      <c r="SMC110" s="376"/>
      <c r="SMD110" s="376"/>
      <c r="SME110" s="376"/>
      <c r="SMF110" s="376"/>
      <c r="SMG110" s="376"/>
      <c r="SMH110" s="376"/>
      <c r="SMI110" s="376"/>
      <c r="SMJ110" s="376"/>
      <c r="SMK110" s="376"/>
      <c r="SML110" s="376"/>
      <c r="SMM110" s="376"/>
      <c r="SMN110" s="376"/>
      <c r="SMO110" s="376"/>
      <c r="SMP110" s="376"/>
      <c r="SMQ110" s="376"/>
      <c r="SMR110" s="376"/>
      <c r="SMS110" s="376"/>
      <c r="SMT110" s="376"/>
      <c r="SMU110" s="376"/>
      <c r="SMV110" s="376"/>
      <c r="SMW110" s="376"/>
      <c r="SMX110" s="376"/>
      <c r="SMY110" s="376"/>
      <c r="SMZ110" s="376"/>
      <c r="SNA110" s="376"/>
      <c r="SNB110" s="376"/>
      <c r="SNC110" s="376"/>
      <c r="SND110" s="376"/>
      <c r="SNE110" s="376"/>
      <c r="SNF110" s="376"/>
      <c r="SNG110" s="376"/>
      <c r="SNH110" s="376"/>
      <c r="SNI110" s="376"/>
      <c r="SNJ110" s="376"/>
      <c r="SNK110" s="376"/>
      <c r="SNL110" s="376"/>
      <c r="SNM110" s="376"/>
      <c r="SNN110" s="376"/>
      <c r="SNO110" s="376"/>
      <c r="SNP110" s="376"/>
      <c r="SNQ110" s="376"/>
      <c r="SNR110" s="376"/>
      <c r="SNS110" s="376"/>
      <c r="SNT110" s="376"/>
      <c r="SNU110" s="376"/>
      <c r="SNV110" s="376"/>
      <c r="SNW110" s="376"/>
      <c r="SNX110" s="376"/>
      <c r="SNY110" s="376"/>
      <c r="SNZ110" s="376"/>
      <c r="SOA110" s="376"/>
      <c r="SOB110" s="376"/>
      <c r="SOC110" s="376"/>
      <c r="SOD110" s="376"/>
      <c r="SOE110" s="376"/>
      <c r="SOF110" s="376"/>
      <c r="SOG110" s="376"/>
      <c r="SOH110" s="376"/>
      <c r="SOI110" s="376"/>
      <c r="SOJ110" s="376"/>
      <c r="SOK110" s="376"/>
      <c r="SOL110" s="376"/>
      <c r="SOM110" s="376"/>
      <c r="SON110" s="376"/>
      <c r="SOO110" s="376"/>
      <c r="SOP110" s="376"/>
      <c r="SOQ110" s="376"/>
      <c r="SOR110" s="376"/>
      <c r="SOS110" s="376"/>
      <c r="SOT110" s="376"/>
      <c r="SOU110" s="376"/>
      <c r="SOV110" s="376"/>
      <c r="SOW110" s="376"/>
      <c r="SOX110" s="376"/>
      <c r="SOY110" s="376"/>
      <c r="SOZ110" s="376"/>
      <c r="SPA110" s="376"/>
      <c r="SPB110" s="376"/>
      <c r="SPC110" s="376"/>
      <c r="SPD110" s="376"/>
      <c r="SPE110" s="376"/>
      <c r="SPF110" s="376"/>
      <c r="SPG110" s="376"/>
      <c r="SPH110" s="376"/>
      <c r="SPI110" s="376"/>
      <c r="SPJ110" s="376"/>
      <c r="SPK110" s="376"/>
      <c r="SPL110" s="376"/>
      <c r="SPM110" s="376"/>
      <c r="SPN110" s="376"/>
      <c r="SPO110" s="376"/>
      <c r="SPP110" s="376"/>
      <c r="SPQ110" s="376"/>
      <c r="SPR110" s="376"/>
      <c r="SPS110" s="376"/>
      <c r="SPT110" s="376"/>
      <c r="SPU110" s="376"/>
      <c r="SPV110" s="376"/>
      <c r="SPW110" s="376"/>
      <c r="SPX110" s="376"/>
      <c r="SPY110" s="376"/>
      <c r="SPZ110" s="376"/>
      <c r="SQA110" s="376"/>
      <c r="SQB110" s="376"/>
      <c r="SQC110" s="376"/>
      <c r="SQD110" s="376"/>
      <c r="SQE110" s="376"/>
      <c r="SQF110" s="376"/>
      <c r="SQG110" s="376"/>
      <c r="SQH110" s="376"/>
      <c r="SQI110" s="376"/>
      <c r="SQJ110" s="376"/>
      <c r="SQK110" s="376"/>
      <c r="SQL110" s="376"/>
      <c r="SQM110" s="376"/>
      <c r="SQN110" s="376"/>
      <c r="SQO110" s="376"/>
      <c r="SQP110" s="376"/>
      <c r="SQQ110" s="376"/>
      <c r="SQR110" s="376"/>
      <c r="SQS110" s="376"/>
      <c r="SQT110" s="376"/>
      <c r="SQU110" s="376"/>
      <c r="SQV110" s="376"/>
      <c r="SQW110" s="376"/>
      <c r="SQX110" s="376"/>
      <c r="SQY110" s="376"/>
      <c r="SQZ110" s="376"/>
      <c r="SRA110" s="376"/>
      <c r="SRB110" s="376"/>
      <c r="SRC110" s="376"/>
      <c r="SRD110" s="376"/>
      <c r="SRE110" s="376"/>
      <c r="SRF110" s="376"/>
      <c r="SRG110" s="376"/>
      <c r="SRH110" s="376"/>
      <c r="SRI110" s="376"/>
      <c r="SRJ110" s="376"/>
      <c r="SRK110" s="376"/>
      <c r="SRL110" s="376"/>
      <c r="SRM110" s="376"/>
      <c r="SRN110" s="376"/>
      <c r="SRO110" s="376"/>
      <c r="SRP110" s="376"/>
      <c r="SRQ110" s="376"/>
      <c r="SRR110" s="376"/>
      <c r="SRS110" s="376"/>
      <c r="SRT110" s="376"/>
      <c r="SRU110" s="376"/>
      <c r="SRV110" s="376"/>
      <c r="SRW110" s="376"/>
      <c r="SRX110" s="376"/>
      <c r="SRY110" s="376"/>
      <c r="SRZ110" s="376"/>
      <c r="SSA110" s="376"/>
      <c r="SSB110" s="376"/>
      <c r="SSC110" s="376"/>
      <c r="SSD110" s="376"/>
      <c r="SSE110" s="376"/>
      <c r="SSF110" s="376"/>
      <c r="SSG110" s="376"/>
      <c r="SSH110" s="376"/>
      <c r="SSI110" s="376"/>
      <c r="SSJ110" s="376"/>
      <c r="SSK110" s="376"/>
      <c r="SSL110" s="376"/>
      <c r="SSM110" s="376"/>
      <c r="SSN110" s="376"/>
      <c r="SSO110" s="376"/>
      <c r="SSP110" s="376"/>
      <c r="SSQ110" s="376"/>
      <c r="SSR110" s="376"/>
      <c r="SSS110" s="376"/>
      <c r="SST110" s="376"/>
      <c r="SSU110" s="376"/>
      <c r="SSV110" s="376"/>
      <c r="SSW110" s="376"/>
      <c r="SSX110" s="376"/>
      <c r="SSY110" s="376"/>
      <c r="SSZ110" s="376"/>
      <c r="STA110" s="376"/>
      <c r="STB110" s="376"/>
      <c r="STC110" s="376"/>
      <c r="STD110" s="376"/>
      <c r="STE110" s="376"/>
      <c r="STF110" s="376"/>
      <c r="STG110" s="376"/>
      <c r="STH110" s="376"/>
      <c r="STI110" s="376"/>
      <c r="STJ110" s="376"/>
      <c r="STK110" s="376"/>
      <c r="STL110" s="376"/>
      <c r="STM110" s="376"/>
      <c r="STN110" s="376"/>
      <c r="STO110" s="376"/>
      <c r="STP110" s="376"/>
      <c r="STQ110" s="376"/>
      <c r="STR110" s="376"/>
      <c r="STS110" s="376"/>
      <c r="STT110" s="376"/>
      <c r="STU110" s="376"/>
      <c r="STV110" s="376"/>
      <c r="STW110" s="376"/>
      <c r="STX110" s="376"/>
      <c r="STY110" s="376"/>
      <c r="STZ110" s="376"/>
      <c r="SUA110" s="376"/>
      <c r="SUB110" s="376"/>
      <c r="SUC110" s="376"/>
      <c r="SUD110" s="376"/>
      <c r="SUE110" s="376"/>
      <c r="SUF110" s="376"/>
      <c r="SUG110" s="376"/>
      <c r="SUH110" s="376"/>
      <c r="SUI110" s="376"/>
      <c r="SUJ110" s="376"/>
      <c r="SUK110" s="376"/>
      <c r="SUL110" s="376"/>
      <c r="SUM110" s="376"/>
      <c r="SUN110" s="376"/>
      <c r="SUO110" s="376"/>
      <c r="SUP110" s="376"/>
      <c r="SUQ110" s="376"/>
      <c r="SUR110" s="376"/>
      <c r="SUS110" s="376"/>
      <c r="SUT110" s="376"/>
      <c r="SUU110" s="376"/>
      <c r="SUV110" s="376"/>
      <c r="SUW110" s="376"/>
      <c r="SUX110" s="376"/>
      <c r="SUY110" s="376"/>
      <c r="SUZ110" s="376"/>
      <c r="SVA110" s="376"/>
      <c r="SVB110" s="376"/>
      <c r="SVC110" s="376"/>
      <c r="SVD110" s="376"/>
      <c r="SVE110" s="376"/>
      <c r="SVF110" s="376"/>
      <c r="SVG110" s="376"/>
      <c r="SVH110" s="376"/>
      <c r="SVI110" s="376"/>
      <c r="SVJ110" s="376"/>
      <c r="SVK110" s="376"/>
      <c r="SVL110" s="376"/>
      <c r="SVM110" s="376"/>
      <c r="SVN110" s="376"/>
      <c r="SVO110" s="376"/>
      <c r="SVP110" s="376"/>
      <c r="SVQ110" s="376"/>
      <c r="SVR110" s="376"/>
      <c r="SVS110" s="376"/>
      <c r="SVT110" s="376"/>
      <c r="SVU110" s="376"/>
      <c r="SVV110" s="376"/>
      <c r="SVW110" s="376"/>
      <c r="SVX110" s="376"/>
      <c r="SVY110" s="376"/>
      <c r="SVZ110" s="376"/>
      <c r="SWA110" s="376"/>
      <c r="SWB110" s="376"/>
      <c r="SWC110" s="376"/>
      <c r="SWD110" s="376"/>
      <c r="SWE110" s="376"/>
      <c r="SWF110" s="376"/>
      <c r="SWG110" s="376"/>
      <c r="SWH110" s="376"/>
      <c r="SWI110" s="376"/>
      <c r="SWJ110" s="376"/>
      <c r="SWK110" s="376"/>
      <c r="SWL110" s="376"/>
      <c r="SWM110" s="376"/>
      <c r="SWN110" s="376"/>
      <c r="SWO110" s="376"/>
      <c r="SWP110" s="376"/>
      <c r="SWQ110" s="376"/>
      <c r="SWR110" s="376"/>
      <c r="SWS110" s="376"/>
      <c r="SWT110" s="376"/>
      <c r="SWU110" s="376"/>
      <c r="SWV110" s="376"/>
      <c r="SWW110" s="376"/>
      <c r="SWX110" s="376"/>
      <c r="SWY110" s="376"/>
      <c r="SWZ110" s="376"/>
      <c r="SXA110" s="376"/>
      <c r="SXB110" s="376"/>
      <c r="SXC110" s="376"/>
      <c r="SXD110" s="376"/>
      <c r="SXE110" s="376"/>
      <c r="SXF110" s="376"/>
      <c r="SXG110" s="376"/>
      <c r="SXH110" s="376"/>
      <c r="SXI110" s="376"/>
      <c r="SXJ110" s="376"/>
      <c r="SXK110" s="376"/>
      <c r="SXL110" s="376"/>
      <c r="SXM110" s="376"/>
      <c r="SXN110" s="376"/>
      <c r="SXO110" s="376"/>
      <c r="SXP110" s="376"/>
      <c r="SXQ110" s="376"/>
      <c r="SXR110" s="376"/>
      <c r="SXS110" s="376"/>
      <c r="SXT110" s="376"/>
      <c r="SXU110" s="376"/>
      <c r="SXV110" s="376"/>
      <c r="SXW110" s="376"/>
      <c r="SXX110" s="376"/>
      <c r="SXY110" s="376"/>
      <c r="SXZ110" s="376"/>
      <c r="SYA110" s="376"/>
      <c r="SYB110" s="376"/>
      <c r="SYC110" s="376"/>
      <c r="SYD110" s="376"/>
      <c r="SYE110" s="376"/>
      <c r="SYF110" s="376"/>
      <c r="SYG110" s="376"/>
      <c r="SYH110" s="376"/>
      <c r="SYI110" s="376"/>
      <c r="SYJ110" s="376"/>
      <c r="SYK110" s="376"/>
      <c r="SYL110" s="376"/>
      <c r="SYM110" s="376"/>
      <c r="SYN110" s="376"/>
      <c r="SYO110" s="376"/>
      <c r="SYP110" s="376"/>
      <c r="SYQ110" s="376"/>
      <c r="SYR110" s="376"/>
      <c r="SYS110" s="376"/>
      <c r="SYT110" s="376"/>
      <c r="SYU110" s="376"/>
      <c r="SYV110" s="376"/>
      <c r="SYW110" s="376"/>
      <c r="SYX110" s="376"/>
      <c r="SYY110" s="376"/>
      <c r="SYZ110" s="376"/>
      <c r="SZA110" s="376"/>
      <c r="SZB110" s="376"/>
      <c r="SZC110" s="376"/>
      <c r="SZD110" s="376"/>
      <c r="SZE110" s="376"/>
      <c r="SZF110" s="376"/>
      <c r="SZG110" s="376"/>
      <c r="SZH110" s="376"/>
      <c r="SZI110" s="376"/>
      <c r="SZJ110" s="376"/>
      <c r="SZK110" s="376"/>
      <c r="SZL110" s="376"/>
      <c r="SZM110" s="376"/>
      <c r="SZN110" s="376"/>
      <c r="SZO110" s="376"/>
      <c r="SZP110" s="376"/>
      <c r="SZQ110" s="376"/>
      <c r="SZR110" s="376"/>
      <c r="SZS110" s="376"/>
      <c r="SZT110" s="376"/>
      <c r="SZU110" s="376"/>
      <c r="SZV110" s="376"/>
      <c r="SZW110" s="376"/>
      <c r="SZX110" s="376"/>
      <c r="SZY110" s="376"/>
      <c r="SZZ110" s="376"/>
      <c r="TAA110" s="376"/>
      <c r="TAB110" s="376"/>
      <c r="TAC110" s="376"/>
      <c r="TAD110" s="376"/>
      <c r="TAE110" s="376"/>
      <c r="TAF110" s="376"/>
      <c r="TAG110" s="376"/>
      <c r="TAH110" s="376"/>
      <c r="TAI110" s="376"/>
      <c r="TAJ110" s="376"/>
      <c r="TAK110" s="376"/>
      <c r="TAL110" s="376"/>
      <c r="TAM110" s="376"/>
      <c r="TAN110" s="376"/>
      <c r="TAO110" s="376"/>
      <c r="TAP110" s="376"/>
      <c r="TAQ110" s="376"/>
      <c r="TAR110" s="376"/>
      <c r="TAS110" s="376"/>
      <c r="TAT110" s="376"/>
      <c r="TAU110" s="376"/>
      <c r="TAV110" s="376"/>
      <c r="TAW110" s="376"/>
      <c r="TAX110" s="376"/>
      <c r="TAY110" s="376"/>
      <c r="TAZ110" s="376"/>
      <c r="TBA110" s="376"/>
      <c r="TBB110" s="376"/>
      <c r="TBC110" s="376"/>
      <c r="TBD110" s="376"/>
      <c r="TBE110" s="376"/>
      <c r="TBF110" s="376"/>
      <c r="TBG110" s="376"/>
      <c r="TBH110" s="376"/>
      <c r="TBI110" s="376"/>
      <c r="TBJ110" s="376"/>
      <c r="TBK110" s="376"/>
      <c r="TBL110" s="376"/>
      <c r="TBM110" s="376"/>
      <c r="TBN110" s="376"/>
      <c r="TBO110" s="376"/>
      <c r="TBP110" s="376"/>
      <c r="TBQ110" s="376"/>
      <c r="TBR110" s="376"/>
      <c r="TBS110" s="376"/>
      <c r="TBT110" s="376"/>
      <c r="TBU110" s="376"/>
      <c r="TBV110" s="376"/>
      <c r="TBW110" s="376"/>
      <c r="TBX110" s="376"/>
      <c r="TBY110" s="376"/>
      <c r="TBZ110" s="376"/>
      <c r="TCA110" s="376"/>
      <c r="TCB110" s="376"/>
      <c r="TCC110" s="376"/>
      <c r="TCD110" s="376"/>
      <c r="TCE110" s="376"/>
      <c r="TCF110" s="376"/>
      <c r="TCG110" s="376"/>
      <c r="TCH110" s="376"/>
      <c r="TCI110" s="376"/>
      <c r="TCJ110" s="376"/>
      <c r="TCK110" s="376"/>
      <c r="TCL110" s="376"/>
      <c r="TCM110" s="376"/>
      <c r="TCN110" s="376"/>
      <c r="TCO110" s="376"/>
      <c r="TCP110" s="376"/>
      <c r="TCQ110" s="376"/>
      <c r="TCR110" s="376"/>
      <c r="TCS110" s="376"/>
      <c r="TCT110" s="376"/>
      <c r="TCU110" s="376"/>
      <c r="TCV110" s="376"/>
      <c r="TCW110" s="376"/>
      <c r="TCX110" s="376"/>
      <c r="TCY110" s="376"/>
      <c r="TCZ110" s="376"/>
      <c r="TDA110" s="376"/>
      <c r="TDB110" s="376"/>
      <c r="TDC110" s="376"/>
      <c r="TDD110" s="376"/>
      <c r="TDE110" s="376"/>
      <c r="TDF110" s="376"/>
      <c r="TDG110" s="376"/>
      <c r="TDH110" s="376"/>
      <c r="TDI110" s="376"/>
      <c r="TDJ110" s="376"/>
      <c r="TDK110" s="376"/>
      <c r="TDL110" s="376"/>
      <c r="TDM110" s="376"/>
      <c r="TDN110" s="376"/>
      <c r="TDO110" s="376"/>
      <c r="TDP110" s="376"/>
      <c r="TDQ110" s="376"/>
      <c r="TDR110" s="376"/>
      <c r="TDS110" s="376"/>
      <c r="TDT110" s="376"/>
      <c r="TDU110" s="376"/>
      <c r="TDV110" s="376"/>
      <c r="TDW110" s="376"/>
      <c r="TDX110" s="376"/>
      <c r="TDY110" s="376"/>
      <c r="TDZ110" s="376"/>
      <c r="TEA110" s="376"/>
      <c r="TEB110" s="376"/>
      <c r="TEC110" s="376"/>
      <c r="TED110" s="376"/>
      <c r="TEE110" s="376"/>
      <c r="TEF110" s="376"/>
      <c r="TEG110" s="376"/>
      <c r="TEH110" s="376"/>
      <c r="TEI110" s="376"/>
      <c r="TEJ110" s="376"/>
      <c r="TEK110" s="376"/>
      <c r="TEL110" s="376"/>
      <c r="TEM110" s="376"/>
      <c r="TEN110" s="376"/>
      <c r="TEO110" s="376"/>
      <c r="TEP110" s="376"/>
      <c r="TEQ110" s="376"/>
      <c r="TER110" s="376"/>
      <c r="TES110" s="376"/>
      <c r="TET110" s="376"/>
      <c r="TEU110" s="376"/>
      <c r="TEV110" s="376"/>
      <c r="TEW110" s="376"/>
      <c r="TEX110" s="376"/>
      <c r="TEY110" s="376"/>
      <c r="TEZ110" s="376"/>
      <c r="TFA110" s="376"/>
      <c r="TFB110" s="376"/>
      <c r="TFC110" s="376"/>
      <c r="TFD110" s="376"/>
      <c r="TFE110" s="376"/>
      <c r="TFF110" s="376"/>
      <c r="TFG110" s="376"/>
      <c r="TFH110" s="376"/>
      <c r="TFI110" s="376"/>
      <c r="TFJ110" s="376"/>
      <c r="TFK110" s="376"/>
      <c r="TFL110" s="376"/>
      <c r="TFM110" s="376"/>
      <c r="TFN110" s="376"/>
      <c r="TFO110" s="376"/>
      <c r="TFP110" s="376"/>
      <c r="TFQ110" s="376"/>
      <c r="TFR110" s="376"/>
      <c r="TFS110" s="376"/>
      <c r="TFT110" s="376"/>
      <c r="TFU110" s="376"/>
      <c r="TFV110" s="376"/>
      <c r="TFW110" s="376"/>
      <c r="TFX110" s="376"/>
      <c r="TFY110" s="376"/>
      <c r="TFZ110" s="376"/>
      <c r="TGA110" s="376"/>
      <c r="TGB110" s="376"/>
      <c r="TGC110" s="376"/>
      <c r="TGD110" s="376"/>
      <c r="TGE110" s="376"/>
      <c r="TGF110" s="376"/>
      <c r="TGG110" s="376"/>
      <c r="TGH110" s="376"/>
      <c r="TGI110" s="376"/>
      <c r="TGJ110" s="376"/>
      <c r="TGK110" s="376"/>
      <c r="TGL110" s="376"/>
      <c r="TGM110" s="376"/>
      <c r="TGN110" s="376"/>
      <c r="TGO110" s="376"/>
      <c r="TGP110" s="376"/>
      <c r="TGQ110" s="376"/>
      <c r="TGR110" s="376"/>
      <c r="TGS110" s="376"/>
      <c r="TGT110" s="376"/>
      <c r="TGU110" s="376"/>
      <c r="TGV110" s="376"/>
      <c r="TGW110" s="376"/>
      <c r="TGX110" s="376"/>
      <c r="TGY110" s="376"/>
      <c r="TGZ110" s="376"/>
      <c r="THA110" s="376"/>
      <c r="THB110" s="376"/>
      <c r="THC110" s="376"/>
      <c r="THD110" s="376"/>
      <c r="THE110" s="376"/>
      <c r="THF110" s="376"/>
      <c r="THG110" s="376"/>
      <c r="THH110" s="376"/>
      <c r="THI110" s="376"/>
      <c r="THJ110" s="376"/>
      <c r="THK110" s="376"/>
      <c r="THL110" s="376"/>
      <c r="THM110" s="376"/>
      <c r="THN110" s="376"/>
      <c r="THO110" s="376"/>
      <c r="THP110" s="376"/>
      <c r="THQ110" s="376"/>
      <c r="THR110" s="376"/>
      <c r="THS110" s="376"/>
      <c r="THT110" s="376"/>
      <c r="THU110" s="376"/>
      <c r="THV110" s="376"/>
      <c r="THW110" s="376"/>
      <c r="THX110" s="376"/>
      <c r="THY110" s="376"/>
      <c r="THZ110" s="376"/>
      <c r="TIA110" s="376"/>
      <c r="TIB110" s="376"/>
      <c r="TIC110" s="376"/>
      <c r="TID110" s="376"/>
      <c r="TIE110" s="376"/>
      <c r="TIF110" s="376"/>
      <c r="TIG110" s="376"/>
      <c r="TIH110" s="376"/>
      <c r="TII110" s="376"/>
      <c r="TIJ110" s="376"/>
      <c r="TIK110" s="376"/>
      <c r="TIL110" s="376"/>
      <c r="TIM110" s="376"/>
      <c r="TIN110" s="376"/>
      <c r="TIO110" s="376"/>
      <c r="TIP110" s="376"/>
      <c r="TIQ110" s="376"/>
      <c r="TIR110" s="376"/>
      <c r="TIS110" s="376"/>
      <c r="TIT110" s="376"/>
      <c r="TIU110" s="376"/>
      <c r="TIV110" s="376"/>
      <c r="TIW110" s="376"/>
      <c r="TIX110" s="376"/>
      <c r="TIY110" s="376"/>
      <c r="TIZ110" s="376"/>
      <c r="TJA110" s="376"/>
      <c r="TJB110" s="376"/>
      <c r="TJC110" s="376"/>
      <c r="TJD110" s="376"/>
      <c r="TJE110" s="376"/>
      <c r="TJF110" s="376"/>
      <c r="TJG110" s="376"/>
      <c r="TJH110" s="376"/>
      <c r="TJI110" s="376"/>
      <c r="TJJ110" s="376"/>
      <c r="TJK110" s="376"/>
      <c r="TJL110" s="376"/>
      <c r="TJM110" s="376"/>
      <c r="TJN110" s="376"/>
      <c r="TJO110" s="376"/>
      <c r="TJP110" s="376"/>
      <c r="TJQ110" s="376"/>
      <c r="TJR110" s="376"/>
      <c r="TJS110" s="376"/>
      <c r="TJT110" s="376"/>
      <c r="TJU110" s="376"/>
      <c r="TJV110" s="376"/>
      <c r="TJW110" s="376"/>
      <c r="TJX110" s="376"/>
      <c r="TJY110" s="376"/>
      <c r="TJZ110" s="376"/>
      <c r="TKA110" s="376"/>
      <c r="TKB110" s="376"/>
      <c r="TKC110" s="376"/>
      <c r="TKD110" s="376"/>
      <c r="TKE110" s="376"/>
      <c r="TKF110" s="376"/>
      <c r="TKG110" s="376"/>
      <c r="TKH110" s="376"/>
      <c r="TKI110" s="376"/>
      <c r="TKJ110" s="376"/>
      <c r="TKK110" s="376"/>
      <c r="TKL110" s="376"/>
      <c r="TKM110" s="376"/>
      <c r="TKN110" s="376"/>
      <c r="TKO110" s="376"/>
      <c r="TKP110" s="376"/>
      <c r="TKQ110" s="376"/>
      <c r="TKR110" s="376"/>
      <c r="TKS110" s="376"/>
      <c r="TKT110" s="376"/>
      <c r="TKU110" s="376"/>
      <c r="TKV110" s="376"/>
      <c r="TKW110" s="376"/>
      <c r="TKX110" s="376"/>
      <c r="TKY110" s="376"/>
      <c r="TKZ110" s="376"/>
      <c r="TLA110" s="376"/>
      <c r="TLB110" s="376"/>
      <c r="TLC110" s="376"/>
      <c r="TLD110" s="376"/>
      <c r="TLE110" s="376"/>
      <c r="TLF110" s="376"/>
      <c r="TLG110" s="376"/>
      <c r="TLH110" s="376"/>
      <c r="TLI110" s="376"/>
      <c r="TLJ110" s="376"/>
      <c r="TLK110" s="376"/>
      <c r="TLL110" s="376"/>
      <c r="TLM110" s="376"/>
      <c r="TLN110" s="376"/>
      <c r="TLO110" s="376"/>
      <c r="TLP110" s="376"/>
      <c r="TLQ110" s="376"/>
      <c r="TLR110" s="376"/>
      <c r="TLS110" s="376"/>
      <c r="TLT110" s="376"/>
      <c r="TLU110" s="376"/>
      <c r="TLV110" s="376"/>
      <c r="TLW110" s="376"/>
      <c r="TLX110" s="376"/>
      <c r="TLY110" s="376"/>
      <c r="TLZ110" s="376"/>
      <c r="TMA110" s="376"/>
      <c r="TMB110" s="376"/>
      <c r="TMC110" s="376"/>
      <c r="TMD110" s="376"/>
      <c r="TME110" s="376"/>
      <c r="TMF110" s="376"/>
      <c r="TMG110" s="376"/>
      <c r="TMH110" s="376"/>
      <c r="TMI110" s="376"/>
      <c r="TMJ110" s="376"/>
      <c r="TMK110" s="376"/>
      <c r="TML110" s="376"/>
      <c r="TMM110" s="376"/>
      <c r="TMN110" s="376"/>
      <c r="TMO110" s="376"/>
      <c r="TMP110" s="376"/>
      <c r="TMQ110" s="376"/>
      <c r="TMR110" s="376"/>
      <c r="TMS110" s="376"/>
      <c r="TMT110" s="376"/>
      <c r="TMU110" s="376"/>
      <c r="TMV110" s="376"/>
      <c r="TMW110" s="376"/>
      <c r="TMX110" s="376"/>
      <c r="TMY110" s="376"/>
      <c r="TMZ110" s="376"/>
      <c r="TNA110" s="376"/>
      <c r="TNB110" s="376"/>
      <c r="TNC110" s="376"/>
      <c r="TND110" s="376"/>
      <c r="TNE110" s="376"/>
      <c r="TNF110" s="376"/>
      <c r="TNG110" s="376"/>
      <c r="TNH110" s="376"/>
      <c r="TNI110" s="376"/>
      <c r="TNJ110" s="376"/>
      <c r="TNK110" s="376"/>
      <c r="TNL110" s="376"/>
      <c r="TNM110" s="376"/>
      <c r="TNN110" s="376"/>
      <c r="TNO110" s="376"/>
      <c r="TNP110" s="376"/>
      <c r="TNQ110" s="376"/>
      <c r="TNR110" s="376"/>
      <c r="TNS110" s="376"/>
      <c r="TNT110" s="376"/>
      <c r="TNU110" s="376"/>
      <c r="TNV110" s="376"/>
      <c r="TNW110" s="376"/>
      <c r="TNX110" s="376"/>
      <c r="TNY110" s="376"/>
      <c r="TNZ110" s="376"/>
      <c r="TOA110" s="376"/>
      <c r="TOB110" s="376"/>
      <c r="TOC110" s="376"/>
      <c r="TOD110" s="376"/>
      <c r="TOE110" s="376"/>
      <c r="TOF110" s="376"/>
      <c r="TOG110" s="376"/>
      <c r="TOH110" s="376"/>
      <c r="TOI110" s="376"/>
      <c r="TOJ110" s="376"/>
      <c r="TOK110" s="376"/>
      <c r="TOL110" s="376"/>
      <c r="TOM110" s="376"/>
      <c r="TON110" s="376"/>
      <c r="TOO110" s="376"/>
      <c r="TOP110" s="376"/>
      <c r="TOQ110" s="376"/>
      <c r="TOR110" s="376"/>
      <c r="TOS110" s="376"/>
      <c r="TOT110" s="376"/>
      <c r="TOU110" s="376"/>
      <c r="TOV110" s="376"/>
      <c r="TOW110" s="376"/>
      <c r="TOX110" s="376"/>
      <c r="TOY110" s="376"/>
      <c r="TOZ110" s="376"/>
      <c r="TPA110" s="376"/>
      <c r="TPB110" s="376"/>
      <c r="TPC110" s="376"/>
      <c r="TPD110" s="376"/>
      <c r="TPE110" s="376"/>
      <c r="TPF110" s="376"/>
      <c r="TPG110" s="376"/>
      <c r="TPH110" s="376"/>
      <c r="TPI110" s="376"/>
      <c r="TPJ110" s="376"/>
      <c r="TPK110" s="376"/>
      <c r="TPL110" s="376"/>
      <c r="TPM110" s="376"/>
      <c r="TPN110" s="376"/>
      <c r="TPO110" s="376"/>
      <c r="TPP110" s="376"/>
      <c r="TPQ110" s="376"/>
      <c r="TPR110" s="376"/>
      <c r="TPS110" s="376"/>
      <c r="TPT110" s="376"/>
      <c r="TPU110" s="376"/>
      <c r="TPV110" s="376"/>
      <c r="TPW110" s="376"/>
      <c r="TPX110" s="376"/>
      <c r="TPY110" s="376"/>
      <c r="TPZ110" s="376"/>
      <c r="TQA110" s="376"/>
      <c r="TQB110" s="376"/>
      <c r="TQC110" s="376"/>
      <c r="TQD110" s="376"/>
      <c r="TQE110" s="376"/>
      <c r="TQF110" s="376"/>
      <c r="TQG110" s="376"/>
      <c r="TQH110" s="376"/>
      <c r="TQI110" s="376"/>
      <c r="TQJ110" s="376"/>
      <c r="TQK110" s="376"/>
      <c r="TQL110" s="376"/>
      <c r="TQM110" s="376"/>
      <c r="TQN110" s="376"/>
      <c r="TQO110" s="376"/>
      <c r="TQP110" s="376"/>
      <c r="TQQ110" s="376"/>
      <c r="TQR110" s="376"/>
      <c r="TQS110" s="376"/>
      <c r="TQT110" s="376"/>
      <c r="TQU110" s="376"/>
      <c r="TQV110" s="376"/>
      <c r="TQW110" s="376"/>
      <c r="TQX110" s="376"/>
      <c r="TQY110" s="376"/>
      <c r="TQZ110" s="376"/>
      <c r="TRA110" s="376"/>
      <c r="TRB110" s="376"/>
      <c r="TRC110" s="376"/>
      <c r="TRD110" s="376"/>
      <c r="TRE110" s="376"/>
      <c r="TRF110" s="376"/>
      <c r="TRG110" s="376"/>
      <c r="TRH110" s="376"/>
      <c r="TRI110" s="376"/>
      <c r="TRJ110" s="376"/>
      <c r="TRK110" s="376"/>
      <c r="TRL110" s="376"/>
      <c r="TRM110" s="376"/>
      <c r="TRN110" s="376"/>
      <c r="TRO110" s="376"/>
      <c r="TRP110" s="376"/>
      <c r="TRQ110" s="376"/>
      <c r="TRR110" s="376"/>
      <c r="TRS110" s="376"/>
      <c r="TRT110" s="376"/>
      <c r="TRU110" s="376"/>
      <c r="TRV110" s="376"/>
      <c r="TRW110" s="376"/>
      <c r="TRX110" s="376"/>
      <c r="TRY110" s="376"/>
      <c r="TRZ110" s="376"/>
      <c r="TSA110" s="376"/>
      <c r="TSB110" s="376"/>
      <c r="TSC110" s="376"/>
      <c r="TSD110" s="376"/>
      <c r="TSE110" s="376"/>
      <c r="TSF110" s="376"/>
      <c r="TSG110" s="376"/>
      <c r="TSH110" s="376"/>
      <c r="TSI110" s="376"/>
      <c r="TSJ110" s="376"/>
      <c r="TSK110" s="376"/>
      <c r="TSL110" s="376"/>
      <c r="TSM110" s="376"/>
      <c r="TSN110" s="376"/>
      <c r="TSO110" s="376"/>
      <c r="TSP110" s="376"/>
      <c r="TSQ110" s="376"/>
      <c r="TSR110" s="376"/>
      <c r="TSS110" s="376"/>
      <c r="TST110" s="376"/>
      <c r="TSU110" s="376"/>
      <c r="TSV110" s="376"/>
      <c r="TSW110" s="376"/>
      <c r="TSX110" s="376"/>
      <c r="TSY110" s="376"/>
      <c r="TSZ110" s="376"/>
      <c r="TTA110" s="376"/>
      <c r="TTB110" s="376"/>
      <c r="TTC110" s="376"/>
      <c r="TTD110" s="376"/>
      <c r="TTE110" s="376"/>
      <c r="TTF110" s="376"/>
      <c r="TTG110" s="376"/>
      <c r="TTH110" s="376"/>
      <c r="TTI110" s="376"/>
      <c r="TTJ110" s="376"/>
      <c r="TTK110" s="376"/>
      <c r="TTL110" s="376"/>
      <c r="TTM110" s="376"/>
      <c r="TTN110" s="376"/>
      <c r="TTO110" s="376"/>
      <c r="TTP110" s="376"/>
      <c r="TTQ110" s="376"/>
      <c r="TTR110" s="376"/>
      <c r="TTS110" s="376"/>
      <c r="TTT110" s="376"/>
      <c r="TTU110" s="376"/>
      <c r="TTV110" s="376"/>
      <c r="TTW110" s="376"/>
      <c r="TTX110" s="376"/>
      <c r="TTY110" s="376"/>
      <c r="TTZ110" s="376"/>
      <c r="TUA110" s="376"/>
      <c r="TUB110" s="376"/>
      <c r="TUC110" s="376"/>
      <c r="TUD110" s="376"/>
      <c r="TUE110" s="376"/>
      <c r="TUF110" s="376"/>
      <c r="TUG110" s="376"/>
      <c r="TUH110" s="376"/>
      <c r="TUI110" s="376"/>
      <c r="TUJ110" s="376"/>
      <c r="TUK110" s="376"/>
      <c r="TUL110" s="376"/>
      <c r="TUM110" s="376"/>
      <c r="TUN110" s="376"/>
      <c r="TUO110" s="376"/>
      <c r="TUP110" s="376"/>
      <c r="TUQ110" s="376"/>
      <c r="TUR110" s="376"/>
      <c r="TUS110" s="376"/>
      <c r="TUT110" s="376"/>
      <c r="TUU110" s="376"/>
      <c r="TUV110" s="376"/>
      <c r="TUW110" s="376"/>
      <c r="TUX110" s="376"/>
      <c r="TUY110" s="376"/>
      <c r="TUZ110" s="376"/>
      <c r="TVA110" s="376"/>
      <c r="TVB110" s="376"/>
      <c r="TVC110" s="376"/>
      <c r="TVD110" s="376"/>
      <c r="TVE110" s="376"/>
      <c r="TVF110" s="376"/>
      <c r="TVG110" s="376"/>
      <c r="TVH110" s="376"/>
      <c r="TVI110" s="376"/>
      <c r="TVJ110" s="376"/>
      <c r="TVK110" s="376"/>
      <c r="TVL110" s="376"/>
      <c r="TVM110" s="376"/>
      <c r="TVN110" s="376"/>
      <c r="TVO110" s="376"/>
      <c r="TVP110" s="376"/>
      <c r="TVQ110" s="376"/>
      <c r="TVR110" s="376"/>
      <c r="TVS110" s="376"/>
      <c r="TVT110" s="376"/>
      <c r="TVU110" s="376"/>
      <c r="TVV110" s="376"/>
      <c r="TVW110" s="376"/>
      <c r="TVX110" s="376"/>
      <c r="TVY110" s="376"/>
      <c r="TVZ110" s="376"/>
      <c r="TWA110" s="376"/>
      <c r="TWB110" s="376"/>
      <c r="TWC110" s="376"/>
      <c r="TWD110" s="376"/>
      <c r="TWE110" s="376"/>
      <c r="TWF110" s="376"/>
      <c r="TWG110" s="376"/>
      <c r="TWH110" s="376"/>
      <c r="TWI110" s="376"/>
      <c r="TWJ110" s="376"/>
      <c r="TWK110" s="376"/>
      <c r="TWL110" s="376"/>
      <c r="TWM110" s="376"/>
      <c r="TWN110" s="376"/>
      <c r="TWO110" s="376"/>
      <c r="TWP110" s="376"/>
      <c r="TWQ110" s="376"/>
      <c r="TWR110" s="376"/>
      <c r="TWS110" s="376"/>
      <c r="TWT110" s="376"/>
      <c r="TWU110" s="376"/>
      <c r="TWV110" s="376"/>
      <c r="TWW110" s="376"/>
      <c r="TWX110" s="376"/>
      <c r="TWY110" s="376"/>
      <c r="TWZ110" s="376"/>
      <c r="TXA110" s="376"/>
      <c r="TXB110" s="376"/>
      <c r="TXC110" s="376"/>
      <c r="TXD110" s="376"/>
      <c r="TXE110" s="376"/>
      <c r="TXF110" s="376"/>
      <c r="TXG110" s="376"/>
      <c r="TXH110" s="376"/>
      <c r="TXI110" s="376"/>
      <c r="TXJ110" s="376"/>
      <c r="TXK110" s="376"/>
      <c r="TXL110" s="376"/>
      <c r="TXM110" s="376"/>
      <c r="TXN110" s="376"/>
      <c r="TXO110" s="376"/>
      <c r="TXP110" s="376"/>
      <c r="TXQ110" s="376"/>
      <c r="TXR110" s="376"/>
      <c r="TXS110" s="376"/>
      <c r="TXT110" s="376"/>
      <c r="TXU110" s="376"/>
      <c r="TXV110" s="376"/>
      <c r="TXW110" s="376"/>
      <c r="TXX110" s="376"/>
      <c r="TXY110" s="376"/>
      <c r="TXZ110" s="376"/>
      <c r="TYA110" s="376"/>
      <c r="TYB110" s="376"/>
      <c r="TYC110" s="376"/>
      <c r="TYD110" s="376"/>
      <c r="TYE110" s="376"/>
      <c r="TYF110" s="376"/>
      <c r="TYG110" s="376"/>
      <c r="TYH110" s="376"/>
      <c r="TYI110" s="376"/>
      <c r="TYJ110" s="376"/>
      <c r="TYK110" s="376"/>
      <c r="TYL110" s="376"/>
      <c r="TYM110" s="376"/>
      <c r="TYN110" s="376"/>
      <c r="TYO110" s="376"/>
      <c r="TYP110" s="376"/>
      <c r="TYQ110" s="376"/>
      <c r="TYR110" s="376"/>
      <c r="TYS110" s="376"/>
      <c r="TYT110" s="376"/>
      <c r="TYU110" s="376"/>
      <c r="TYV110" s="376"/>
      <c r="TYW110" s="376"/>
      <c r="TYX110" s="376"/>
      <c r="TYY110" s="376"/>
      <c r="TYZ110" s="376"/>
      <c r="TZA110" s="376"/>
      <c r="TZB110" s="376"/>
      <c r="TZC110" s="376"/>
      <c r="TZD110" s="376"/>
      <c r="TZE110" s="376"/>
      <c r="TZF110" s="376"/>
      <c r="TZG110" s="376"/>
      <c r="TZH110" s="376"/>
      <c r="TZI110" s="376"/>
      <c r="TZJ110" s="376"/>
      <c r="TZK110" s="376"/>
      <c r="TZL110" s="376"/>
      <c r="TZM110" s="376"/>
      <c r="TZN110" s="376"/>
      <c r="TZO110" s="376"/>
      <c r="TZP110" s="376"/>
      <c r="TZQ110" s="376"/>
      <c r="TZR110" s="376"/>
      <c r="TZS110" s="376"/>
      <c r="TZT110" s="376"/>
      <c r="TZU110" s="376"/>
      <c r="TZV110" s="376"/>
      <c r="TZW110" s="376"/>
      <c r="TZX110" s="376"/>
      <c r="TZY110" s="376"/>
      <c r="TZZ110" s="376"/>
      <c r="UAA110" s="376"/>
      <c r="UAB110" s="376"/>
      <c r="UAC110" s="376"/>
      <c r="UAD110" s="376"/>
      <c r="UAE110" s="376"/>
      <c r="UAF110" s="376"/>
      <c r="UAG110" s="376"/>
      <c r="UAH110" s="376"/>
      <c r="UAI110" s="376"/>
      <c r="UAJ110" s="376"/>
      <c r="UAK110" s="376"/>
      <c r="UAL110" s="376"/>
      <c r="UAM110" s="376"/>
      <c r="UAN110" s="376"/>
      <c r="UAO110" s="376"/>
      <c r="UAP110" s="376"/>
      <c r="UAQ110" s="376"/>
      <c r="UAR110" s="376"/>
      <c r="UAS110" s="376"/>
      <c r="UAT110" s="376"/>
      <c r="UAU110" s="376"/>
      <c r="UAV110" s="376"/>
      <c r="UAW110" s="376"/>
      <c r="UAX110" s="376"/>
      <c r="UAY110" s="376"/>
      <c r="UAZ110" s="376"/>
      <c r="UBA110" s="376"/>
      <c r="UBB110" s="376"/>
      <c r="UBC110" s="376"/>
      <c r="UBD110" s="376"/>
      <c r="UBE110" s="376"/>
      <c r="UBF110" s="376"/>
      <c r="UBG110" s="376"/>
      <c r="UBH110" s="376"/>
      <c r="UBI110" s="376"/>
      <c r="UBJ110" s="376"/>
      <c r="UBK110" s="376"/>
      <c r="UBL110" s="376"/>
      <c r="UBM110" s="376"/>
      <c r="UBN110" s="376"/>
      <c r="UBO110" s="376"/>
      <c r="UBP110" s="376"/>
      <c r="UBQ110" s="376"/>
      <c r="UBR110" s="376"/>
      <c r="UBS110" s="376"/>
      <c r="UBT110" s="376"/>
      <c r="UBU110" s="376"/>
      <c r="UBV110" s="376"/>
      <c r="UBW110" s="376"/>
      <c r="UBX110" s="376"/>
      <c r="UBY110" s="376"/>
      <c r="UBZ110" s="376"/>
      <c r="UCA110" s="376"/>
      <c r="UCB110" s="376"/>
      <c r="UCC110" s="376"/>
      <c r="UCD110" s="376"/>
      <c r="UCE110" s="376"/>
      <c r="UCF110" s="376"/>
      <c r="UCG110" s="376"/>
      <c r="UCH110" s="376"/>
      <c r="UCI110" s="376"/>
      <c r="UCJ110" s="376"/>
      <c r="UCK110" s="376"/>
      <c r="UCL110" s="376"/>
      <c r="UCM110" s="376"/>
      <c r="UCN110" s="376"/>
      <c r="UCO110" s="376"/>
      <c r="UCP110" s="376"/>
      <c r="UCQ110" s="376"/>
      <c r="UCR110" s="376"/>
      <c r="UCS110" s="376"/>
      <c r="UCT110" s="376"/>
      <c r="UCU110" s="376"/>
      <c r="UCV110" s="376"/>
      <c r="UCW110" s="376"/>
      <c r="UCX110" s="376"/>
      <c r="UCY110" s="376"/>
      <c r="UCZ110" s="376"/>
      <c r="UDA110" s="376"/>
      <c r="UDB110" s="376"/>
      <c r="UDC110" s="376"/>
      <c r="UDD110" s="376"/>
      <c r="UDE110" s="376"/>
      <c r="UDF110" s="376"/>
      <c r="UDG110" s="376"/>
      <c r="UDH110" s="376"/>
      <c r="UDI110" s="376"/>
      <c r="UDJ110" s="376"/>
      <c r="UDK110" s="376"/>
      <c r="UDL110" s="376"/>
      <c r="UDM110" s="376"/>
      <c r="UDN110" s="376"/>
      <c r="UDO110" s="376"/>
      <c r="UDP110" s="376"/>
      <c r="UDQ110" s="376"/>
      <c r="UDR110" s="376"/>
      <c r="UDS110" s="376"/>
      <c r="UDT110" s="376"/>
      <c r="UDU110" s="376"/>
      <c r="UDV110" s="376"/>
      <c r="UDW110" s="376"/>
      <c r="UDX110" s="376"/>
      <c r="UDY110" s="376"/>
      <c r="UDZ110" s="376"/>
      <c r="UEA110" s="376"/>
      <c r="UEB110" s="376"/>
      <c r="UEC110" s="376"/>
      <c r="UED110" s="376"/>
      <c r="UEE110" s="376"/>
      <c r="UEF110" s="376"/>
      <c r="UEG110" s="376"/>
      <c r="UEH110" s="376"/>
      <c r="UEI110" s="376"/>
      <c r="UEJ110" s="376"/>
      <c r="UEK110" s="376"/>
      <c r="UEL110" s="376"/>
      <c r="UEM110" s="376"/>
      <c r="UEN110" s="376"/>
      <c r="UEO110" s="376"/>
      <c r="UEP110" s="376"/>
      <c r="UEQ110" s="376"/>
      <c r="UER110" s="376"/>
      <c r="UES110" s="376"/>
      <c r="UET110" s="376"/>
      <c r="UEU110" s="376"/>
      <c r="UEV110" s="376"/>
      <c r="UEW110" s="376"/>
      <c r="UEX110" s="376"/>
      <c r="UEY110" s="376"/>
      <c r="UEZ110" s="376"/>
      <c r="UFA110" s="376"/>
      <c r="UFB110" s="376"/>
      <c r="UFC110" s="376"/>
      <c r="UFD110" s="376"/>
      <c r="UFE110" s="376"/>
      <c r="UFF110" s="376"/>
      <c r="UFG110" s="376"/>
      <c r="UFH110" s="376"/>
      <c r="UFI110" s="376"/>
      <c r="UFJ110" s="376"/>
      <c r="UFK110" s="376"/>
      <c r="UFL110" s="376"/>
      <c r="UFM110" s="376"/>
      <c r="UFN110" s="376"/>
      <c r="UFO110" s="376"/>
      <c r="UFP110" s="376"/>
      <c r="UFQ110" s="376"/>
      <c r="UFR110" s="376"/>
      <c r="UFS110" s="376"/>
      <c r="UFT110" s="376"/>
      <c r="UFU110" s="376"/>
      <c r="UFV110" s="376"/>
      <c r="UFW110" s="376"/>
      <c r="UFX110" s="376"/>
      <c r="UFY110" s="376"/>
      <c r="UFZ110" s="376"/>
      <c r="UGA110" s="376"/>
      <c r="UGB110" s="376"/>
      <c r="UGC110" s="376"/>
      <c r="UGD110" s="376"/>
      <c r="UGE110" s="376"/>
      <c r="UGF110" s="376"/>
      <c r="UGG110" s="376"/>
      <c r="UGH110" s="376"/>
      <c r="UGI110" s="376"/>
      <c r="UGJ110" s="376"/>
      <c r="UGK110" s="376"/>
      <c r="UGL110" s="376"/>
      <c r="UGM110" s="376"/>
      <c r="UGN110" s="376"/>
      <c r="UGO110" s="376"/>
      <c r="UGP110" s="376"/>
      <c r="UGQ110" s="376"/>
      <c r="UGR110" s="376"/>
      <c r="UGS110" s="376"/>
      <c r="UGT110" s="376"/>
      <c r="UGU110" s="376"/>
      <c r="UGV110" s="376"/>
      <c r="UGW110" s="376"/>
      <c r="UGX110" s="376"/>
      <c r="UGY110" s="376"/>
      <c r="UGZ110" s="376"/>
      <c r="UHA110" s="376"/>
      <c r="UHB110" s="376"/>
      <c r="UHC110" s="376"/>
      <c r="UHD110" s="376"/>
      <c r="UHE110" s="376"/>
      <c r="UHF110" s="376"/>
      <c r="UHG110" s="376"/>
      <c r="UHH110" s="376"/>
      <c r="UHI110" s="376"/>
      <c r="UHJ110" s="376"/>
      <c r="UHK110" s="376"/>
      <c r="UHL110" s="376"/>
      <c r="UHM110" s="376"/>
      <c r="UHN110" s="376"/>
      <c r="UHO110" s="376"/>
      <c r="UHP110" s="376"/>
      <c r="UHQ110" s="376"/>
      <c r="UHR110" s="376"/>
      <c r="UHS110" s="376"/>
      <c r="UHT110" s="376"/>
      <c r="UHU110" s="376"/>
      <c r="UHV110" s="376"/>
      <c r="UHW110" s="376"/>
      <c r="UHX110" s="376"/>
      <c r="UHY110" s="376"/>
      <c r="UHZ110" s="376"/>
      <c r="UIA110" s="376"/>
      <c r="UIB110" s="376"/>
      <c r="UIC110" s="376"/>
      <c r="UID110" s="376"/>
      <c r="UIE110" s="376"/>
      <c r="UIF110" s="376"/>
      <c r="UIG110" s="376"/>
      <c r="UIH110" s="376"/>
      <c r="UII110" s="376"/>
      <c r="UIJ110" s="376"/>
      <c r="UIK110" s="376"/>
      <c r="UIL110" s="376"/>
      <c r="UIM110" s="376"/>
      <c r="UIN110" s="376"/>
      <c r="UIO110" s="376"/>
      <c r="UIP110" s="376"/>
      <c r="UIQ110" s="376"/>
      <c r="UIR110" s="376"/>
      <c r="UIS110" s="376"/>
      <c r="UIT110" s="376"/>
      <c r="UIU110" s="376"/>
      <c r="UIV110" s="376"/>
      <c r="UIW110" s="376"/>
      <c r="UIX110" s="376"/>
      <c r="UIY110" s="376"/>
      <c r="UIZ110" s="376"/>
      <c r="UJA110" s="376"/>
      <c r="UJB110" s="376"/>
      <c r="UJC110" s="376"/>
      <c r="UJD110" s="376"/>
      <c r="UJE110" s="376"/>
      <c r="UJF110" s="376"/>
      <c r="UJG110" s="376"/>
      <c r="UJH110" s="376"/>
      <c r="UJI110" s="376"/>
      <c r="UJJ110" s="376"/>
      <c r="UJK110" s="376"/>
      <c r="UJL110" s="376"/>
      <c r="UJM110" s="376"/>
      <c r="UJN110" s="376"/>
      <c r="UJO110" s="376"/>
      <c r="UJP110" s="376"/>
      <c r="UJQ110" s="376"/>
      <c r="UJR110" s="376"/>
      <c r="UJS110" s="376"/>
      <c r="UJT110" s="376"/>
      <c r="UJU110" s="376"/>
      <c r="UJV110" s="376"/>
      <c r="UJW110" s="376"/>
      <c r="UJX110" s="376"/>
      <c r="UJY110" s="376"/>
      <c r="UJZ110" s="376"/>
      <c r="UKA110" s="376"/>
      <c r="UKB110" s="376"/>
      <c r="UKC110" s="376"/>
      <c r="UKD110" s="376"/>
      <c r="UKE110" s="376"/>
      <c r="UKF110" s="376"/>
      <c r="UKG110" s="376"/>
      <c r="UKH110" s="376"/>
      <c r="UKI110" s="376"/>
      <c r="UKJ110" s="376"/>
      <c r="UKK110" s="376"/>
      <c r="UKL110" s="376"/>
      <c r="UKM110" s="376"/>
      <c r="UKN110" s="376"/>
      <c r="UKO110" s="376"/>
      <c r="UKP110" s="376"/>
      <c r="UKQ110" s="376"/>
      <c r="UKR110" s="376"/>
      <c r="UKS110" s="376"/>
      <c r="UKT110" s="376"/>
      <c r="UKU110" s="376"/>
      <c r="UKV110" s="376"/>
      <c r="UKW110" s="376"/>
      <c r="UKX110" s="376"/>
      <c r="UKY110" s="376"/>
      <c r="UKZ110" s="376"/>
      <c r="ULA110" s="376"/>
      <c r="ULB110" s="376"/>
      <c r="ULC110" s="376"/>
      <c r="ULD110" s="376"/>
      <c r="ULE110" s="376"/>
      <c r="ULF110" s="376"/>
      <c r="ULG110" s="376"/>
      <c r="ULH110" s="376"/>
      <c r="ULI110" s="376"/>
      <c r="ULJ110" s="376"/>
      <c r="ULK110" s="376"/>
      <c r="ULL110" s="376"/>
      <c r="ULM110" s="376"/>
      <c r="ULN110" s="376"/>
      <c r="ULO110" s="376"/>
      <c r="ULP110" s="376"/>
      <c r="ULQ110" s="376"/>
      <c r="ULR110" s="376"/>
      <c r="ULS110" s="376"/>
      <c r="ULT110" s="376"/>
      <c r="ULU110" s="376"/>
      <c r="ULV110" s="376"/>
      <c r="ULW110" s="376"/>
      <c r="ULX110" s="376"/>
      <c r="ULY110" s="376"/>
      <c r="ULZ110" s="376"/>
      <c r="UMA110" s="376"/>
      <c r="UMB110" s="376"/>
      <c r="UMC110" s="376"/>
      <c r="UMD110" s="376"/>
      <c r="UME110" s="376"/>
      <c r="UMF110" s="376"/>
      <c r="UMG110" s="376"/>
      <c r="UMH110" s="376"/>
      <c r="UMI110" s="376"/>
      <c r="UMJ110" s="376"/>
      <c r="UMK110" s="376"/>
      <c r="UML110" s="376"/>
      <c r="UMM110" s="376"/>
      <c r="UMN110" s="376"/>
      <c r="UMO110" s="376"/>
      <c r="UMP110" s="376"/>
      <c r="UMQ110" s="376"/>
      <c r="UMR110" s="376"/>
      <c r="UMS110" s="376"/>
      <c r="UMT110" s="376"/>
      <c r="UMU110" s="376"/>
      <c r="UMV110" s="376"/>
      <c r="UMW110" s="376"/>
      <c r="UMX110" s="376"/>
      <c r="UMY110" s="376"/>
      <c r="UMZ110" s="376"/>
      <c r="UNA110" s="376"/>
      <c r="UNB110" s="376"/>
      <c r="UNC110" s="376"/>
      <c r="UND110" s="376"/>
      <c r="UNE110" s="376"/>
      <c r="UNF110" s="376"/>
      <c r="UNG110" s="376"/>
      <c r="UNH110" s="376"/>
      <c r="UNI110" s="376"/>
      <c r="UNJ110" s="376"/>
      <c r="UNK110" s="376"/>
      <c r="UNL110" s="376"/>
      <c r="UNM110" s="376"/>
      <c r="UNN110" s="376"/>
      <c r="UNO110" s="376"/>
      <c r="UNP110" s="376"/>
      <c r="UNQ110" s="376"/>
      <c r="UNR110" s="376"/>
      <c r="UNS110" s="376"/>
      <c r="UNT110" s="376"/>
      <c r="UNU110" s="376"/>
      <c r="UNV110" s="376"/>
      <c r="UNW110" s="376"/>
      <c r="UNX110" s="376"/>
      <c r="UNY110" s="376"/>
      <c r="UNZ110" s="376"/>
      <c r="UOA110" s="376"/>
      <c r="UOB110" s="376"/>
      <c r="UOC110" s="376"/>
      <c r="UOD110" s="376"/>
      <c r="UOE110" s="376"/>
      <c r="UOF110" s="376"/>
      <c r="UOG110" s="376"/>
      <c r="UOH110" s="376"/>
      <c r="UOI110" s="376"/>
      <c r="UOJ110" s="376"/>
      <c r="UOK110" s="376"/>
      <c r="UOL110" s="376"/>
      <c r="UOM110" s="376"/>
      <c r="UON110" s="376"/>
      <c r="UOO110" s="376"/>
      <c r="UOP110" s="376"/>
      <c r="UOQ110" s="376"/>
      <c r="UOR110" s="376"/>
      <c r="UOS110" s="376"/>
      <c r="UOT110" s="376"/>
      <c r="UOU110" s="376"/>
      <c r="UOV110" s="376"/>
      <c r="UOW110" s="376"/>
      <c r="UOX110" s="376"/>
      <c r="UOY110" s="376"/>
      <c r="UOZ110" s="376"/>
      <c r="UPA110" s="376"/>
      <c r="UPB110" s="376"/>
      <c r="UPC110" s="376"/>
      <c r="UPD110" s="376"/>
      <c r="UPE110" s="376"/>
      <c r="UPF110" s="376"/>
      <c r="UPG110" s="376"/>
      <c r="UPH110" s="376"/>
      <c r="UPI110" s="376"/>
      <c r="UPJ110" s="376"/>
      <c r="UPK110" s="376"/>
      <c r="UPL110" s="376"/>
      <c r="UPM110" s="376"/>
      <c r="UPN110" s="376"/>
      <c r="UPO110" s="376"/>
      <c r="UPP110" s="376"/>
      <c r="UPQ110" s="376"/>
      <c r="UPR110" s="376"/>
      <c r="UPS110" s="376"/>
      <c r="UPT110" s="376"/>
      <c r="UPU110" s="376"/>
      <c r="UPV110" s="376"/>
      <c r="UPW110" s="376"/>
      <c r="UPX110" s="376"/>
      <c r="UPY110" s="376"/>
      <c r="UPZ110" s="376"/>
      <c r="UQA110" s="376"/>
      <c r="UQB110" s="376"/>
      <c r="UQC110" s="376"/>
      <c r="UQD110" s="376"/>
      <c r="UQE110" s="376"/>
      <c r="UQF110" s="376"/>
      <c r="UQG110" s="376"/>
      <c r="UQH110" s="376"/>
      <c r="UQI110" s="376"/>
      <c r="UQJ110" s="376"/>
      <c r="UQK110" s="376"/>
      <c r="UQL110" s="376"/>
      <c r="UQM110" s="376"/>
      <c r="UQN110" s="376"/>
      <c r="UQO110" s="376"/>
      <c r="UQP110" s="376"/>
      <c r="UQQ110" s="376"/>
      <c r="UQR110" s="376"/>
      <c r="UQS110" s="376"/>
      <c r="UQT110" s="376"/>
      <c r="UQU110" s="376"/>
      <c r="UQV110" s="376"/>
      <c r="UQW110" s="376"/>
      <c r="UQX110" s="376"/>
      <c r="UQY110" s="376"/>
      <c r="UQZ110" s="376"/>
      <c r="URA110" s="376"/>
      <c r="URB110" s="376"/>
      <c r="URC110" s="376"/>
      <c r="URD110" s="376"/>
      <c r="URE110" s="376"/>
      <c r="URF110" s="376"/>
      <c r="URG110" s="376"/>
      <c r="URH110" s="376"/>
      <c r="URI110" s="376"/>
      <c r="URJ110" s="376"/>
      <c r="URK110" s="376"/>
      <c r="URL110" s="376"/>
      <c r="URM110" s="376"/>
      <c r="URN110" s="376"/>
      <c r="URO110" s="376"/>
      <c r="URP110" s="376"/>
      <c r="URQ110" s="376"/>
      <c r="URR110" s="376"/>
      <c r="URS110" s="376"/>
      <c r="URT110" s="376"/>
      <c r="URU110" s="376"/>
      <c r="URV110" s="376"/>
      <c r="URW110" s="376"/>
      <c r="URX110" s="376"/>
      <c r="URY110" s="376"/>
      <c r="URZ110" s="376"/>
      <c r="USA110" s="376"/>
      <c r="USB110" s="376"/>
      <c r="USC110" s="376"/>
      <c r="USD110" s="376"/>
      <c r="USE110" s="376"/>
      <c r="USF110" s="376"/>
      <c r="USG110" s="376"/>
      <c r="USH110" s="376"/>
      <c r="USI110" s="376"/>
      <c r="USJ110" s="376"/>
      <c r="USK110" s="376"/>
      <c r="USL110" s="376"/>
      <c r="USM110" s="376"/>
      <c r="USN110" s="376"/>
      <c r="USO110" s="376"/>
      <c r="USP110" s="376"/>
      <c r="USQ110" s="376"/>
      <c r="USR110" s="376"/>
      <c r="USS110" s="376"/>
      <c r="UST110" s="376"/>
      <c r="USU110" s="376"/>
      <c r="USV110" s="376"/>
      <c r="USW110" s="376"/>
      <c r="USX110" s="376"/>
      <c r="USY110" s="376"/>
      <c r="USZ110" s="376"/>
      <c r="UTA110" s="376"/>
      <c r="UTB110" s="376"/>
      <c r="UTC110" s="376"/>
      <c r="UTD110" s="376"/>
      <c r="UTE110" s="376"/>
      <c r="UTF110" s="376"/>
      <c r="UTG110" s="376"/>
      <c r="UTH110" s="376"/>
      <c r="UTI110" s="376"/>
      <c r="UTJ110" s="376"/>
      <c r="UTK110" s="376"/>
      <c r="UTL110" s="376"/>
      <c r="UTM110" s="376"/>
      <c r="UTN110" s="376"/>
      <c r="UTO110" s="376"/>
      <c r="UTP110" s="376"/>
      <c r="UTQ110" s="376"/>
      <c r="UTR110" s="376"/>
      <c r="UTS110" s="376"/>
      <c r="UTT110" s="376"/>
      <c r="UTU110" s="376"/>
      <c r="UTV110" s="376"/>
      <c r="UTW110" s="376"/>
      <c r="UTX110" s="376"/>
      <c r="UTY110" s="376"/>
      <c r="UTZ110" s="376"/>
      <c r="UUA110" s="376"/>
      <c r="UUB110" s="376"/>
      <c r="UUC110" s="376"/>
      <c r="UUD110" s="376"/>
      <c r="UUE110" s="376"/>
      <c r="UUF110" s="376"/>
      <c r="UUG110" s="376"/>
      <c r="UUH110" s="376"/>
      <c r="UUI110" s="376"/>
      <c r="UUJ110" s="376"/>
      <c r="UUK110" s="376"/>
      <c r="UUL110" s="376"/>
      <c r="UUM110" s="376"/>
      <c r="UUN110" s="376"/>
      <c r="UUO110" s="376"/>
      <c r="UUP110" s="376"/>
      <c r="UUQ110" s="376"/>
      <c r="UUR110" s="376"/>
      <c r="UUS110" s="376"/>
      <c r="UUT110" s="376"/>
      <c r="UUU110" s="376"/>
      <c r="UUV110" s="376"/>
      <c r="UUW110" s="376"/>
      <c r="UUX110" s="376"/>
      <c r="UUY110" s="376"/>
      <c r="UUZ110" s="376"/>
      <c r="UVA110" s="376"/>
      <c r="UVB110" s="376"/>
      <c r="UVC110" s="376"/>
      <c r="UVD110" s="376"/>
      <c r="UVE110" s="376"/>
      <c r="UVF110" s="376"/>
      <c r="UVG110" s="376"/>
      <c r="UVH110" s="376"/>
      <c r="UVI110" s="376"/>
      <c r="UVJ110" s="376"/>
      <c r="UVK110" s="376"/>
      <c r="UVL110" s="376"/>
      <c r="UVM110" s="376"/>
      <c r="UVN110" s="376"/>
      <c r="UVO110" s="376"/>
      <c r="UVP110" s="376"/>
      <c r="UVQ110" s="376"/>
      <c r="UVR110" s="376"/>
      <c r="UVS110" s="376"/>
      <c r="UVT110" s="376"/>
      <c r="UVU110" s="376"/>
      <c r="UVV110" s="376"/>
      <c r="UVW110" s="376"/>
      <c r="UVX110" s="376"/>
      <c r="UVY110" s="376"/>
      <c r="UVZ110" s="376"/>
      <c r="UWA110" s="376"/>
      <c r="UWB110" s="376"/>
      <c r="UWC110" s="376"/>
      <c r="UWD110" s="376"/>
      <c r="UWE110" s="376"/>
      <c r="UWF110" s="376"/>
      <c r="UWG110" s="376"/>
      <c r="UWH110" s="376"/>
      <c r="UWI110" s="376"/>
      <c r="UWJ110" s="376"/>
      <c r="UWK110" s="376"/>
      <c r="UWL110" s="376"/>
      <c r="UWM110" s="376"/>
      <c r="UWN110" s="376"/>
      <c r="UWO110" s="376"/>
      <c r="UWP110" s="376"/>
      <c r="UWQ110" s="376"/>
      <c r="UWR110" s="376"/>
      <c r="UWS110" s="376"/>
      <c r="UWT110" s="376"/>
      <c r="UWU110" s="376"/>
      <c r="UWV110" s="376"/>
      <c r="UWW110" s="376"/>
      <c r="UWX110" s="376"/>
      <c r="UWY110" s="376"/>
      <c r="UWZ110" s="376"/>
      <c r="UXA110" s="376"/>
      <c r="UXB110" s="376"/>
      <c r="UXC110" s="376"/>
      <c r="UXD110" s="376"/>
      <c r="UXE110" s="376"/>
      <c r="UXF110" s="376"/>
      <c r="UXG110" s="376"/>
      <c r="UXH110" s="376"/>
      <c r="UXI110" s="376"/>
      <c r="UXJ110" s="376"/>
      <c r="UXK110" s="376"/>
      <c r="UXL110" s="376"/>
      <c r="UXM110" s="376"/>
      <c r="UXN110" s="376"/>
      <c r="UXO110" s="376"/>
      <c r="UXP110" s="376"/>
      <c r="UXQ110" s="376"/>
      <c r="UXR110" s="376"/>
      <c r="UXS110" s="376"/>
      <c r="UXT110" s="376"/>
      <c r="UXU110" s="376"/>
      <c r="UXV110" s="376"/>
      <c r="UXW110" s="376"/>
      <c r="UXX110" s="376"/>
      <c r="UXY110" s="376"/>
      <c r="UXZ110" s="376"/>
      <c r="UYA110" s="376"/>
      <c r="UYB110" s="376"/>
      <c r="UYC110" s="376"/>
      <c r="UYD110" s="376"/>
      <c r="UYE110" s="376"/>
      <c r="UYF110" s="376"/>
      <c r="UYG110" s="376"/>
      <c r="UYH110" s="376"/>
      <c r="UYI110" s="376"/>
      <c r="UYJ110" s="376"/>
      <c r="UYK110" s="376"/>
      <c r="UYL110" s="376"/>
      <c r="UYM110" s="376"/>
      <c r="UYN110" s="376"/>
      <c r="UYO110" s="376"/>
      <c r="UYP110" s="376"/>
      <c r="UYQ110" s="376"/>
      <c r="UYR110" s="376"/>
      <c r="UYS110" s="376"/>
      <c r="UYT110" s="376"/>
      <c r="UYU110" s="376"/>
      <c r="UYV110" s="376"/>
      <c r="UYW110" s="376"/>
      <c r="UYX110" s="376"/>
      <c r="UYY110" s="376"/>
      <c r="UYZ110" s="376"/>
      <c r="UZA110" s="376"/>
      <c r="UZB110" s="376"/>
      <c r="UZC110" s="376"/>
      <c r="UZD110" s="376"/>
      <c r="UZE110" s="376"/>
      <c r="UZF110" s="376"/>
      <c r="UZG110" s="376"/>
      <c r="UZH110" s="376"/>
      <c r="UZI110" s="376"/>
      <c r="UZJ110" s="376"/>
      <c r="UZK110" s="376"/>
      <c r="UZL110" s="376"/>
      <c r="UZM110" s="376"/>
      <c r="UZN110" s="376"/>
      <c r="UZO110" s="376"/>
      <c r="UZP110" s="376"/>
      <c r="UZQ110" s="376"/>
      <c r="UZR110" s="376"/>
      <c r="UZS110" s="376"/>
      <c r="UZT110" s="376"/>
      <c r="UZU110" s="376"/>
      <c r="UZV110" s="376"/>
      <c r="UZW110" s="376"/>
      <c r="UZX110" s="376"/>
      <c r="UZY110" s="376"/>
      <c r="UZZ110" s="376"/>
      <c r="VAA110" s="376"/>
      <c r="VAB110" s="376"/>
      <c r="VAC110" s="376"/>
      <c r="VAD110" s="376"/>
      <c r="VAE110" s="376"/>
      <c r="VAF110" s="376"/>
      <c r="VAG110" s="376"/>
      <c r="VAH110" s="376"/>
      <c r="VAI110" s="376"/>
      <c r="VAJ110" s="376"/>
      <c r="VAK110" s="376"/>
      <c r="VAL110" s="376"/>
      <c r="VAM110" s="376"/>
      <c r="VAN110" s="376"/>
      <c r="VAO110" s="376"/>
      <c r="VAP110" s="376"/>
      <c r="VAQ110" s="376"/>
      <c r="VAR110" s="376"/>
      <c r="VAS110" s="376"/>
      <c r="VAT110" s="376"/>
      <c r="VAU110" s="376"/>
      <c r="VAV110" s="376"/>
      <c r="VAW110" s="376"/>
      <c r="VAX110" s="376"/>
      <c r="VAY110" s="376"/>
      <c r="VAZ110" s="376"/>
      <c r="VBA110" s="376"/>
      <c r="VBB110" s="376"/>
      <c r="VBC110" s="376"/>
      <c r="VBD110" s="376"/>
      <c r="VBE110" s="376"/>
      <c r="VBF110" s="376"/>
      <c r="VBG110" s="376"/>
      <c r="VBH110" s="376"/>
      <c r="VBI110" s="376"/>
      <c r="VBJ110" s="376"/>
      <c r="VBK110" s="376"/>
      <c r="VBL110" s="376"/>
      <c r="VBM110" s="376"/>
      <c r="VBN110" s="376"/>
      <c r="VBO110" s="376"/>
      <c r="VBP110" s="376"/>
      <c r="VBQ110" s="376"/>
      <c r="VBR110" s="376"/>
      <c r="VBS110" s="376"/>
      <c r="VBT110" s="376"/>
      <c r="VBU110" s="376"/>
      <c r="VBV110" s="376"/>
      <c r="VBW110" s="376"/>
      <c r="VBX110" s="376"/>
      <c r="VBY110" s="376"/>
      <c r="VBZ110" s="376"/>
      <c r="VCA110" s="376"/>
      <c r="VCB110" s="376"/>
      <c r="VCC110" s="376"/>
      <c r="VCD110" s="376"/>
      <c r="VCE110" s="376"/>
      <c r="VCF110" s="376"/>
      <c r="VCG110" s="376"/>
      <c r="VCH110" s="376"/>
      <c r="VCI110" s="376"/>
      <c r="VCJ110" s="376"/>
      <c r="VCK110" s="376"/>
      <c r="VCL110" s="376"/>
      <c r="VCM110" s="376"/>
      <c r="VCN110" s="376"/>
      <c r="VCO110" s="376"/>
      <c r="VCP110" s="376"/>
      <c r="VCQ110" s="376"/>
      <c r="VCR110" s="376"/>
      <c r="VCS110" s="376"/>
      <c r="VCT110" s="376"/>
      <c r="VCU110" s="376"/>
      <c r="VCV110" s="376"/>
      <c r="VCW110" s="376"/>
      <c r="VCX110" s="376"/>
      <c r="VCY110" s="376"/>
      <c r="VCZ110" s="376"/>
      <c r="VDA110" s="376"/>
      <c r="VDB110" s="376"/>
      <c r="VDC110" s="376"/>
      <c r="VDD110" s="376"/>
      <c r="VDE110" s="376"/>
      <c r="VDF110" s="376"/>
      <c r="VDG110" s="376"/>
      <c r="VDH110" s="376"/>
      <c r="VDI110" s="376"/>
      <c r="VDJ110" s="376"/>
      <c r="VDK110" s="376"/>
      <c r="VDL110" s="376"/>
      <c r="VDM110" s="376"/>
      <c r="VDN110" s="376"/>
      <c r="VDO110" s="376"/>
      <c r="VDP110" s="376"/>
      <c r="VDQ110" s="376"/>
      <c r="VDR110" s="376"/>
      <c r="VDS110" s="376"/>
      <c r="VDT110" s="376"/>
      <c r="VDU110" s="376"/>
      <c r="VDV110" s="376"/>
      <c r="VDW110" s="376"/>
      <c r="VDX110" s="376"/>
      <c r="VDY110" s="376"/>
      <c r="VDZ110" s="376"/>
      <c r="VEA110" s="376"/>
      <c r="VEB110" s="376"/>
      <c r="VEC110" s="376"/>
      <c r="VED110" s="376"/>
      <c r="VEE110" s="376"/>
      <c r="VEF110" s="376"/>
      <c r="VEG110" s="376"/>
      <c r="VEH110" s="376"/>
      <c r="VEI110" s="376"/>
      <c r="VEJ110" s="376"/>
      <c r="VEK110" s="376"/>
      <c r="VEL110" s="376"/>
      <c r="VEM110" s="376"/>
      <c r="VEN110" s="376"/>
      <c r="VEO110" s="376"/>
      <c r="VEP110" s="376"/>
      <c r="VEQ110" s="376"/>
      <c r="VER110" s="376"/>
      <c r="VES110" s="376"/>
      <c r="VET110" s="376"/>
      <c r="VEU110" s="376"/>
      <c r="VEV110" s="376"/>
      <c r="VEW110" s="376"/>
      <c r="VEX110" s="376"/>
      <c r="VEY110" s="376"/>
      <c r="VEZ110" s="376"/>
      <c r="VFA110" s="376"/>
      <c r="VFB110" s="376"/>
      <c r="VFC110" s="376"/>
      <c r="VFD110" s="376"/>
      <c r="VFE110" s="376"/>
      <c r="VFF110" s="376"/>
      <c r="VFG110" s="376"/>
      <c r="VFH110" s="376"/>
      <c r="VFI110" s="376"/>
      <c r="VFJ110" s="376"/>
      <c r="VFK110" s="376"/>
      <c r="VFL110" s="376"/>
      <c r="VFM110" s="376"/>
      <c r="VFN110" s="376"/>
      <c r="VFO110" s="376"/>
      <c r="VFP110" s="376"/>
      <c r="VFQ110" s="376"/>
      <c r="VFR110" s="376"/>
      <c r="VFS110" s="376"/>
      <c r="VFT110" s="376"/>
      <c r="VFU110" s="376"/>
      <c r="VFV110" s="376"/>
      <c r="VFW110" s="376"/>
      <c r="VFX110" s="376"/>
      <c r="VFY110" s="376"/>
      <c r="VFZ110" s="376"/>
      <c r="VGA110" s="376"/>
      <c r="VGB110" s="376"/>
      <c r="VGC110" s="376"/>
      <c r="VGD110" s="376"/>
      <c r="VGE110" s="376"/>
      <c r="VGF110" s="376"/>
      <c r="VGG110" s="376"/>
      <c r="VGH110" s="376"/>
      <c r="VGI110" s="376"/>
      <c r="VGJ110" s="376"/>
      <c r="VGK110" s="376"/>
      <c r="VGL110" s="376"/>
      <c r="VGM110" s="376"/>
      <c r="VGN110" s="376"/>
      <c r="VGO110" s="376"/>
      <c r="VGP110" s="376"/>
      <c r="VGQ110" s="376"/>
      <c r="VGR110" s="376"/>
      <c r="VGS110" s="376"/>
      <c r="VGT110" s="376"/>
      <c r="VGU110" s="376"/>
      <c r="VGV110" s="376"/>
      <c r="VGW110" s="376"/>
      <c r="VGX110" s="376"/>
      <c r="VGY110" s="376"/>
      <c r="VGZ110" s="376"/>
      <c r="VHA110" s="376"/>
      <c r="VHB110" s="376"/>
      <c r="VHC110" s="376"/>
      <c r="VHD110" s="376"/>
      <c r="VHE110" s="376"/>
      <c r="VHF110" s="376"/>
      <c r="VHG110" s="376"/>
      <c r="VHH110" s="376"/>
      <c r="VHI110" s="376"/>
      <c r="VHJ110" s="376"/>
      <c r="VHK110" s="376"/>
      <c r="VHL110" s="376"/>
      <c r="VHM110" s="376"/>
      <c r="VHN110" s="376"/>
      <c r="VHO110" s="376"/>
      <c r="VHP110" s="376"/>
      <c r="VHQ110" s="376"/>
      <c r="VHR110" s="376"/>
      <c r="VHS110" s="376"/>
      <c r="VHT110" s="376"/>
      <c r="VHU110" s="376"/>
      <c r="VHV110" s="376"/>
      <c r="VHW110" s="376"/>
      <c r="VHX110" s="376"/>
      <c r="VHY110" s="376"/>
      <c r="VHZ110" s="376"/>
      <c r="VIA110" s="376"/>
      <c r="VIB110" s="376"/>
      <c r="VIC110" s="376"/>
      <c r="VID110" s="376"/>
      <c r="VIE110" s="376"/>
      <c r="VIF110" s="376"/>
      <c r="VIG110" s="376"/>
      <c r="VIH110" s="376"/>
      <c r="VII110" s="376"/>
      <c r="VIJ110" s="376"/>
      <c r="VIK110" s="376"/>
      <c r="VIL110" s="376"/>
      <c r="VIM110" s="376"/>
      <c r="VIN110" s="376"/>
      <c r="VIO110" s="376"/>
      <c r="VIP110" s="376"/>
      <c r="VIQ110" s="376"/>
      <c r="VIR110" s="376"/>
      <c r="VIS110" s="376"/>
      <c r="VIT110" s="376"/>
      <c r="VIU110" s="376"/>
      <c r="VIV110" s="376"/>
      <c r="VIW110" s="376"/>
      <c r="VIX110" s="376"/>
      <c r="VIY110" s="376"/>
      <c r="VIZ110" s="376"/>
      <c r="VJA110" s="376"/>
      <c r="VJB110" s="376"/>
      <c r="VJC110" s="376"/>
      <c r="VJD110" s="376"/>
      <c r="VJE110" s="376"/>
      <c r="VJF110" s="376"/>
      <c r="VJG110" s="376"/>
      <c r="VJH110" s="376"/>
      <c r="VJI110" s="376"/>
      <c r="VJJ110" s="376"/>
      <c r="VJK110" s="376"/>
      <c r="VJL110" s="376"/>
      <c r="VJM110" s="376"/>
      <c r="VJN110" s="376"/>
      <c r="VJO110" s="376"/>
      <c r="VJP110" s="376"/>
      <c r="VJQ110" s="376"/>
      <c r="VJR110" s="376"/>
      <c r="VJS110" s="376"/>
      <c r="VJT110" s="376"/>
      <c r="VJU110" s="376"/>
      <c r="VJV110" s="376"/>
      <c r="VJW110" s="376"/>
      <c r="VJX110" s="376"/>
      <c r="VJY110" s="376"/>
      <c r="VJZ110" s="376"/>
      <c r="VKA110" s="376"/>
      <c r="VKB110" s="376"/>
      <c r="VKC110" s="376"/>
      <c r="VKD110" s="376"/>
      <c r="VKE110" s="376"/>
      <c r="VKF110" s="376"/>
      <c r="VKG110" s="376"/>
      <c r="VKH110" s="376"/>
      <c r="VKI110" s="376"/>
      <c r="VKJ110" s="376"/>
      <c r="VKK110" s="376"/>
      <c r="VKL110" s="376"/>
      <c r="VKM110" s="376"/>
      <c r="VKN110" s="376"/>
      <c r="VKO110" s="376"/>
      <c r="VKP110" s="376"/>
      <c r="VKQ110" s="376"/>
      <c r="VKR110" s="376"/>
      <c r="VKS110" s="376"/>
      <c r="VKT110" s="376"/>
      <c r="VKU110" s="376"/>
      <c r="VKV110" s="376"/>
      <c r="VKW110" s="376"/>
      <c r="VKX110" s="376"/>
      <c r="VKY110" s="376"/>
      <c r="VKZ110" s="376"/>
      <c r="VLA110" s="376"/>
      <c r="VLB110" s="376"/>
      <c r="VLC110" s="376"/>
      <c r="VLD110" s="376"/>
      <c r="VLE110" s="376"/>
      <c r="VLF110" s="376"/>
      <c r="VLG110" s="376"/>
      <c r="VLH110" s="376"/>
      <c r="VLI110" s="376"/>
      <c r="VLJ110" s="376"/>
      <c r="VLK110" s="376"/>
      <c r="VLL110" s="376"/>
      <c r="VLM110" s="376"/>
      <c r="VLN110" s="376"/>
      <c r="VLO110" s="376"/>
      <c r="VLP110" s="376"/>
      <c r="VLQ110" s="376"/>
      <c r="VLR110" s="376"/>
      <c r="VLS110" s="376"/>
      <c r="VLT110" s="376"/>
      <c r="VLU110" s="376"/>
      <c r="VLV110" s="376"/>
      <c r="VLW110" s="376"/>
      <c r="VLX110" s="376"/>
      <c r="VLY110" s="376"/>
      <c r="VLZ110" s="376"/>
      <c r="VMA110" s="376"/>
      <c r="VMB110" s="376"/>
      <c r="VMC110" s="376"/>
      <c r="VMD110" s="376"/>
      <c r="VME110" s="376"/>
      <c r="VMF110" s="376"/>
      <c r="VMG110" s="376"/>
      <c r="VMH110" s="376"/>
      <c r="VMI110" s="376"/>
      <c r="VMJ110" s="376"/>
      <c r="VMK110" s="376"/>
      <c r="VML110" s="376"/>
      <c r="VMM110" s="376"/>
      <c r="VMN110" s="376"/>
      <c r="VMO110" s="376"/>
      <c r="VMP110" s="376"/>
      <c r="VMQ110" s="376"/>
      <c r="VMR110" s="376"/>
      <c r="VMS110" s="376"/>
      <c r="VMT110" s="376"/>
      <c r="VMU110" s="376"/>
      <c r="VMV110" s="376"/>
      <c r="VMW110" s="376"/>
      <c r="VMX110" s="376"/>
      <c r="VMY110" s="376"/>
      <c r="VMZ110" s="376"/>
      <c r="VNA110" s="376"/>
      <c r="VNB110" s="376"/>
      <c r="VNC110" s="376"/>
      <c r="VND110" s="376"/>
      <c r="VNE110" s="376"/>
      <c r="VNF110" s="376"/>
      <c r="VNG110" s="376"/>
      <c r="VNH110" s="376"/>
      <c r="VNI110" s="376"/>
      <c r="VNJ110" s="376"/>
      <c r="VNK110" s="376"/>
      <c r="VNL110" s="376"/>
      <c r="VNM110" s="376"/>
      <c r="VNN110" s="376"/>
      <c r="VNO110" s="376"/>
      <c r="VNP110" s="376"/>
      <c r="VNQ110" s="376"/>
      <c r="VNR110" s="376"/>
      <c r="VNS110" s="376"/>
      <c r="VNT110" s="376"/>
      <c r="VNU110" s="376"/>
      <c r="VNV110" s="376"/>
      <c r="VNW110" s="376"/>
      <c r="VNX110" s="376"/>
      <c r="VNY110" s="376"/>
      <c r="VNZ110" s="376"/>
      <c r="VOA110" s="376"/>
      <c r="VOB110" s="376"/>
      <c r="VOC110" s="376"/>
      <c r="VOD110" s="376"/>
      <c r="VOE110" s="376"/>
      <c r="VOF110" s="376"/>
      <c r="VOG110" s="376"/>
      <c r="VOH110" s="376"/>
      <c r="VOI110" s="376"/>
      <c r="VOJ110" s="376"/>
      <c r="VOK110" s="376"/>
      <c r="VOL110" s="376"/>
      <c r="VOM110" s="376"/>
      <c r="VON110" s="376"/>
      <c r="VOO110" s="376"/>
      <c r="VOP110" s="376"/>
      <c r="VOQ110" s="376"/>
      <c r="VOR110" s="376"/>
      <c r="VOS110" s="376"/>
      <c r="VOT110" s="376"/>
      <c r="VOU110" s="376"/>
      <c r="VOV110" s="376"/>
      <c r="VOW110" s="376"/>
      <c r="VOX110" s="376"/>
      <c r="VOY110" s="376"/>
      <c r="VOZ110" s="376"/>
      <c r="VPA110" s="376"/>
      <c r="VPB110" s="376"/>
      <c r="VPC110" s="376"/>
      <c r="VPD110" s="376"/>
      <c r="VPE110" s="376"/>
      <c r="VPF110" s="376"/>
      <c r="VPG110" s="376"/>
      <c r="VPH110" s="376"/>
      <c r="VPI110" s="376"/>
      <c r="VPJ110" s="376"/>
      <c r="VPK110" s="376"/>
      <c r="VPL110" s="376"/>
      <c r="VPM110" s="376"/>
      <c r="VPN110" s="376"/>
      <c r="VPO110" s="376"/>
      <c r="VPP110" s="376"/>
      <c r="VPQ110" s="376"/>
      <c r="VPR110" s="376"/>
      <c r="VPS110" s="376"/>
      <c r="VPT110" s="376"/>
      <c r="VPU110" s="376"/>
      <c r="VPV110" s="376"/>
      <c r="VPW110" s="376"/>
      <c r="VPX110" s="376"/>
      <c r="VPY110" s="376"/>
      <c r="VPZ110" s="376"/>
      <c r="VQA110" s="376"/>
      <c r="VQB110" s="376"/>
      <c r="VQC110" s="376"/>
      <c r="VQD110" s="376"/>
      <c r="VQE110" s="376"/>
      <c r="VQF110" s="376"/>
      <c r="VQG110" s="376"/>
      <c r="VQH110" s="376"/>
      <c r="VQI110" s="376"/>
      <c r="VQJ110" s="376"/>
      <c r="VQK110" s="376"/>
      <c r="VQL110" s="376"/>
      <c r="VQM110" s="376"/>
      <c r="VQN110" s="376"/>
      <c r="VQO110" s="376"/>
      <c r="VQP110" s="376"/>
      <c r="VQQ110" s="376"/>
      <c r="VQR110" s="376"/>
      <c r="VQS110" s="376"/>
      <c r="VQT110" s="376"/>
      <c r="VQU110" s="376"/>
      <c r="VQV110" s="376"/>
      <c r="VQW110" s="376"/>
      <c r="VQX110" s="376"/>
      <c r="VQY110" s="376"/>
      <c r="VQZ110" s="376"/>
      <c r="VRA110" s="376"/>
      <c r="VRB110" s="376"/>
      <c r="VRC110" s="376"/>
      <c r="VRD110" s="376"/>
      <c r="VRE110" s="376"/>
      <c r="VRF110" s="376"/>
      <c r="VRG110" s="376"/>
      <c r="VRH110" s="376"/>
      <c r="VRI110" s="376"/>
      <c r="VRJ110" s="376"/>
      <c r="VRK110" s="376"/>
      <c r="VRL110" s="376"/>
      <c r="VRM110" s="376"/>
      <c r="VRN110" s="376"/>
      <c r="VRO110" s="376"/>
      <c r="VRP110" s="376"/>
      <c r="VRQ110" s="376"/>
      <c r="VRR110" s="376"/>
      <c r="VRS110" s="376"/>
      <c r="VRT110" s="376"/>
      <c r="VRU110" s="376"/>
      <c r="VRV110" s="376"/>
      <c r="VRW110" s="376"/>
      <c r="VRX110" s="376"/>
      <c r="VRY110" s="376"/>
      <c r="VRZ110" s="376"/>
      <c r="VSA110" s="376"/>
      <c r="VSB110" s="376"/>
      <c r="VSC110" s="376"/>
      <c r="VSD110" s="376"/>
      <c r="VSE110" s="376"/>
      <c r="VSF110" s="376"/>
      <c r="VSG110" s="376"/>
      <c r="VSH110" s="376"/>
      <c r="VSI110" s="376"/>
      <c r="VSJ110" s="376"/>
      <c r="VSK110" s="376"/>
      <c r="VSL110" s="376"/>
      <c r="VSM110" s="376"/>
      <c r="VSN110" s="376"/>
      <c r="VSO110" s="376"/>
      <c r="VSP110" s="376"/>
      <c r="VSQ110" s="376"/>
      <c r="VSR110" s="376"/>
      <c r="VSS110" s="376"/>
      <c r="VST110" s="376"/>
      <c r="VSU110" s="376"/>
      <c r="VSV110" s="376"/>
      <c r="VSW110" s="376"/>
      <c r="VSX110" s="376"/>
      <c r="VSY110" s="376"/>
      <c r="VSZ110" s="376"/>
      <c r="VTA110" s="376"/>
      <c r="VTB110" s="376"/>
      <c r="VTC110" s="376"/>
      <c r="VTD110" s="376"/>
      <c r="VTE110" s="376"/>
      <c r="VTF110" s="376"/>
      <c r="VTG110" s="376"/>
      <c r="VTH110" s="376"/>
      <c r="VTI110" s="376"/>
      <c r="VTJ110" s="376"/>
      <c r="VTK110" s="376"/>
      <c r="VTL110" s="376"/>
      <c r="VTM110" s="376"/>
      <c r="VTN110" s="376"/>
      <c r="VTO110" s="376"/>
      <c r="VTP110" s="376"/>
      <c r="VTQ110" s="376"/>
      <c r="VTR110" s="376"/>
      <c r="VTS110" s="376"/>
      <c r="VTT110" s="376"/>
      <c r="VTU110" s="376"/>
      <c r="VTV110" s="376"/>
      <c r="VTW110" s="376"/>
      <c r="VTX110" s="376"/>
      <c r="VTY110" s="376"/>
      <c r="VTZ110" s="376"/>
      <c r="VUA110" s="376"/>
      <c r="VUB110" s="376"/>
      <c r="VUC110" s="376"/>
      <c r="VUD110" s="376"/>
      <c r="VUE110" s="376"/>
      <c r="VUF110" s="376"/>
      <c r="VUG110" s="376"/>
      <c r="VUH110" s="376"/>
      <c r="VUI110" s="376"/>
      <c r="VUJ110" s="376"/>
      <c r="VUK110" s="376"/>
      <c r="VUL110" s="376"/>
      <c r="VUM110" s="376"/>
      <c r="VUN110" s="376"/>
      <c r="VUO110" s="376"/>
      <c r="VUP110" s="376"/>
      <c r="VUQ110" s="376"/>
      <c r="VUR110" s="376"/>
      <c r="VUS110" s="376"/>
      <c r="VUT110" s="376"/>
      <c r="VUU110" s="376"/>
      <c r="VUV110" s="376"/>
      <c r="VUW110" s="376"/>
      <c r="VUX110" s="376"/>
      <c r="VUY110" s="376"/>
      <c r="VUZ110" s="376"/>
      <c r="VVA110" s="376"/>
      <c r="VVB110" s="376"/>
      <c r="VVC110" s="376"/>
      <c r="VVD110" s="376"/>
      <c r="VVE110" s="376"/>
      <c r="VVF110" s="376"/>
      <c r="VVG110" s="376"/>
      <c r="VVH110" s="376"/>
      <c r="VVI110" s="376"/>
      <c r="VVJ110" s="376"/>
      <c r="VVK110" s="376"/>
      <c r="VVL110" s="376"/>
      <c r="VVM110" s="376"/>
      <c r="VVN110" s="376"/>
      <c r="VVO110" s="376"/>
      <c r="VVP110" s="376"/>
      <c r="VVQ110" s="376"/>
      <c r="VVR110" s="376"/>
      <c r="VVS110" s="376"/>
      <c r="VVT110" s="376"/>
      <c r="VVU110" s="376"/>
      <c r="VVV110" s="376"/>
      <c r="VVW110" s="376"/>
      <c r="VVX110" s="376"/>
      <c r="VVY110" s="376"/>
      <c r="VVZ110" s="376"/>
      <c r="VWA110" s="376"/>
      <c r="VWB110" s="376"/>
      <c r="VWC110" s="376"/>
      <c r="VWD110" s="376"/>
      <c r="VWE110" s="376"/>
      <c r="VWF110" s="376"/>
      <c r="VWG110" s="376"/>
      <c r="VWH110" s="376"/>
      <c r="VWI110" s="376"/>
      <c r="VWJ110" s="376"/>
      <c r="VWK110" s="376"/>
      <c r="VWL110" s="376"/>
      <c r="VWM110" s="376"/>
      <c r="VWN110" s="376"/>
      <c r="VWO110" s="376"/>
      <c r="VWP110" s="376"/>
      <c r="VWQ110" s="376"/>
      <c r="VWR110" s="376"/>
      <c r="VWS110" s="376"/>
      <c r="VWT110" s="376"/>
      <c r="VWU110" s="376"/>
      <c r="VWV110" s="376"/>
      <c r="VWW110" s="376"/>
      <c r="VWX110" s="376"/>
      <c r="VWY110" s="376"/>
      <c r="VWZ110" s="376"/>
      <c r="VXA110" s="376"/>
      <c r="VXB110" s="376"/>
      <c r="VXC110" s="376"/>
      <c r="VXD110" s="376"/>
      <c r="VXE110" s="376"/>
      <c r="VXF110" s="376"/>
      <c r="VXG110" s="376"/>
      <c r="VXH110" s="376"/>
      <c r="VXI110" s="376"/>
      <c r="VXJ110" s="376"/>
      <c r="VXK110" s="376"/>
      <c r="VXL110" s="376"/>
      <c r="VXM110" s="376"/>
      <c r="VXN110" s="376"/>
      <c r="VXO110" s="376"/>
      <c r="VXP110" s="376"/>
      <c r="VXQ110" s="376"/>
      <c r="VXR110" s="376"/>
      <c r="VXS110" s="376"/>
      <c r="VXT110" s="376"/>
      <c r="VXU110" s="376"/>
      <c r="VXV110" s="376"/>
      <c r="VXW110" s="376"/>
      <c r="VXX110" s="376"/>
      <c r="VXY110" s="376"/>
      <c r="VXZ110" s="376"/>
      <c r="VYA110" s="376"/>
      <c r="VYB110" s="376"/>
      <c r="VYC110" s="376"/>
      <c r="VYD110" s="376"/>
      <c r="VYE110" s="376"/>
      <c r="VYF110" s="376"/>
      <c r="VYG110" s="376"/>
      <c r="VYH110" s="376"/>
      <c r="VYI110" s="376"/>
      <c r="VYJ110" s="376"/>
      <c r="VYK110" s="376"/>
      <c r="VYL110" s="376"/>
      <c r="VYM110" s="376"/>
      <c r="VYN110" s="376"/>
      <c r="VYO110" s="376"/>
      <c r="VYP110" s="376"/>
      <c r="VYQ110" s="376"/>
      <c r="VYR110" s="376"/>
      <c r="VYS110" s="376"/>
      <c r="VYT110" s="376"/>
      <c r="VYU110" s="376"/>
      <c r="VYV110" s="376"/>
      <c r="VYW110" s="376"/>
      <c r="VYX110" s="376"/>
      <c r="VYY110" s="376"/>
      <c r="VYZ110" s="376"/>
      <c r="VZA110" s="376"/>
      <c r="VZB110" s="376"/>
      <c r="VZC110" s="376"/>
      <c r="VZD110" s="376"/>
      <c r="VZE110" s="376"/>
      <c r="VZF110" s="376"/>
      <c r="VZG110" s="376"/>
      <c r="VZH110" s="376"/>
      <c r="VZI110" s="376"/>
      <c r="VZJ110" s="376"/>
      <c r="VZK110" s="376"/>
      <c r="VZL110" s="376"/>
      <c r="VZM110" s="376"/>
      <c r="VZN110" s="376"/>
      <c r="VZO110" s="376"/>
      <c r="VZP110" s="376"/>
      <c r="VZQ110" s="376"/>
      <c r="VZR110" s="376"/>
      <c r="VZS110" s="376"/>
      <c r="VZT110" s="376"/>
      <c r="VZU110" s="376"/>
      <c r="VZV110" s="376"/>
      <c r="VZW110" s="376"/>
      <c r="VZX110" s="376"/>
      <c r="VZY110" s="376"/>
      <c r="VZZ110" s="376"/>
      <c r="WAA110" s="376"/>
      <c r="WAB110" s="376"/>
      <c r="WAC110" s="376"/>
      <c r="WAD110" s="376"/>
      <c r="WAE110" s="376"/>
      <c r="WAF110" s="376"/>
      <c r="WAG110" s="376"/>
      <c r="WAH110" s="376"/>
      <c r="WAI110" s="376"/>
      <c r="WAJ110" s="376"/>
      <c r="WAK110" s="376"/>
      <c r="WAL110" s="376"/>
      <c r="WAM110" s="376"/>
      <c r="WAN110" s="376"/>
      <c r="WAO110" s="376"/>
      <c r="WAP110" s="376"/>
      <c r="WAQ110" s="376"/>
      <c r="WAR110" s="376"/>
      <c r="WAS110" s="376"/>
      <c r="WAT110" s="376"/>
      <c r="WAU110" s="376"/>
      <c r="WAV110" s="376"/>
      <c r="WAW110" s="376"/>
      <c r="WAX110" s="376"/>
      <c r="WAY110" s="376"/>
      <c r="WAZ110" s="376"/>
      <c r="WBA110" s="376"/>
      <c r="WBB110" s="376"/>
      <c r="WBC110" s="376"/>
      <c r="WBD110" s="376"/>
      <c r="WBE110" s="376"/>
      <c r="WBF110" s="376"/>
      <c r="WBG110" s="376"/>
      <c r="WBH110" s="376"/>
      <c r="WBI110" s="376"/>
      <c r="WBJ110" s="376"/>
      <c r="WBK110" s="376"/>
      <c r="WBL110" s="376"/>
      <c r="WBM110" s="376"/>
      <c r="WBN110" s="376"/>
      <c r="WBO110" s="376"/>
      <c r="WBP110" s="376"/>
      <c r="WBQ110" s="376"/>
      <c r="WBR110" s="376"/>
      <c r="WBS110" s="376"/>
      <c r="WBT110" s="376"/>
      <c r="WBU110" s="376"/>
      <c r="WBV110" s="376"/>
      <c r="WBW110" s="376"/>
      <c r="WBX110" s="376"/>
      <c r="WBY110" s="376"/>
      <c r="WBZ110" s="376"/>
      <c r="WCA110" s="376"/>
      <c r="WCB110" s="376"/>
      <c r="WCC110" s="376"/>
      <c r="WCD110" s="376"/>
      <c r="WCE110" s="376"/>
      <c r="WCF110" s="376"/>
      <c r="WCG110" s="376"/>
      <c r="WCH110" s="376"/>
      <c r="WCI110" s="376"/>
      <c r="WCJ110" s="376"/>
      <c r="WCK110" s="376"/>
      <c r="WCL110" s="376"/>
      <c r="WCM110" s="376"/>
      <c r="WCN110" s="376"/>
      <c r="WCO110" s="376"/>
      <c r="WCP110" s="376"/>
      <c r="WCQ110" s="376"/>
      <c r="WCR110" s="376"/>
      <c r="WCS110" s="376"/>
      <c r="WCT110" s="376"/>
      <c r="WCU110" s="376"/>
      <c r="WCV110" s="376"/>
      <c r="WCW110" s="376"/>
      <c r="WCX110" s="376"/>
      <c r="WCY110" s="376"/>
      <c r="WCZ110" s="376"/>
      <c r="WDA110" s="376"/>
      <c r="WDB110" s="376"/>
      <c r="WDC110" s="376"/>
      <c r="WDD110" s="376"/>
      <c r="WDE110" s="376"/>
      <c r="WDF110" s="376"/>
      <c r="WDG110" s="376"/>
      <c r="WDH110" s="376"/>
      <c r="WDI110" s="376"/>
      <c r="WDJ110" s="376"/>
      <c r="WDK110" s="376"/>
      <c r="WDL110" s="376"/>
      <c r="WDM110" s="376"/>
      <c r="WDN110" s="376"/>
      <c r="WDO110" s="376"/>
      <c r="WDP110" s="376"/>
      <c r="WDQ110" s="376"/>
      <c r="WDR110" s="376"/>
      <c r="WDS110" s="376"/>
      <c r="WDT110" s="376"/>
      <c r="WDU110" s="376"/>
      <c r="WDV110" s="376"/>
      <c r="WDW110" s="376"/>
      <c r="WDX110" s="376"/>
      <c r="WDY110" s="376"/>
      <c r="WDZ110" s="376"/>
      <c r="WEA110" s="376"/>
      <c r="WEB110" s="376"/>
      <c r="WEC110" s="376"/>
      <c r="WED110" s="376"/>
      <c r="WEE110" s="376"/>
      <c r="WEF110" s="376"/>
      <c r="WEG110" s="376"/>
      <c r="WEH110" s="376"/>
      <c r="WEI110" s="376"/>
      <c r="WEJ110" s="376"/>
      <c r="WEK110" s="376"/>
      <c r="WEL110" s="376"/>
      <c r="WEM110" s="376"/>
      <c r="WEN110" s="376"/>
      <c r="WEO110" s="376"/>
      <c r="WEP110" s="376"/>
      <c r="WEQ110" s="376"/>
      <c r="WER110" s="376"/>
      <c r="WES110" s="376"/>
      <c r="WET110" s="376"/>
      <c r="WEU110" s="376"/>
      <c r="WEV110" s="376"/>
      <c r="WEW110" s="376"/>
      <c r="WEX110" s="376"/>
      <c r="WEY110" s="376"/>
      <c r="WEZ110" s="376"/>
      <c r="WFA110" s="376"/>
      <c r="WFB110" s="376"/>
      <c r="WFC110" s="376"/>
      <c r="WFD110" s="376"/>
      <c r="WFE110" s="376"/>
      <c r="WFF110" s="376"/>
      <c r="WFG110" s="376"/>
      <c r="WFH110" s="376"/>
      <c r="WFI110" s="376"/>
      <c r="WFJ110" s="376"/>
      <c r="WFK110" s="376"/>
      <c r="WFL110" s="376"/>
      <c r="WFM110" s="376"/>
      <c r="WFN110" s="376"/>
      <c r="WFO110" s="376"/>
      <c r="WFP110" s="376"/>
      <c r="WFQ110" s="376"/>
      <c r="WFR110" s="376"/>
      <c r="WFS110" s="376"/>
      <c r="WFT110" s="376"/>
      <c r="WFU110" s="376"/>
      <c r="WFV110" s="376"/>
      <c r="WFW110" s="376"/>
      <c r="WFX110" s="376"/>
      <c r="WFY110" s="376"/>
      <c r="WFZ110" s="376"/>
      <c r="WGA110" s="376"/>
      <c r="WGB110" s="376"/>
      <c r="WGC110" s="376"/>
      <c r="WGD110" s="376"/>
      <c r="WGE110" s="376"/>
      <c r="WGF110" s="376"/>
      <c r="WGG110" s="376"/>
      <c r="WGH110" s="376"/>
      <c r="WGI110" s="376"/>
      <c r="WGJ110" s="376"/>
      <c r="WGK110" s="376"/>
      <c r="WGL110" s="376"/>
      <c r="WGM110" s="376"/>
      <c r="WGN110" s="376"/>
      <c r="WGO110" s="376"/>
      <c r="WGP110" s="376"/>
      <c r="WGQ110" s="376"/>
      <c r="WGR110" s="376"/>
      <c r="WGS110" s="376"/>
      <c r="WGT110" s="376"/>
      <c r="WGU110" s="376"/>
      <c r="WGV110" s="376"/>
      <c r="WGW110" s="376"/>
      <c r="WGX110" s="376"/>
      <c r="WGY110" s="376"/>
      <c r="WGZ110" s="376"/>
      <c r="WHA110" s="376"/>
      <c r="WHB110" s="376"/>
      <c r="WHC110" s="376"/>
      <c r="WHD110" s="376"/>
      <c r="WHE110" s="376"/>
      <c r="WHF110" s="376"/>
      <c r="WHG110" s="376"/>
      <c r="WHH110" s="376"/>
      <c r="WHI110" s="376"/>
      <c r="WHJ110" s="376"/>
      <c r="WHK110" s="376"/>
      <c r="WHL110" s="376"/>
      <c r="WHM110" s="376"/>
      <c r="WHN110" s="376"/>
      <c r="WHO110" s="376"/>
      <c r="WHP110" s="376"/>
      <c r="WHQ110" s="376"/>
      <c r="WHR110" s="376"/>
      <c r="WHS110" s="376"/>
      <c r="WHT110" s="376"/>
      <c r="WHU110" s="376"/>
      <c r="WHV110" s="376"/>
      <c r="WHW110" s="376"/>
      <c r="WHX110" s="376"/>
      <c r="WHY110" s="376"/>
      <c r="WHZ110" s="376"/>
      <c r="WIA110" s="376"/>
      <c r="WIB110" s="376"/>
      <c r="WIC110" s="376"/>
      <c r="WID110" s="376"/>
      <c r="WIE110" s="376"/>
      <c r="WIF110" s="376"/>
      <c r="WIG110" s="376"/>
      <c r="WIH110" s="376"/>
      <c r="WII110" s="376"/>
      <c r="WIJ110" s="376"/>
      <c r="WIK110" s="376"/>
      <c r="WIL110" s="376"/>
      <c r="WIM110" s="376"/>
      <c r="WIN110" s="376"/>
      <c r="WIO110" s="376"/>
      <c r="WIP110" s="376"/>
      <c r="WIQ110" s="376"/>
      <c r="WIR110" s="376"/>
      <c r="WIS110" s="376"/>
      <c r="WIT110" s="376"/>
      <c r="WIU110" s="376"/>
      <c r="WIV110" s="376"/>
      <c r="WIW110" s="376"/>
      <c r="WIX110" s="376"/>
      <c r="WIY110" s="376"/>
      <c r="WIZ110" s="376"/>
      <c r="WJA110" s="376"/>
      <c r="WJB110" s="376"/>
      <c r="WJC110" s="376"/>
      <c r="WJD110" s="376"/>
      <c r="WJE110" s="376"/>
      <c r="WJF110" s="376"/>
      <c r="WJG110" s="376"/>
      <c r="WJH110" s="376"/>
      <c r="WJI110" s="376"/>
      <c r="WJJ110" s="376"/>
      <c r="WJK110" s="376"/>
      <c r="WJL110" s="376"/>
      <c r="WJM110" s="376"/>
      <c r="WJN110" s="376"/>
      <c r="WJO110" s="376"/>
      <c r="WJP110" s="376"/>
      <c r="WJQ110" s="376"/>
      <c r="WJR110" s="376"/>
      <c r="WJS110" s="376"/>
      <c r="WJT110" s="376"/>
      <c r="WJU110" s="376"/>
      <c r="WJV110" s="376"/>
      <c r="WJW110" s="376"/>
      <c r="WJX110" s="376"/>
      <c r="WJY110" s="376"/>
      <c r="WJZ110" s="376"/>
      <c r="WKA110" s="376"/>
      <c r="WKB110" s="376"/>
      <c r="WKC110" s="376"/>
      <c r="WKD110" s="376"/>
      <c r="WKE110" s="376"/>
      <c r="WKF110" s="376"/>
      <c r="WKG110" s="376"/>
      <c r="WKH110" s="376"/>
      <c r="WKI110" s="376"/>
      <c r="WKJ110" s="376"/>
      <c r="WKK110" s="376"/>
      <c r="WKL110" s="376"/>
      <c r="WKM110" s="376"/>
      <c r="WKN110" s="376"/>
      <c r="WKO110" s="376"/>
      <c r="WKP110" s="376"/>
      <c r="WKQ110" s="376"/>
      <c r="WKR110" s="376"/>
      <c r="WKS110" s="376"/>
      <c r="WKT110" s="376"/>
      <c r="WKU110" s="376"/>
      <c r="WKV110" s="376"/>
      <c r="WKW110" s="376"/>
      <c r="WKX110" s="376"/>
      <c r="WKY110" s="376"/>
      <c r="WKZ110" s="376"/>
      <c r="WLA110" s="376"/>
      <c r="WLB110" s="376"/>
      <c r="WLC110" s="376"/>
      <c r="WLD110" s="376"/>
      <c r="WLE110" s="376"/>
      <c r="WLF110" s="376"/>
      <c r="WLG110" s="376"/>
      <c r="WLH110" s="376"/>
      <c r="WLI110" s="376"/>
      <c r="WLJ110" s="376"/>
      <c r="WLK110" s="376"/>
      <c r="WLL110" s="376"/>
      <c r="WLM110" s="376"/>
      <c r="WLN110" s="376"/>
      <c r="WLO110" s="376"/>
      <c r="WLP110" s="376"/>
      <c r="WLQ110" s="376"/>
      <c r="WLR110" s="376"/>
      <c r="WLS110" s="376"/>
      <c r="WLT110" s="376"/>
      <c r="WLU110" s="376"/>
      <c r="WLV110" s="376"/>
      <c r="WLW110" s="376"/>
      <c r="WLX110" s="376"/>
      <c r="WLY110" s="376"/>
      <c r="WLZ110" s="376"/>
      <c r="WMA110" s="376"/>
      <c r="WMB110" s="376"/>
      <c r="WMC110" s="376"/>
      <c r="WMD110" s="376"/>
      <c r="WME110" s="376"/>
      <c r="WMF110" s="376"/>
      <c r="WMG110" s="376"/>
      <c r="WMH110" s="376"/>
      <c r="WMI110" s="376"/>
      <c r="WMJ110" s="376"/>
      <c r="WMK110" s="376"/>
      <c r="WML110" s="376"/>
      <c r="WMM110" s="376"/>
      <c r="WMN110" s="376"/>
      <c r="WMO110" s="376"/>
      <c r="WMP110" s="376"/>
      <c r="WMQ110" s="376"/>
      <c r="WMR110" s="376"/>
      <c r="WMS110" s="376"/>
      <c r="WMT110" s="376"/>
      <c r="WMU110" s="376"/>
      <c r="WMV110" s="376"/>
      <c r="WMW110" s="376"/>
      <c r="WMX110" s="376"/>
      <c r="WMY110" s="376"/>
      <c r="WMZ110" s="376"/>
      <c r="WNA110" s="376"/>
      <c r="WNB110" s="376"/>
      <c r="WNC110" s="376"/>
      <c r="WND110" s="376"/>
      <c r="WNE110" s="376"/>
      <c r="WNF110" s="376"/>
      <c r="WNG110" s="376"/>
      <c r="WNH110" s="376"/>
      <c r="WNI110" s="376"/>
      <c r="WNJ110" s="376"/>
      <c r="WNK110" s="376"/>
      <c r="WNL110" s="376"/>
      <c r="WNM110" s="376"/>
      <c r="WNN110" s="376"/>
      <c r="WNO110" s="376"/>
      <c r="WNP110" s="376"/>
      <c r="WNQ110" s="376"/>
      <c r="WNR110" s="376"/>
      <c r="WNS110" s="376"/>
      <c r="WNT110" s="376"/>
      <c r="WNU110" s="376"/>
      <c r="WNV110" s="376"/>
      <c r="WNW110" s="376"/>
      <c r="WNX110" s="376"/>
      <c r="WNY110" s="376"/>
      <c r="WNZ110" s="376"/>
      <c r="WOA110" s="376"/>
      <c r="WOB110" s="376"/>
      <c r="WOC110" s="376"/>
      <c r="WOD110" s="376"/>
      <c r="WOE110" s="376"/>
      <c r="WOF110" s="376"/>
      <c r="WOG110" s="376"/>
      <c r="WOH110" s="376"/>
      <c r="WOI110" s="376"/>
      <c r="WOJ110" s="376"/>
      <c r="WOK110" s="376"/>
      <c r="WOL110" s="376"/>
      <c r="WOM110" s="376"/>
      <c r="WON110" s="376"/>
      <c r="WOO110" s="376"/>
      <c r="WOP110" s="376"/>
      <c r="WOQ110" s="376"/>
      <c r="WOR110" s="376"/>
      <c r="WOS110" s="376"/>
      <c r="WOT110" s="376"/>
      <c r="WOU110" s="376"/>
      <c r="WOV110" s="376"/>
      <c r="WOW110" s="376"/>
      <c r="WOX110" s="376"/>
      <c r="WOY110" s="376"/>
      <c r="WOZ110" s="376"/>
      <c r="WPA110" s="376"/>
      <c r="WPB110" s="376"/>
      <c r="WPC110" s="376"/>
      <c r="WPD110" s="376"/>
      <c r="WPE110" s="376"/>
      <c r="WPF110" s="376"/>
      <c r="WPG110" s="376"/>
      <c r="WPH110" s="376"/>
      <c r="WPI110" s="376"/>
      <c r="WPJ110" s="376"/>
      <c r="WPK110" s="376"/>
      <c r="WPL110" s="376"/>
      <c r="WPM110" s="376"/>
      <c r="WPN110" s="376"/>
      <c r="WPO110" s="376"/>
      <c r="WPP110" s="376"/>
      <c r="WPQ110" s="376"/>
      <c r="WPR110" s="376"/>
      <c r="WPS110" s="376"/>
      <c r="WPT110" s="376"/>
      <c r="WPU110" s="376"/>
      <c r="WPV110" s="376"/>
      <c r="WPW110" s="376"/>
      <c r="WPX110" s="376"/>
      <c r="WPY110" s="376"/>
      <c r="WPZ110" s="376"/>
      <c r="WQA110" s="376"/>
      <c r="WQB110" s="376"/>
      <c r="WQC110" s="376"/>
      <c r="WQD110" s="376"/>
      <c r="WQE110" s="376"/>
      <c r="WQF110" s="376"/>
      <c r="WQG110" s="376"/>
      <c r="WQH110" s="376"/>
      <c r="WQI110" s="376"/>
      <c r="WQJ110" s="376"/>
      <c r="WQK110" s="376"/>
      <c r="WQL110" s="376"/>
      <c r="WQM110" s="376"/>
      <c r="WQN110" s="376"/>
      <c r="WQO110" s="376"/>
      <c r="WQP110" s="376"/>
      <c r="WQQ110" s="376"/>
      <c r="WQR110" s="376"/>
      <c r="WQS110" s="376"/>
      <c r="WQT110" s="376"/>
      <c r="WQU110" s="376"/>
      <c r="WQV110" s="376"/>
      <c r="WQW110" s="376"/>
      <c r="WQX110" s="376"/>
      <c r="WQY110" s="376"/>
      <c r="WQZ110" s="376"/>
      <c r="WRA110" s="376"/>
      <c r="WRB110" s="376"/>
      <c r="WRC110" s="376"/>
      <c r="WRD110" s="376"/>
      <c r="WRE110" s="376"/>
      <c r="WRF110" s="376"/>
      <c r="WRG110" s="376"/>
      <c r="WRH110" s="376"/>
      <c r="WRI110" s="376"/>
      <c r="WRJ110" s="376"/>
      <c r="WRK110" s="376"/>
      <c r="WRL110" s="376"/>
      <c r="WRM110" s="376"/>
      <c r="WRN110" s="376"/>
      <c r="WRO110" s="376"/>
      <c r="WRP110" s="376"/>
      <c r="WRQ110" s="376"/>
      <c r="WRR110" s="376"/>
      <c r="WRS110" s="376"/>
      <c r="WRT110" s="376"/>
      <c r="WRU110" s="376"/>
      <c r="WRV110" s="376"/>
      <c r="WRW110" s="376"/>
      <c r="WRX110" s="376"/>
      <c r="WRY110" s="376"/>
      <c r="WRZ110" s="376"/>
      <c r="WSA110" s="376"/>
      <c r="WSB110" s="376"/>
      <c r="WSC110" s="376"/>
      <c r="WSD110" s="376"/>
      <c r="WSE110" s="376"/>
      <c r="WSF110" s="376"/>
      <c r="WSG110" s="376"/>
      <c r="WSH110" s="376"/>
      <c r="WSI110" s="376"/>
      <c r="WSJ110" s="376"/>
      <c r="WSK110" s="376"/>
      <c r="WSL110" s="376"/>
      <c r="WSM110" s="376"/>
      <c r="WSN110" s="376"/>
      <c r="WSO110" s="376"/>
      <c r="WSP110" s="376"/>
      <c r="WSQ110" s="376"/>
      <c r="WSR110" s="376"/>
      <c r="WSS110" s="376"/>
      <c r="WST110" s="376"/>
      <c r="WSU110" s="376"/>
      <c r="WSV110" s="376"/>
      <c r="WSW110" s="376"/>
      <c r="WSX110" s="376"/>
      <c r="WSY110" s="376"/>
      <c r="WSZ110" s="376"/>
      <c r="WTA110" s="376"/>
      <c r="WTB110" s="376"/>
      <c r="WTC110" s="376"/>
      <c r="WTD110" s="376"/>
      <c r="WTE110" s="376"/>
      <c r="WTF110" s="376"/>
      <c r="WTG110" s="376"/>
      <c r="WTH110" s="376"/>
      <c r="WTI110" s="376"/>
      <c r="WTJ110" s="376"/>
      <c r="WTK110" s="376"/>
      <c r="WTL110" s="376"/>
      <c r="WTM110" s="376"/>
      <c r="WTN110" s="376"/>
      <c r="WTO110" s="376"/>
      <c r="WTP110" s="376"/>
      <c r="WTQ110" s="376"/>
      <c r="WTR110" s="376"/>
      <c r="WTS110" s="376"/>
      <c r="WTT110" s="376"/>
      <c r="WTU110" s="376"/>
      <c r="WTV110" s="376"/>
      <c r="WTW110" s="376"/>
      <c r="WTX110" s="376"/>
      <c r="WTY110" s="376"/>
      <c r="WTZ110" s="376"/>
      <c r="WUA110" s="376"/>
      <c r="WUB110" s="376"/>
      <c r="WUC110" s="376"/>
      <c r="WUD110" s="376"/>
      <c r="WUE110" s="376"/>
      <c r="WUF110" s="376"/>
      <c r="WUG110" s="376"/>
      <c r="WUH110" s="376"/>
      <c r="WUI110" s="376"/>
      <c r="WUJ110" s="376"/>
      <c r="WUK110" s="376"/>
      <c r="WUL110" s="376"/>
      <c r="WUM110" s="376"/>
      <c r="WUN110" s="376"/>
      <c r="WUO110" s="376"/>
      <c r="WUP110" s="376"/>
      <c r="WUQ110" s="376"/>
      <c r="WUR110" s="376"/>
      <c r="WUS110" s="376"/>
      <c r="WUT110" s="376"/>
      <c r="WUU110" s="376"/>
      <c r="WUV110" s="376"/>
      <c r="WUW110" s="376"/>
      <c r="WUX110" s="376"/>
      <c r="WUY110" s="376"/>
      <c r="WUZ110" s="376"/>
      <c r="WVA110" s="376"/>
      <c r="WVB110" s="376"/>
      <c r="WVC110" s="376"/>
      <c r="WVD110" s="376"/>
      <c r="WVE110" s="376"/>
      <c r="WVF110" s="376"/>
      <c r="WVG110" s="376"/>
      <c r="WVH110" s="376"/>
      <c r="WVI110" s="376"/>
      <c r="WVJ110" s="376"/>
      <c r="WVK110" s="376"/>
      <c r="WVL110" s="376"/>
      <c r="WVM110" s="376"/>
      <c r="WVN110" s="376"/>
      <c r="WVO110" s="376"/>
      <c r="WVP110" s="376"/>
      <c r="WVQ110" s="376"/>
      <c r="WVR110" s="376"/>
      <c r="WVS110" s="376"/>
      <c r="WVT110" s="376"/>
      <c r="WVU110" s="376"/>
      <c r="WVV110" s="376"/>
      <c r="WVW110" s="376"/>
      <c r="WVX110" s="376"/>
      <c r="WVY110" s="376"/>
      <c r="WVZ110" s="376"/>
      <c r="WWA110" s="376"/>
      <c r="WWB110" s="376"/>
      <c r="WWC110" s="376"/>
      <c r="WWD110" s="376"/>
      <c r="WWE110" s="376"/>
      <c r="WWF110" s="376"/>
      <c r="WWG110" s="376"/>
      <c r="WWH110" s="376"/>
      <c r="WWI110" s="376"/>
      <c r="WWJ110" s="376"/>
      <c r="WWK110" s="376"/>
      <c r="WWL110" s="376"/>
      <c r="WWM110" s="376"/>
      <c r="WWN110" s="376"/>
      <c r="WWO110" s="376"/>
      <c r="WWP110" s="376"/>
      <c r="WWQ110" s="376"/>
      <c r="WWR110" s="376"/>
      <c r="WWS110" s="376"/>
      <c r="WWT110" s="376"/>
      <c r="WWU110" s="376"/>
      <c r="WWV110" s="376"/>
      <c r="WWW110" s="376"/>
      <c r="WWX110" s="376"/>
      <c r="WWY110" s="376"/>
      <c r="WWZ110" s="376"/>
      <c r="WXA110" s="376"/>
      <c r="WXB110" s="376"/>
      <c r="WXC110" s="376"/>
      <c r="WXD110" s="376"/>
      <c r="WXE110" s="376"/>
      <c r="WXF110" s="376"/>
      <c r="WXG110" s="376"/>
      <c r="WXH110" s="376"/>
      <c r="WXI110" s="376"/>
      <c r="WXJ110" s="376"/>
      <c r="WXK110" s="376"/>
      <c r="WXL110" s="376"/>
      <c r="WXM110" s="376"/>
      <c r="WXN110" s="376"/>
      <c r="WXO110" s="376"/>
      <c r="WXP110" s="376"/>
      <c r="WXQ110" s="376"/>
      <c r="WXR110" s="376"/>
      <c r="WXS110" s="376"/>
      <c r="WXT110" s="376"/>
      <c r="WXU110" s="376"/>
      <c r="WXV110" s="376"/>
      <c r="WXW110" s="376"/>
      <c r="WXX110" s="376"/>
      <c r="WXY110" s="376"/>
      <c r="WXZ110" s="376"/>
      <c r="WYA110" s="376"/>
      <c r="WYB110" s="376"/>
      <c r="WYC110" s="376"/>
      <c r="WYD110" s="376"/>
      <c r="WYE110" s="376"/>
      <c r="WYF110" s="376"/>
      <c r="WYG110" s="376"/>
      <c r="WYH110" s="376"/>
      <c r="WYI110" s="376"/>
      <c r="WYJ110" s="376"/>
      <c r="WYK110" s="376"/>
      <c r="WYL110" s="376"/>
      <c r="WYM110" s="376"/>
      <c r="WYN110" s="376"/>
      <c r="WYO110" s="376"/>
      <c r="WYP110" s="376"/>
      <c r="WYQ110" s="376"/>
      <c r="WYR110" s="376"/>
      <c r="WYS110" s="376"/>
      <c r="WYT110" s="376"/>
      <c r="WYU110" s="376"/>
      <c r="WYV110" s="376"/>
      <c r="WYW110" s="376"/>
      <c r="WYX110" s="376"/>
      <c r="WYY110" s="376"/>
      <c r="WYZ110" s="376"/>
      <c r="WZA110" s="376"/>
      <c r="WZB110" s="376"/>
      <c r="WZC110" s="376"/>
      <c r="WZD110" s="376"/>
      <c r="WZE110" s="376"/>
      <c r="WZF110" s="376"/>
      <c r="WZG110" s="376"/>
      <c r="WZH110" s="376"/>
      <c r="WZI110" s="376"/>
      <c r="WZJ110" s="376"/>
      <c r="WZK110" s="376"/>
      <c r="WZL110" s="376"/>
      <c r="WZM110" s="376"/>
      <c r="WZN110" s="376"/>
      <c r="WZO110" s="376"/>
      <c r="WZP110" s="376"/>
      <c r="WZQ110" s="376"/>
      <c r="WZR110" s="376"/>
      <c r="WZS110" s="376"/>
      <c r="WZT110" s="376"/>
      <c r="WZU110" s="376"/>
      <c r="WZV110" s="376"/>
      <c r="WZW110" s="376"/>
      <c r="WZX110" s="376"/>
      <c r="WZY110" s="376"/>
      <c r="WZZ110" s="376"/>
      <c r="XAA110" s="376"/>
      <c r="XAB110" s="376"/>
      <c r="XAC110" s="376"/>
      <c r="XAD110" s="376"/>
      <c r="XAE110" s="376"/>
      <c r="XAF110" s="376"/>
      <c r="XAG110" s="376"/>
      <c r="XAH110" s="376"/>
      <c r="XAI110" s="376"/>
      <c r="XAJ110" s="376"/>
      <c r="XAK110" s="376"/>
      <c r="XAL110" s="376"/>
      <c r="XAM110" s="376"/>
      <c r="XAN110" s="376"/>
      <c r="XAO110" s="376"/>
      <c r="XAP110" s="376"/>
      <c r="XAQ110" s="376"/>
      <c r="XAR110" s="376"/>
      <c r="XAS110" s="376"/>
      <c r="XAT110" s="376"/>
      <c r="XAU110" s="376"/>
      <c r="XAV110" s="376"/>
      <c r="XAW110" s="376"/>
      <c r="XAX110" s="376"/>
      <c r="XAY110" s="376"/>
      <c r="XAZ110" s="376"/>
      <c r="XBA110" s="376"/>
      <c r="XBB110" s="376"/>
      <c r="XBC110" s="376"/>
      <c r="XBD110" s="376"/>
      <c r="XBE110" s="376"/>
      <c r="XBF110" s="376"/>
      <c r="XBG110" s="376"/>
      <c r="XBH110" s="376"/>
      <c r="XBI110" s="376"/>
      <c r="XBJ110" s="376"/>
      <c r="XBK110" s="376"/>
      <c r="XBL110" s="376"/>
      <c r="XBM110" s="376"/>
      <c r="XBN110" s="376"/>
      <c r="XBO110" s="376"/>
      <c r="XBP110" s="376"/>
      <c r="XBQ110" s="376"/>
      <c r="XBR110" s="376"/>
      <c r="XBS110" s="376"/>
      <c r="XBT110" s="376"/>
      <c r="XBU110" s="376"/>
      <c r="XBV110" s="376"/>
      <c r="XBW110" s="376"/>
    </row>
    <row r="111" spans="1:16299" s="367" customFormat="1" hidden="1" x14ac:dyDescent="0.2">
      <c r="A111" s="402" t="s">
        <v>373</v>
      </c>
      <c r="C111" s="292"/>
    </row>
    <row r="112" spans="1:16299" s="367" customFormat="1" hidden="1" x14ac:dyDescent="0.2">
      <c r="A112" s="399" t="s">
        <v>370</v>
      </c>
      <c r="B112" s="376"/>
      <c r="C112" s="430">
        <f>C45/smic</f>
        <v>0</v>
      </c>
      <c r="D112" s="376"/>
      <c r="E112" s="376"/>
      <c r="F112" s="376"/>
      <c r="G112" s="376"/>
      <c r="H112" s="376"/>
      <c r="I112" s="376"/>
      <c r="J112" s="376"/>
      <c r="K112" s="376"/>
      <c r="L112" s="376"/>
      <c r="M112" s="376"/>
      <c r="N112" s="376"/>
      <c r="O112" s="376"/>
      <c r="P112" s="376"/>
      <c r="Q112" s="376"/>
      <c r="R112" s="376"/>
      <c r="S112" s="376"/>
      <c r="T112" s="376"/>
      <c r="U112" s="376"/>
      <c r="V112" s="376"/>
      <c r="W112" s="376"/>
      <c r="X112" s="376"/>
      <c r="Y112" s="376"/>
      <c r="Z112" s="376"/>
      <c r="AA112" s="376"/>
      <c r="AB112" s="376"/>
      <c r="AC112" s="376"/>
      <c r="AD112" s="376"/>
      <c r="AE112" s="376"/>
      <c r="AF112" s="376"/>
      <c r="AG112" s="376"/>
      <c r="AH112" s="376"/>
      <c r="AI112" s="376"/>
      <c r="AJ112" s="376"/>
      <c r="AK112" s="376"/>
      <c r="AL112" s="376"/>
      <c r="AM112" s="376"/>
      <c r="AN112" s="376"/>
      <c r="AO112" s="376"/>
      <c r="AP112" s="376"/>
      <c r="AQ112" s="376"/>
      <c r="AR112" s="376"/>
      <c r="AS112" s="376"/>
      <c r="AT112" s="376"/>
      <c r="AU112" s="376"/>
      <c r="AV112" s="376"/>
      <c r="AW112" s="376"/>
      <c r="AX112" s="376"/>
      <c r="AY112" s="376"/>
      <c r="AZ112" s="376"/>
      <c r="BA112" s="376"/>
      <c r="BB112" s="376"/>
      <c r="BC112" s="376"/>
      <c r="BD112" s="376"/>
      <c r="BE112" s="376"/>
      <c r="BF112" s="376"/>
      <c r="BG112" s="376"/>
      <c r="BH112" s="376"/>
      <c r="BI112" s="376"/>
      <c r="BJ112" s="376"/>
      <c r="BK112" s="376"/>
      <c r="BL112" s="376"/>
      <c r="BM112" s="376"/>
      <c r="BN112" s="376"/>
      <c r="BO112" s="376"/>
      <c r="BP112" s="376"/>
      <c r="BQ112" s="376"/>
      <c r="BR112" s="376"/>
      <c r="BS112" s="376"/>
      <c r="BT112" s="376"/>
      <c r="BU112" s="376"/>
      <c r="BV112" s="376"/>
      <c r="BW112" s="376"/>
      <c r="BX112" s="376"/>
      <c r="BY112" s="376"/>
      <c r="BZ112" s="376"/>
      <c r="CA112" s="376"/>
      <c r="CB112" s="376"/>
      <c r="CC112" s="376"/>
      <c r="CD112" s="376"/>
      <c r="CE112" s="376"/>
      <c r="CF112" s="376"/>
      <c r="CG112" s="376"/>
      <c r="CH112" s="376"/>
      <c r="CI112" s="376"/>
      <c r="CJ112" s="376"/>
      <c r="CK112" s="376"/>
      <c r="CL112" s="376"/>
      <c r="CM112" s="376"/>
      <c r="CN112" s="376"/>
      <c r="CO112" s="376"/>
      <c r="CP112" s="376"/>
      <c r="CQ112" s="376"/>
      <c r="CR112" s="376"/>
      <c r="CS112" s="376"/>
      <c r="CT112" s="376"/>
      <c r="CU112" s="376"/>
      <c r="CV112" s="376"/>
      <c r="CW112" s="376"/>
      <c r="CX112" s="376"/>
      <c r="CY112" s="376"/>
      <c r="CZ112" s="376"/>
      <c r="DA112" s="376"/>
      <c r="DB112" s="376"/>
      <c r="DC112" s="376"/>
      <c r="DD112" s="376"/>
      <c r="DE112" s="376"/>
      <c r="DF112" s="376"/>
      <c r="DG112" s="376"/>
      <c r="DH112" s="376"/>
      <c r="DI112" s="376"/>
      <c r="DJ112" s="376"/>
      <c r="DK112" s="376"/>
      <c r="DL112" s="376"/>
      <c r="DM112" s="376"/>
      <c r="DN112" s="376"/>
      <c r="DO112" s="376"/>
      <c r="DP112" s="376"/>
      <c r="DQ112" s="376"/>
      <c r="DR112" s="376"/>
      <c r="DS112" s="376"/>
      <c r="DT112" s="376"/>
      <c r="DU112" s="376"/>
      <c r="DV112" s="376"/>
      <c r="DW112" s="376"/>
      <c r="DX112" s="376"/>
      <c r="DY112" s="376"/>
      <c r="DZ112" s="376"/>
      <c r="EA112" s="376"/>
      <c r="EB112" s="376"/>
      <c r="EC112" s="376"/>
      <c r="ED112" s="376"/>
      <c r="EE112" s="376"/>
      <c r="EF112" s="376"/>
      <c r="EG112" s="376"/>
      <c r="EH112" s="376"/>
      <c r="EI112" s="376"/>
      <c r="EJ112" s="376"/>
      <c r="EK112" s="376"/>
      <c r="EL112" s="376"/>
      <c r="EM112" s="376"/>
      <c r="EN112" s="376"/>
      <c r="EO112" s="376"/>
      <c r="EP112" s="376"/>
      <c r="EQ112" s="376"/>
      <c r="ER112" s="376"/>
      <c r="ES112" s="376"/>
      <c r="ET112" s="376"/>
      <c r="EU112" s="376"/>
      <c r="EV112" s="376"/>
      <c r="EW112" s="376"/>
      <c r="EX112" s="376"/>
      <c r="EY112" s="376"/>
      <c r="EZ112" s="376"/>
      <c r="FA112" s="376"/>
      <c r="FB112" s="376"/>
      <c r="FC112" s="376"/>
      <c r="FD112" s="376"/>
      <c r="FE112" s="376"/>
      <c r="FF112" s="376"/>
      <c r="FG112" s="376"/>
      <c r="FH112" s="376"/>
      <c r="FI112" s="376"/>
      <c r="FJ112" s="376"/>
      <c r="FK112" s="376"/>
      <c r="FL112" s="376"/>
      <c r="FM112" s="376"/>
      <c r="FN112" s="376"/>
      <c r="FO112" s="376"/>
      <c r="FP112" s="376"/>
      <c r="FQ112" s="376"/>
      <c r="FR112" s="376"/>
      <c r="FS112" s="376"/>
      <c r="FT112" s="376"/>
      <c r="FU112" s="376"/>
      <c r="FV112" s="376"/>
      <c r="FW112" s="376"/>
      <c r="FX112" s="376"/>
      <c r="FY112" s="376"/>
      <c r="FZ112" s="376"/>
      <c r="GA112" s="376"/>
      <c r="GB112" s="376"/>
      <c r="GC112" s="376"/>
      <c r="GD112" s="376"/>
      <c r="GE112" s="376"/>
      <c r="GF112" s="376"/>
      <c r="GG112" s="376"/>
      <c r="GH112" s="376"/>
      <c r="GI112" s="376"/>
      <c r="GJ112" s="376"/>
      <c r="GK112" s="376"/>
      <c r="GL112" s="376"/>
      <c r="GM112" s="376"/>
      <c r="GN112" s="376"/>
      <c r="GO112" s="376"/>
      <c r="GP112" s="376"/>
      <c r="GQ112" s="376"/>
      <c r="GR112" s="376"/>
      <c r="GS112" s="376"/>
      <c r="GT112" s="376"/>
      <c r="GU112" s="376"/>
      <c r="GV112" s="376"/>
      <c r="GW112" s="376"/>
      <c r="GX112" s="376"/>
      <c r="GY112" s="376"/>
      <c r="GZ112" s="376"/>
      <c r="HA112" s="376"/>
      <c r="HB112" s="376"/>
      <c r="HC112" s="376"/>
      <c r="HD112" s="376"/>
      <c r="HE112" s="376"/>
      <c r="HF112" s="376"/>
      <c r="HG112" s="376"/>
      <c r="HH112" s="376"/>
      <c r="HI112" s="376"/>
      <c r="HJ112" s="376"/>
      <c r="HK112" s="376"/>
      <c r="HL112" s="376"/>
      <c r="HM112" s="376"/>
      <c r="HN112" s="376"/>
      <c r="HO112" s="376"/>
      <c r="HP112" s="376"/>
      <c r="HQ112" s="376"/>
      <c r="HR112" s="376"/>
      <c r="HS112" s="376"/>
      <c r="HT112" s="376"/>
      <c r="HU112" s="376"/>
      <c r="HV112" s="376"/>
      <c r="HW112" s="376"/>
      <c r="HX112" s="376"/>
      <c r="HY112" s="376"/>
      <c r="HZ112" s="376"/>
      <c r="IA112" s="376"/>
      <c r="IB112" s="376"/>
      <c r="IC112" s="376"/>
      <c r="ID112" s="376"/>
      <c r="IE112" s="376"/>
      <c r="IF112" s="376"/>
      <c r="IG112" s="376"/>
      <c r="IH112" s="376"/>
      <c r="II112" s="376"/>
      <c r="IJ112" s="376"/>
      <c r="IK112" s="376"/>
      <c r="IL112" s="376"/>
      <c r="IM112" s="376"/>
      <c r="IN112" s="376"/>
      <c r="IO112" s="376"/>
      <c r="IP112" s="376"/>
      <c r="IQ112" s="376"/>
      <c r="IR112" s="376"/>
      <c r="IS112" s="376"/>
      <c r="IT112" s="376"/>
      <c r="IU112" s="376"/>
      <c r="IV112" s="376"/>
      <c r="IW112" s="376"/>
      <c r="IX112" s="376"/>
      <c r="IY112" s="376"/>
      <c r="IZ112" s="376"/>
      <c r="JA112" s="376"/>
      <c r="JB112" s="376"/>
      <c r="JC112" s="376"/>
      <c r="JD112" s="376"/>
      <c r="JE112" s="376"/>
      <c r="JF112" s="376"/>
      <c r="JG112" s="376"/>
      <c r="JH112" s="376"/>
      <c r="JI112" s="376"/>
      <c r="JJ112" s="376"/>
      <c r="JK112" s="376"/>
      <c r="JL112" s="376"/>
      <c r="JM112" s="376"/>
      <c r="JN112" s="376"/>
      <c r="JO112" s="376"/>
      <c r="JP112" s="376"/>
      <c r="JQ112" s="376"/>
      <c r="JR112" s="376"/>
      <c r="JS112" s="376"/>
      <c r="JT112" s="376"/>
      <c r="JU112" s="376"/>
      <c r="JV112" s="376"/>
      <c r="JW112" s="376"/>
      <c r="JX112" s="376"/>
      <c r="JY112" s="376"/>
      <c r="JZ112" s="376"/>
      <c r="KA112" s="376"/>
      <c r="KB112" s="376"/>
      <c r="KC112" s="376"/>
      <c r="KD112" s="376"/>
      <c r="KE112" s="376"/>
      <c r="KF112" s="376"/>
      <c r="KG112" s="376"/>
      <c r="KH112" s="376"/>
      <c r="KI112" s="376"/>
      <c r="KJ112" s="376"/>
      <c r="KK112" s="376"/>
      <c r="KL112" s="376"/>
      <c r="KM112" s="376"/>
      <c r="KN112" s="376"/>
      <c r="KO112" s="376"/>
      <c r="KP112" s="376"/>
      <c r="KQ112" s="376"/>
      <c r="KR112" s="376"/>
      <c r="KS112" s="376"/>
      <c r="KT112" s="376"/>
      <c r="KU112" s="376"/>
      <c r="KV112" s="376"/>
      <c r="KW112" s="376"/>
      <c r="KX112" s="376"/>
      <c r="KY112" s="376"/>
      <c r="KZ112" s="376"/>
      <c r="LA112" s="376"/>
      <c r="LB112" s="376"/>
      <c r="LC112" s="376"/>
      <c r="LD112" s="376"/>
      <c r="LE112" s="376"/>
      <c r="LF112" s="376"/>
      <c r="LG112" s="376"/>
      <c r="LH112" s="376"/>
      <c r="LI112" s="376"/>
      <c r="LJ112" s="376"/>
      <c r="LK112" s="376"/>
      <c r="LL112" s="376"/>
      <c r="LM112" s="376"/>
      <c r="LN112" s="376"/>
      <c r="LO112" s="376"/>
      <c r="LP112" s="376"/>
      <c r="LQ112" s="376"/>
      <c r="LR112" s="376"/>
      <c r="LS112" s="376"/>
      <c r="LT112" s="376"/>
      <c r="LU112" s="376"/>
      <c r="LV112" s="376"/>
      <c r="LW112" s="376"/>
      <c r="LX112" s="376"/>
      <c r="LY112" s="376"/>
      <c r="LZ112" s="376"/>
      <c r="MA112" s="376"/>
      <c r="MB112" s="376"/>
      <c r="MC112" s="376"/>
      <c r="MD112" s="376"/>
      <c r="ME112" s="376"/>
      <c r="MF112" s="376"/>
      <c r="MG112" s="376"/>
      <c r="MH112" s="376"/>
      <c r="MI112" s="376"/>
      <c r="MJ112" s="376"/>
      <c r="MK112" s="376"/>
      <c r="ML112" s="376"/>
      <c r="MM112" s="376"/>
      <c r="MN112" s="376"/>
      <c r="MO112" s="376"/>
      <c r="MP112" s="376"/>
      <c r="MQ112" s="376"/>
      <c r="MR112" s="376"/>
      <c r="MS112" s="376"/>
      <c r="MT112" s="376"/>
      <c r="MU112" s="376"/>
      <c r="MV112" s="376"/>
      <c r="MW112" s="376"/>
      <c r="MX112" s="376"/>
      <c r="MY112" s="376"/>
      <c r="MZ112" s="376"/>
      <c r="NA112" s="376"/>
      <c r="NB112" s="376"/>
      <c r="NC112" s="376"/>
      <c r="ND112" s="376"/>
      <c r="NE112" s="376"/>
      <c r="NF112" s="376"/>
      <c r="NG112" s="376"/>
      <c r="NH112" s="376"/>
      <c r="NI112" s="376"/>
      <c r="NJ112" s="376"/>
      <c r="NK112" s="376"/>
      <c r="NL112" s="376"/>
      <c r="NM112" s="376"/>
      <c r="NN112" s="376"/>
      <c r="NO112" s="376"/>
      <c r="NP112" s="376"/>
      <c r="NQ112" s="376"/>
      <c r="NR112" s="376"/>
      <c r="NS112" s="376"/>
      <c r="NT112" s="376"/>
      <c r="NU112" s="376"/>
      <c r="NV112" s="376"/>
      <c r="NW112" s="376"/>
      <c r="NX112" s="376"/>
      <c r="NY112" s="376"/>
      <c r="NZ112" s="376"/>
      <c r="OA112" s="376"/>
      <c r="OB112" s="376"/>
      <c r="OC112" s="376"/>
      <c r="OD112" s="376"/>
      <c r="OE112" s="376"/>
      <c r="OF112" s="376"/>
      <c r="OG112" s="376"/>
      <c r="OH112" s="376"/>
      <c r="OI112" s="376"/>
      <c r="OJ112" s="376"/>
      <c r="OK112" s="376"/>
      <c r="OL112" s="376"/>
      <c r="OM112" s="376"/>
      <c r="ON112" s="376"/>
      <c r="OO112" s="376"/>
      <c r="OP112" s="376"/>
      <c r="OQ112" s="376"/>
      <c r="OR112" s="376"/>
      <c r="OS112" s="376"/>
      <c r="OT112" s="376"/>
      <c r="OU112" s="376"/>
      <c r="OV112" s="376"/>
      <c r="OW112" s="376"/>
      <c r="OX112" s="376"/>
      <c r="OY112" s="376"/>
      <c r="OZ112" s="376"/>
      <c r="PA112" s="376"/>
      <c r="PB112" s="376"/>
      <c r="PC112" s="376"/>
      <c r="PD112" s="376"/>
      <c r="PE112" s="376"/>
      <c r="PF112" s="376"/>
      <c r="PG112" s="376"/>
      <c r="PH112" s="376"/>
      <c r="PI112" s="376"/>
      <c r="PJ112" s="376"/>
      <c r="PK112" s="376"/>
      <c r="PL112" s="376"/>
      <c r="PM112" s="376"/>
      <c r="PN112" s="376"/>
      <c r="PO112" s="376"/>
      <c r="PP112" s="376"/>
      <c r="PQ112" s="376"/>
      <c r="PR112" s="376"/>
      <c r="PS112" s="376"/>
      <c r="PT112" s="376"/>
      <c r="PU112" s="376"/>
      <c r="PV112" s="376"/>
      <c r="PW112" s="376"/>
      <c r="PX112" s="376"/>
      <c r="PY112" s="376"/>
      <c r="PZ112" s="376"/>
      <c r="QA112" s="376"/>
      <c r="QB112" s="376"/>
      <c r="QC112" s="376"/>
      <c r="QD112" s="376"/>
      <c r="QE112" s="376"/>
      <c r="QF112" s="376"/>
      <c r="QG112" s="376"/>
      <c r="QH112" s="376"/>
      <c r="QI112" s="376"/>
      <c r="QJ112" s="376"/>
      <c r="QK112" s="376"/>
      <c r="QL112" s="376"/>
      <c r="QM112" s="376"/>
      <c r="QN112" s="376"/>
      <c r="QO112" s="376"/>
      <c r="QP112" s="376"/>
      <c r="QQ112" s="376"/>
      <c r="QR112" s="376"/>
      <c r="QS112" s="376"/>
      <c r="QT112" s="376"/>
      <c r="QU112" s="376"/>
      <c r="QV112" s="376"/>
      <c r="QW112" s="376"/>
      <c r="QX112" s="376"/>
      <c r="QY112" s="376"/>
      <c r="QZ112" s="376"/>
      <c r="RA112" s="376"/>
      <c r="RB112" s="376"/>
      <c r="RC112" s="376"/>
      <c r="RD112" s="376"/>
      <c r="RE112" s="376"/>
      <c r="RF112" s="376"/>
      <c r="RG112" s="376"/>
      <c r="RH112" s="376"/>
      <c r="RI112" s="376"/>
      <c r="RJ112" s="376"/>
      <c r="RK112" s="376"/>
      <c r="RL112" s="376"/>
      <c r="RM112" s="376"/>
      <c r="RN112" s="376"/>
      <c r="RO112" s="376"/>
      <c r="RP112" s="376"/>
      <c r="RQ112" s="376"/>
      <c r="RR112" s="376"/>
      <c r="RS112" s="376"/>
      <c r="RT112" s="376"/>
      <c r="RU112" s="376"/>
      <c r="RV112" s="376"/>
      <c r="RW112" s="376"/>
      <c r="RX112" s="376"/>
      <c r="RY112" s="376"/>
      <c r="RZ112" s="376"/>
      <c r="SA112" s="376"/>
      <c r="SB112" s="376"/>
      <c r="SC112" s="376"/>
      <c r="SD112" s="376"/>
      <c r="SE112" s="376"/>
      <c r="SF112" s="376"/>
      <c r="SG112" s="376"/>
      <c r="SH112" s="376"/>
      <c r="SI112" s="376"/>
      <c r="SJ112" s="376"/>
      <c r="SK112" s="376"/>
      <c r="SL112" s="376"/>
      <c r="SM112" s="376"/>
      <c r="SN112" s="376"/>
      <c r="SO112" s="376"/>
      <c r="SP112" s="376"/>
      <c r="SQ112" s="376"/>
      <c r="SR112" s="376"/>
      <c r="SS112" s="376"/>
      <c r="ST112" s="376"/>
      <c r="SU112" s="376"/>
      <c r="SV112" s="376"/>
      <c r="SW112" s="376"/>
      <c r="SX112" s="376"/>
      <c r="SY112" s="376"/>
      <c r="SZ112" s="376"/>
      <c r="TA112" s="376"/>
      <c r="TB112" s="376"/>
      <c r="TC112" s="376"/>
      <c r="TD112" s="376"/>
      <c r="TE112" s="376"/>
      <c r="TF112" s="376"/>
      <c r="TG112" s="376"/>
      <c r="TH112" s="376"/>
      <c r="TI112" s="376"/>
      <c r="TJ112" s="376"/>
      <c r="TK112" s="376"/>
      <c r="TL112" s="376"/>
      <c r="TM112" s="376"/>
      <c r="TN112" s="376"/>
      <c r="TO112" s="376"/>
      <c r="TP112" s="376"/>
      <c r="TQ112" s="376"/>
      <c r="TR112" s="376"/>
      <c r="TS112" s="376"/>
      <c r="TT112" s="376"/>
      <c r="TU112" s="376"/>
      <c r="TV112" s="376"/>
      <c r="TW112" s="376"/>
      <c r="TX112" s="376"/>
      <c r="TY112" s="376"/>
      <c r="TZ112" s="376"/>
      <c r="UA112" s="376"/>
      <c r="UB112" s="376"/>
      <c r="UC112" s="376"/>
      <c r="UD112" s="376"/>
      <c r="UE112" s="376"/>
      <c r="UF112" s="376"/>
      <c r="UG112" s="376"/>
      <c r="UH112" s="376"/>
      <c r="UI112" s="376"/>
      <c r="UJ112" s="376"/>
      <c r="UK112" s="376"/>
      <c r="UL112" s="376"/>
      <c r="UM112" s="376"/>
      <c r="UN112" s="376"/>
      <c r="UO112" s="376"/>
      <c r="UP112" s="376"/>
      <c r="UQ112" s="376"/>
      <c r="UR112" s="376"/>
      <c r="US112" s="376"/>
      <c r="UT112" s="376"/>
      <c r="UU112" s="376"/>
      <c r="UV112" s="376"/>
      <c r="UW112" s="376"/>
      <c r="UX112" s="376"/>
      <c r="UY112" s="376"/>
      <c r="UZ112" s="376"/>
      <c r="VA112" s="376"/>
      <c r="VB112" s="376"/>
      <c r="VC112" s="376"/>
      <c r="VD112" s="376"/>
      <c r="VE112" s="376"/>
      <c r="VF112" s="376"/>
      <c r="VG112" s="376"/>
      <c r="VH112" s="376"/>
      <c r="VI112" s="376"/>
      <c r="VJ112" s="376"/>
      <c r="VK112" s="376"/>
      <c r="VL112" s="376"/>
      <c r="VM112" s="376"/>
      <c r="VN112" s="376"/>
      <c r="VO112" s="376"/>
      <c r="VP112" s="376"/>
      <c r="VQ112" s="376"/>
      <c r="VR112" s="376"/>
      <c r="VS112" s="376"/>
      <c r="VT112" s="376"/>
      <c r="VU112" s="376"/>
      <c r="VV112" s="376"/>
      <c r="VW112" s="376"/>
      <c r="VX112" s="376"/>
      <c r="VY112" s="376"/>
      <c r="VZ112" s="376"/>
      <c r="WA112" s="376"/>
      <c r="WB112" s="376"/>
      <c r="WC112" s="376"/>
      <c r="WD112" s="376"/>
      <c r="WE112" s="376"/>
      <c r="WF112" s="376"/>
      <c r="WG112" s="376"/>
      <c r="WH112" s="376"/>
      <c r="WI112" s="376"/>
      <c r="WJ112" s="376"/>
      <c r="WK112" s="376"/>
      <c r="WL112" s="376"/>
      <c r="WM112" s="376"/>
      <c r="WN112" s="376"/>
      <c r="WO112" s="376"/>
      <c r="WP112" s="376"/>
      <c r="WQ112" s="376"/>
      <c r="WR112" s="376"/>
      <c r="WS112" s="376"/>
      <c r="WT112" s="376"/>
      <c r="WU112" s="376"/>
      <c r="WV112" s="376"/>
      <c r="WW112" s="376"/>
      <c r="WX112" s="376"/>
      <c r="WY112" s="376"/>
      <c r="WZ112" s="376"/>
      <c r="XA112" s="376"/>
      <c r="XB112" s="376"/>
      <c r="XC112" s="376"/>
      <c r="XD112" s="376"/>
      <c r="XE112" s="376"/>
      <c r="XF112" s="376"/>
      <c r="XG112" s="376"/>
      <c r="XH112" s="376"/>
      <c r="XI112" s="376"/>
      <c r="XJ112" s="376"/>
      <c r="XK112" s="376"/>
      <c r="XL112" s="376"/>
      <c r="XM112" s="376"/>
      <c r="XN112" s="376"/>
      <c r="XO112" s="376"/>
      <c r="XP112" s="376"/>
      <c r="XQ112" s="376"/>
      <c r="XR112" s="376"/>
      <c r="XS112" s="376"/>
      <c r="XT112" s="376"/>
      <c r="XU112" s="376"/>
      <c r="XV112" s="376"/>
      <c r="XW112" s="376"/>
      <c r="XX112" s="376"/>
      <c r="XY112" s="376"/>
      <c r="XZ112" s="376"/>
      <c r="YA112" s="376"/>
      <c r="YB112" s="376"/>
      <c r="YC112" s="376"/>
      <c r="YD112" s="376"/>
      <c r="YE112" s="376"/>
      <c r="YF112" s="376"/>
      <c r="YG112" s="376"/>
      <c r="YH112" s="376"/>
      <c r="YI112" s="376"/>
      <c r="YJ112" s="376"/>
      <c r="YK112" s="376"/>
      <c r="YL112" s="376"/>
      <c r="YM112" s="376"/>
      <c r="YN112" s="376"/>
      <c r="YO112" s="376"/>
      <c r="YP112" s="376"/>
      <c r="YQ112" s="376"/>
      <c r="YR112" s="376"/>
      <c r="YS112" s="376"/>
      <c r="YT112" s="376"/>
      <c r="YU112" s="376"/>
      <c r="YV112" s="376"/>
      <c r="YW112" s="376"/>
      <c r="YX112" s="376"/>
      <c r="YY112" s="376"/>
      <c r="YZ112" s="376"/>
      <c r="ZA112" s="376"/>
      <c r="ZB112" s="376"/>
      <c r="ZC112" s="376"/>
      <c r="ZD112" s="376"/>
      <c r="ZE112" s="376"/>
      <c r="ZF112" s="376"/>
      <c r="ZG112" s="376"/>
      <c r="ZH112" s="376"/>
      <c r="ZI112" s="376"/>
      <c r="ZJ112" s="376"/>
      <c r="ZK112" s="376"/>
      <c r="ZL112" s="376"/>
      <c r="ZM112" s="376"/>
      <c r="ZN112" s="376"/>
      <c r="ZO112" s="376"/>
      <c r="ZP112" s="376"/>
      <c r="ZQ112" s="376"/>
      <c r="ZR112" s="376"/>
      <c r="ZS112" s="376"/>
      <c r="ZT112" s="376"/>
      <c r="ZU112" s="376"/>
      <c r="ZV112" s="376"/>
      <c r="ZW112" s="376"/>
      <c r="ZX112" s="376"/>
      <c r="ZY112" s="376"/>
      <c r="ZZ112" s="376"/>
      <c r="AAA112" s="376"/>
      <c r="AAB112" s="376"/>
      <c r="AAC112" s="376"/>
      <c r="AAD112" s="376"/>
      <c r="AAE112" s="376"/>
      <c r="AAF112" s="376"/>
      <c r="AAG112" s="376"/>
      <c r="AAH112" s="376"/>
      <c r="AAI112" s="376"/>
      <c r="AAJ112" s="376"/>
      <c r="AAK112" s="376"/>
      <c r="AAL112" s="376"/>
      <c r="AAM112" s="376"/>
      <c r="AAN112" s="376"/>
      <c r="AAO112" s="376"/>
      <c r="AAP112" s="376"/>
      <c r="AAQ112" s="376"/>
      <c r="AAR112" s="376"/>
      <c r="AAS112" s="376"/>
      <c r="AAT112" s="376"/>
      <c r="AAU112" s="376"/>
      <c r="AAV112" s="376"/>
      <c r="AAW112" s="376"/>
      <c r="AAX112" s="376"/>
      <c r="AAY112" s="376"/>
      <c r="AAZ112" s="376"/>
      <c r="ABA112" s="376"/>
      <c r="ABB112" s="376"/>
      <c r="ABC112" s="376"/>
      <c r="ABD112" s="376"/>
      <c r="ABE112" s="376"/>
      <c r="ABF112" s="376"/>
      <c r="ABG112" s="376"/>
      <c r="ABH112" s="376"/>
      <c r="ABI112" s="376"/>
      <c r="ABJ112" s="376"/>
      <c r="ABK112" s="376"/>
      <c r="ABL112" s="376"/>
      <c r="ABM112" s="376"/>
      <c r="ABN112" s="376"/>
      <c r="ABO112" s="376"/>
      <c r="ABP112" s="376"/>
      <c r="ABQ112" s="376"/>
      <c r="ABR112" s="376"/>
      <c r="ABS112" s="376"/>
      <c r="ABT112" s="376"/>
      <c r="ABU112" s="376"/>
      <c r="ABV112" s="376"/>
      <c r="ABW112" s="376"/>
      <c r="ABX112" s="376"/>
      <c r="ABY112" s="376"/>
      <c r="ABZ112" s="376"/>
      <c r="ACA112" s="376"/>
      <c r="ACB112" s="376"/>
      <c r="ACC112" s="376"/>
      <c r="ACD112" s="376"/>
      <c r="ACE112" s="376"/>
      <c r="ACF112" s="376"/>
      <c r="ACG112" s="376"/>
      <c r="ACH112" s="376"/>
      <c r="ACI112" s="376"/>
      <c r="ACJ112" s="376"/>
      <c r="ACK112" s="376"/>
      <c r="ACL112" s="376"/>
      <c r="ACM112" s="376"/>
      <c r="ACN112" s="376"/>
      <c r="ACO112" s="376"/>
      <c r="ACP112" s="376"/>
      <c r="ACQ112" s="376"/>
      <c r="ACR112" s="376"/>
      <c r="ACS112" s="376"/>
      <c r="ACT112" s="376"/>
      <c r="ACU112" s="376"/>
      <c r="ACV112" s="376"/>
      <c r="ACW112" s="376"/>
      <c r="ACX112" s="376"/>
      <c r="ACY112" s="376"/>
      <c r="ACZ112" s="376"/>
      <c r="ADA112" s="376"/>
      <c r="ADB112" s="376"/>
      <c r="ADC112" s="376"/>
      <c r="ADD112" s="376"/>
      <c r="ADE112" s="376"/>
      <c r="ADF112" s="376"/>
      <c r="ADG112" s="376"/>
      <c r="ADH112" s="376"/>
      <c r="ADI112" s="376"/>
      <c r="ADJ112" s="376"/>
      <c r="ADK112" s="376"/>
      <c r="ADL112" s="376"/>
      <c r="ADM112" s="376"/>
      <c r="ADN112" s="376"/>
      <c r="ADO112" s="376"/>
      <c r="ADP112" s="376"/>
      <c r="ADQ112" s="376"/>
      <c r="ADR112" s="376"/>
      <c r="ADS112" s="376"/>
      <c r="ADT112" s="376"/>
      <c r="ADU112" s="376"/>
      <c r="ADV112" s="376"/>
      <c r="ADW112" s="376"/>
      <c r="ADX112" s="376"/>
      <c r="ADY112" s="376"/>
      <c r="ADZ112" s="376"/>
      <c r="AEA112" s="376"/>
      <c r="AEB112" s="376"/>
      <c r="AEC112" s="376"/>
      <c r="AED112" s="376"/>
      <c r="AEE112" s="376"/>
      <c r="AEF112" s="376"/>
      <c r="AEG112" s="376"/>
      <c r="AEH112" s="376"/>
      <c r="AEI112" s="376"/>
      <c r="AEJ112" s="376"/>
      <c r="AEK112" s="376"/>
      <c r="AEL112" s="376"/>
      <c r="AEM112" s="376"/>
      <c r="AEN112" s="376"/>
      <c r="AEO112" s="376"/>
      <c r="AEP112" s="376"/>
      <c r="AEQ112" s="376"/>
      <c r="AER112" s="376"/>
      <c r="AES112" s="376"/>
      <c r="AET112" s="376"/>
      <c r="AEU112" s="376"/>
      <c r="AEV112" s="376"/>
      <c r="AEW112" s="376"/>
      <c r="AEX112" s="376"/>
      <c r="AEY112" s="376"/>
      <c r="AEZ112" s="376"/>
      <c r="AFA112" s="376"/>
      <c r="AFB112" s="376"/>
      <c r="AFC112" s="376"/>
      <c r="AFD112" s="376"/>
      <c r="AFE112" s="376"/>
      <c r="AFF112" s="376"/>
      <c r="AFG112" s="376"/>
      <c r="AFH112" s="376"/>
      <c r="AFI112" s="376"/>
      <c r="AFJ112" s="376"/>
      <c r="AFK112" s="376"/>
      <c r="AFL112" s="376"/>
      <c r="AFM112" s="376"/>
      <c r="AFN112" s="376"/>
      <c r="AFO112" s="376"/>
      <c r="AFP112" s="376"/>
      <c r="AFQ112" s="376"/>
      <c r="AFR112" s="376"/>
      <c r="AFS112" s="376"/>
      <c r="AFT112" s="376"/>
      <c r="AFU112" s="376"/>
      <c r="AFV112" s="376"/>
      <c r="AFW112" s="376"/>
      <c r="AFX112" s="376"/>
      <c r="AFY112" s="376"/>
      <c r="AFZ112" s="376"/>
      <c r="AGA112" s="376"/>
      <c r="AGB112" s="376"/>
      <c r="AGC112" s="376"/>
      <c r="AGD112" s="376"/>
      <c r="AGE112" s="376"/>
      <c r="AGF112" s="376"/>
      <c r="AGG112" s="376"/>
      <c r="AGH112" s="376"/>
      <c r="AGI112" s="376"/>
      <c r="AGJ112" s="376"/>
      <c r="AGK112" s="376"/>
      <c r="AGL112" s="376"/>
      <c r="AGM112" s="376"/>
      <c r="AGN112" s="376"/>
      <c r="AGO112" s="376"/>
      <c r="AGP112" s="376"/>
      <c r="AGQ112" s="376"/>
      <c r="AGR112" s="376"/>
      <c r="AGS112" s="376"/>
      <c r="AGT112" s="376"/>
      <c r="AGU112" s="376"/>
      <c r="AGV112" s="376"/>
      <c r="AGW112" s="376"/>
      <c r="AGX112" s="376"/>
      <c r="AGY112" s="376"/>
      <c r="AGZ112" s="376"/>
      <c r="AHA112" s="376"/>
      <c r="AHB112" s="376"/>
      <c r="AHC112" s="376"/>
      <c r="AHD112" s="376"/>
      <c r="AHE112" s="376"/>
      <c r="AHF112" s="376"/>
      <c r="AHG112" s="376"/>
      <c r="AHH112" s="376"/>
      <c r="AHI112" s="376"/>
      <c r="AHJ112" s="376"/>
      <c r="AHK112" s="376"/>
      <c r="AHL112" s="376"/>
      <c r="AHM112" s="376"/>
      <c r="AHN112" s="376"/>
      <c r="AHO112" s="376"/>
      <c r="AHP112" s="376"/>
      <c r="AHQ112" s="376"/>
      <c r="AHR112" s="376"/>
      <c r="AHS112" s="376"/>
      <c r="AHT112" s="376"/>
      <c r="AHU112" s="376"/>
      <c r="AHV112" s="376"/>
      <c r="AHW112" s="376"/>
      <c r="AHX112" s="376"/>
      <c r="AHY112" s="376"/>
      <c r="AHZ112" s="376"/>
      <c r="AIA112" s="376"/>
      <c r="AIB112" s="376"/>
      <c r="AIC112" s="376"/>
      <c r="AID112" s="376"/>
      <c r="AIE112" s="376"/>
      <c r="AIF112" s="376"/>
      <c r="AIG112" s="376"/>
      <c r="AIH112" s="376"/>
      <c r="AII112" s="376"/>
      <c r="AIJ112" s="376"/>
      <c r="AIK112" s="376"/>
      <c r="AIL112" s="376"/>
      <c r="AIM112" s="376"/>
      <c r="AIN112" s="376"/>
      <c r="AIO112" s="376"/>
      <c r="AIP112" s="376"/>
      <c r="AIQ112" s="376"/>
      <c r="AIR112" s="376"/>
      <c r="AIS112" s="376"/>
      <c r="AIT112" s="376"/>
      <c r="AIU112" s="376"/>
      <c r="AIV112" s="376"/>
      <c r="AIW112" s="376"/>
      <c r="AIX112" s="376"/>
      <c r="AIY112" s="376"/>
      <c r="AIZ112" s="376"/>
      <c r="AJA112" s="376"/>
      <c r="AJB112" s="376"/>
      <c r="AJC112" s="376"/>
      <c r="AJD112" s="376"/>
      <c r="AJE112" s="376"/>
      <c r="AJF112" s="376"/>
      <c r="AJG112" s="376"/>
      <c r="AJH112" s="376"/>
      <c r="AJI112" s="376"/>
      <c r="AJJ112" s="376"/>
      <c r="AJK112" s="376"/>
      <c r="AJL112" s="376"/>
      <c r="AJM112" s="376"/>
      <c r="AJN112" s="376"/>
      <c r="AJO112" s="376"/>
      <c r="AJP112" s="376"/>
      <c r="AJQ112" s="376"/>
      <c r="AJR112" s="376"/>
      <c r="AJS112" s="376"/>
      <c r="AJT112" s="376"/>
      <c r="AJU112" s="376"/>
      <c r="AJV112" s="376"/>
      <c r="AJW112" s="376"/>
      <c r="AJX112" s="376"/>
      <c r="AJY112" s="376"/>
      <c r="AJZ112" s="376"/>
      <c r="AKA112" s="376"/>
      <c r="AKB112" s="376"/>
      <c r="AKC112" s="376"/>
      <c r="AKD112" s="376"/>
      <c r="AKE112" s="376"/>
      <c r="AKF112" s="376"/>
      <c r="AKG112" s="376"/>
      <c r="AKH112" s="376"/>
      <c r="AKI112" s="376"/>
      <c r="AKJ112" s="376"/>
      <c r="AKK112" s="376"/>
      <c r="AKL112" s="376"/>
      <c r="AKM112" s="376"/>
      <c r="AKN112" s="376"/>
      <c r="AKO112" s="376"/>
      <c r="AKP112" s="376"/>
      <c r="AKQ112" s="376"/>
      <c r="AKR112" s="376"/>
      <c r="AKS112" s="376"/>
      <c r="AKT112" s="376"/>
      <c r="AKU112" s="376"/>
      <c r="AKV112" s="376"/>
      <c r="AKW112" s="376"/>
      <c r="AKX112" s="376"/>
      <c r="AKY112" s="376"/>
      <c r="AKZ112" s="376"/>
      <c r="ALA112" s="376"/>
      <c r="ALB112" s="376"/>
      <c r="ALC112" s="376"/>
      <c r="ALD112" s="376"/>
      <c r="ALE112" s="376"/>
      <c r="ALF112" s="376"/>
      <c r="ALG112" s="376"/>
      <c r="ALH112" s="376"/>
      <c r="ALI112" s="376"/>
      <c r="ALJ112" s="376"/>
      <c r="ALK112" s="376"/>
      <c r="ALL112" s="376"/>
      <c r="ALM112" s="376"/>
      <c r="ALN112" s="376"/>
      <c r="ALO112" s="376"/>
      <c r="ALP112" s="376"/>
      <c r="ALQ112" s="376"/>
      <c r="ALR112" s="376"/>
      <c r="ALS112" s="376"/>
      <c r="ALT112" s="376"/>
      <c r="ALU112" s="376"/>
      <c r="ALV112" s="376"/>
      <c r="ALW112" s="376"/>
      <c r="ALX112" s="376"/>
      <c r="ALY112" s="376"/>
      <c r="ALZ112" s="376"/>
      <c r="AMA112" s="376"/>
      <c r="AMB112" s="376"/>
      <c r="AMC112" s="376"/>
      <c r="AMD112" s="376"/>
      <c r="AME112" s="376"/>
      <c r="AMF112" s="376"/>
      <c r="AMG112" s="376"/>
      <c r="AMH112" s="376"/>
      <c r="AMI112" s="376"/>
      <c r="AMJ112" s="376"/>
      <c r="AMK112" s="376"/>
      <c r="AML112" s="376"/>
      <c r="AMM112" s="376"/>
      <c r="AMN112" s="376"/>
      <c r="AMO112" s="376"/>
      <c r="AMP112" s="376"/>
      <c r="AMQ112" s="376"/>
      <c r="AMR112" s="376"/>
      <c r="AMS112" s="376"/>
      <c r="AMT112" s="376"/>
      <c r="AMU112" s="376"/>
      <c r="AMV112" s="376"/>
      <c r="AMW112" s="376"/>
      <c r="AMX112" s="376"/>
      <c r="AMY112" s="376"/>
      <c r="AMZ112" s="376"/>
      <c r="ANA112" s="376"/>
      <c r="ANB112" s="376"/>
      <c r="ANC112" s="376"/>
      <c r="AND112" s="376"/>
      <c r="ANE112" s="376"/>
      <c r="ANF112" s="376"/>
      <c r="ANG112" s="376"/>
      <c r="ANH112" s="376"/>
      <c r="ANI112" s="376"/>
      <c r="ANJ112" s="376"/>
      <c r="ANK112" s="376"/>
      <c r="ANL112" s="376"/>
      <c r="ANM112" s="376"/>
      <c r="ANN112" s="376"/>
      <c r="ANO112" s="376"/>
      <c r="ANP112" s="376"/>
      <c r="ANQ112" s="376"/>
      <c r="ANR112" s="376"/>
      <c r="ANS112" s="376"/>
      <c r="ANT112" s="376"/>
      <c r="ANU112" s="376"/>
      <c r="ANV112" s="376"/>
      <c r="ANW112" s="376"/>
      <c r="ANX112" s="376"/>
      <c r="ANY112" s="376"/>
      <c r="ANZ112" s="376"/>
      <c r="AOA112" s="376"/>
      <c r="AOB112" s="376"/>
      <c r="AOC112" s="376"/>
      <c r="AOD112" s="376"/>
      <c r="AOE112" s="376"/>
      <c r="AOF112" s="376"/>
      <c r="AOG112" s="376"/>
      <c r="AOH112" s="376"/>
      <c r="AOI112" s="376"/>
      <c r="AOJ112" s="376"/>
      <c r="AOK112" s="376"/>
      <c r="AOL112" s="376"/>
      <c r="AOM112" s="376"/>
      <c r="AON112" s="376"/>
      <c r="AOO112" s="376"/>
      <c r="AOP112" s="376"/>
      <c r="AOQ112" s="376"/>
      <c r="AOR112" s="376"/>
      <c r="AOS112" s="376"/>
      <c r="AOT112" s="376"/>
      <c r="AOU112" s="376"/>
      <c r="AOV112" s="376"/>
      <c r="AOW112" s="376"/>
      <c r="AOX112" s="376"/>
      <c r="AOY112" s="376"/>
      <c r="AOZ112" s="376"/>
      <c r="APA112" s="376"/>
      <c r="APB112" s="376"/>
      <c r="APC112" s="376"/>
      <c r="APD112" s="376"/>
      <c r="APE112" s="376"/>
      <c r="APF112" s="376"/>
      <c r="APG112" s="376"/>
      <c r="APH112" s="376"/>
      <c r="API112" s="376"/>
      <c r="APJ112" s="376"/>
      <c r="APK112" s="376"/>
      <c r="APL112" s="376"/>
      <c r="APM112" s="376"/>
      <c r="APN112" s="376"/>
      <c r="APO112" s="376"/>
      <c r="APP112" s="376"/>
      <c r="APQ112" s="376"/>
      <c r="APR112" s="376"/>
      <c r="APS112" s="376"/>
      <c r="APT112" s="376"/>
      <c r="APU112" s="376"/>
      <c r="APV112" s="376"/>
      <c r="APW112" s="376"/>
      <c r="APX112" s="376"/>
      <c r="APY112" s="376"/>
      <c r="APZ112" s="376"/>
      <c r="AQA112" s="376"/>
      <c r="AQB112" s="376"/>
      <c r="AQC112" s="376"/>
      <c r="AQD112" s="376"/>
      <c r="AQE112" s="376"/>
      <c r="AQF112" s="376"/>
      <c r="AQG112" s="376"/>
      <c r="AQH112" s="376"/>
      <c r="AQI112" s="376"/>
      <c r="AQJ112" s="376"/>
      <c r="AQK112" s="376"/>
      <c r="AQL112" s="376"/>
      <c r="AQM112" s="376"/>
      <c r="AQN112" s="376"/>
      <c r="AQO112" s="376"/>
      <c r="AQP112" s="376"/>
      <c r="AQQ112" s="376"/>
      <c r="AQR112" s="376"/>
      <c r="AQS112" s="376"/>
      <c r="AQT112" s="376"/>
      <c r="AQU112" s="376"/>
      <c r="AQV112" s="376"/>
      <c r="AQW112" s="376"/>
      <c r="AQX112" s="376"/>
      <c r="AQY112" s="376"/>
      <c r="AQZ112" s="376"/>
      <c r="ARA112" s="376"/>
      <c r="ARB112" s="376"/>
      <c r="ARC112" s="376"/>
      <c r="ARD112" s="376"/>
      <c r="ARE112" s="376"/>
      <c r="ARF112" s="376"/>
      <c r="ARG112" s="376"/>
      <c r="ARH112" s="376"/>
      <c r="ARI112" s="376"/>
      <c r="ARJ112" s="376"/>
      <c r="ARK112" s="376"/>
      <c r="ARL112" s="376"/>
      <c r="ARM112" s="376"/>
      <c r="ARN112" s="376"/>
      <c r="ARO112" s="376"/>
      <c r="ARP112" s="376"/>
      <c r="ARQ112" s="376"/>
      <c r="ARR112" s="376"/>
      <c r="ARS112" s="376"/>
      <c r="ART112" s="376"/>
      <c r="ARU112" s="376"/>
      <c r="ARV112" s="376"/>
      <c r="ARW112" s="376"/>
      <c r="ARX112" s="376"/>
      <c r="ARY112" s="376"/>
      <c r="ARZ112" s="376"/>
      <c r="ASA112" s="376"/>
      <c r="ASB112" s="376"/>
      <c r="ASC112" s="376"/>
      <c r="ASD112" s="376"/>
      <c r="ASE112" s="376"/>
      <c r="ASF112" s="376"/>
      <c r="ASG112" s="376"/>
      <c r="ASH112" s="376"/>
      <c r="ASI112" s="376"/>
      <c r="ASJ112" s="376"/>
      <c r="ASK112" s="376"/>
      <c r="ASL112" s="376"/>
      <c r="ASM112" s="376"/>
      <c r="ASN112" s="376"/>
      <c r="ASO112" s="376"/>
      <c r="ASP112" s="376"/>
      <c r="ASQ112" s="376"/>
      <c r="ASR112" s="376"/>
      <c r="ASS112" s="376"/>
      <c r="AST112" s="376"/>
      <c r="ASU112" s="376"/>
      <c r="ASV112" s="376"/>
      <c r="ASW112" s="376"/>
      <c r="ASX112" s="376"/>
      <c r="ASY112" s="376"/>
      <c r="ASZ112" s="376"/>
      <c r="ATA112" s="376"/>
      <c r="ATB112" s="376"/>
      <c r="ATC112" s="376"/>
      <c r="ATD112" s="376"/>
      <c r="ATE112" s="376"/>
      <c r="ATF112" s="376"/>
      <c r="ATG112" s="376"/>
      <c r="ATH112" s="376"/>
      <c r="ATI112" s="376"/>
      <c r="ATJ112" s="376"/>
      <c r="ATK112" s="376"/>
      <c r="ATL112" s="376"/>
      <c r="ATM112" s="376"/>
      <c r="ATN112" s="376"/>
      <c r="ATO112" s="376"/>
      <c r="ATP112" s="376"/>
      <c r="ATQ112" s="376"/>
      <c r="ATR112" s="376"/>
      <c r="ATS112" s="376"/>
      <c r="ATT112" s="376"/>
      <c r="ATU112" s="376"/>
      <c r="ATV112" s="376"/>
      <c r="ATW112" s="376"/>
      <c r="ATX112" s="376"/>
      <c r="ATY112" s="376"/>
      <c r="ATZ112" s="376"/>
      <c r="AUA112" s="376"/>
      <c r="AUB112" s="376"/>
      <c r="AUC112" s="376"/>
      <c r="AUD112" s="376"/>
      <c r="AUE112" s="376"/>
      <c r="AUF112" s="376"/>
      <c r="AUG112" s="376"/>
      <c r="AUH112" s="376"/>
      <c r="AUI112" s="376"/>
      <c r="AUJ112" s="376"/>
      <c r="AUK112" s="376"/>
      <c r="AUL112" s="376"/>
      <c r="AUM112" s="376"/>
      <c r="AUN112" s="376"/>
      <c r="AUO112" s="376"/>
      <c r="AUP112" s="376"/>
      <c r="AUQ112" s="376"/>
      <c r="AUR112" s="376"/>
      <c r="AUS112" s="376"/>
      <c r="AUT112" s="376"/>
      <c r="AUU112" s="376"/>
      <c r="AUV112" s="376"/>
      <c r="AUW112" s="376"/>
      <c r="AUX112" s="376"/>
      <c r="AUY112" s="376"/>
      <c r="AUZ112" s="376"/>
      <c r="AVA112" s="376"/>
      <c r="AVB112" s="376"/>
      <c r="AVC112" s="376"/>
      <c r="AVD112" s="376"/>
      <c r="AVE112" s="376"/>
      <c r="AVF112" s="376"/>
      <c r="AVG112" s="376"/>
      <c r="AVH112" s="376"/>
      <c r="AVI112" s="376"/>
      <c r="AVJ112" s="376"/>
      <c r="AVK112" s="376"/>
      <c r="AVL112" s="376"/>
      <c r="AVM112" s="376"/>
      <c r="AVN112" s="376"/>
      <c r="AVO112" s="376"/>
      <c r="AVP112" s="376"/>
      <c r="AVQ112" s="376"/>
      <c r="AVR112" s="376"/>
      <c r="AVS112" s="376"/>
      <c r="AVT112" s="376"/>
      <c r="AVU112" s="376"/>
      <c r="AVV112" s="376"/>
      <c r="AVW112" s="376"/>
      <c r="AVX112" s="376"/>
      <c r="AVY112" s="376"/>
      <c r="AVZ112" s="376"/>
      <c r="AWA112" s="376"/>
      <c r="AWB112" s="376"/>
      <c r="AWC112" s="376"/>
      <c r="AWD112" s="376"/>
      <c r="AWE112" s="376"/>
      <c r="AWF112" s="376"/>
      <c r="AWG112" s="376"/>
      <c r="AWH112" s="376"/>
      <c r="AWI112" s="376"/>
      <c r="AWJ112" s="376"/>
      <c r="AWK112" s="376"/>
      <c r="AWL112" s="376"/>
      <c r="AWM112" s="376"/>
      <c r="AWN112" s="376"/>
      <c r="AWO112" s="376"/>
      <c r="AWP112" s="376"/>
      <c r="AWQ112" s="376"/>
      <c r="AWR112" s="376"/>
      <c r="AWS112" s="376"/>
      <c r="AWT112" s="376"/>
      <c r="AWU112" s="376"/>
      <c r="AWV112" s="376"/>
      <c r="AWW112" s="376"/>
      <c r="AWX112" s="376"/>
      <c r="AWY112" s="376"/>
      <c r="AWZ112" s="376"/>
      <c r="AXA112" s="376"/>
      <c r="AXB112" s="376"/>
      <c r="AXC112" s="376"/>
      <c r="AXD112" s="376"/>
      <c r="AXE112" s="376"/>
      <c r="AXF112" s="376"/>
      <c r="AXG112" s="376"/>
      <c r="AXH112" s="376"/>
      <c r="AXI112" s="376"/>
      <c r="AXJ112" s="376"/>
      <c r="AXK112" s="376"/>
      <c r="AXL112" s="376"/>
      <c r="AXM112" s="376"/>
      <c r="AXN112" s="376"/>
      <c r="AXO112" s="376"/>
      <c r="AXP112" s="376"/>
      <c r="AXQ112" s="376"/>
      <c r="AXR112" s="376"/>
      <c r="AXS112" s="376"/>
      <c r="AXT112" s="376"/>
      <c r="AXU112" s="376"/>
      <c r="AXV112" s="376"/>
      <c r="AXW112" s="376"/>
      <c r="AXX112" s="376"/>
      <c r="AXY112" s="376"/>
      <c r="AXZ112" s="376"/>
      <c r="AYA112" s="376"/>
      <c r="AYB112" s="376"/>
      <c r="AYC112" s="376"/>
      <c r="AYD112" s="376"/>
      <c r="AYE112" s="376"/>
      <c r="AYF112" s="376"/>
      <c r="AYG112" s="376"/>
      <c r="AYH112" s="376"/>
      <c r="AYI112" s="376"/>
      <c r="AYJ112" s="376"/>
      <c r="AYK112" s="376"/>
      <c r="AYL112" s="376"/>
      <c r="AYM112" s="376"/>
      <c r="AYN112" s="376"/>
      <c r="AYO112" s="376"/>
      <c r="AYP112" s="376"/>
      <c r="AYQ112" s="376"/>
      <c r="AYR112" s="376"/>
      <c r="AYS112" s="376"/>
      <c r="AYT112" s="376"/>
      <c r="AYU112" s="376"/>
      <c r="AYV112" s="376"/>
      <c r="AYW112" s="376"/>
      <c r="AYX112" s="376"/>
      <c r="AYY112" s="376"/>
      <c r="AYZ112" s="376"/>
      <c r="AZA112" s="376"/>
      <c r="AZB112" s="376"/>
      <c r="AZC112" s="376"/>
      <c r="AZD112" s="376"/>
      <c r="AZE112" s="376"/>
      <c r="AZF112" s="376"/>
      <c r="AZG112" s="376"/>
      <c r="AZH112" s="376"/>
      <c r="AZI112" s="376"/>
      <c r="AZJ112" s="376"/>
      <c r="AZK112" s="376"/>
      <c r="AZL112" s="376"/>
      <c r="AZM112" s="376"/>
      <c r="AZN112" s="376"/>
      <c r="AZO112" s="376"/>
      <c r="AZP112" s="376"/>
      <c r="AZQ112" s="376"/>
      <c r="AZR112" s="376"/>
      <c r="AZS112" s="376"/>
      <c r="AZT112" s="376"/>
      <c r="AZU112" s="376"/>
      <c r="AZV112" s="376"/>
      <c r="AZW112" s="376"/>
      <c r="AZX112" s="376"/>
      <c r="AZY112" s="376"/>
      <c r="AZZ112" s="376"/>
      <c r="BAA112" s="376"/>
      <c r="BAB112" s="376"/>
      <c r="BAC112" s="376"/>
      <c r="BAD112" s="376"/>
      <c r="BAE112" s="376"/>
      <c r="BAF112" s="376"/>
      <c r="BAG112" s="376"/>
      <c r="BAH112" s="376"/>
      <c r="BAI112" s="376"/>
      <c r="BAJ112" s="376"/>
      <c r="BAK112" s="376"/>
      <c r="BAL112" s="376"/>
      <c r="BAM112" s="376"/>
      <c r="BAN112" s="376"/>
      <c r="BAO112" s="376"/>
      <c r="BAP112" s="376"/>
      <c r="BAQ112" s="376"/>
      <c r="BAR112" s="376"/>
      <c r="BAS112" s="376"/>
      <c r="BAT112" s="376"/>
      <c r="BAU112" s="376"/>
      <c r="BAV112" s="376"/>
      <c r="BAW112" s="376"/>
      <c r="BAX112" s="376"/>
      <c r="BAY112" s="376"/>
      <c r="BAZ112" s="376"/>
      <c r="BBA112" s="376"/>
      <c r="BBB112" s="376"/>
      <c r="BBC112" s="376"/>
      <c r="BBD112" s="376"/>
      <c r="BBE112" s="376"/>
      <c r="BBF112" s="376"/>
      <c r="BBG112" s="376"/>
      <c r="BBH112" s="376"/>
      <c r="BBI112" s="376"/>
      <c r="BBJ112" s="376"/>
      <c r="BBK112" s="376"/>
      <c r="BBL112" s="376"/>
      <c r="BBM112" s="376"/>
      <c r="BBN112" s="376"/>
      <c r="BBO112" s="376"/>
      <c r="BBP112" s="376"/>
      <c r="BBQ112" s="376"/>
      <c r="BBR112" s="376"/>
      <c r="BBS112" s="376"/>
      <c r="BBT112" s="376"/>
      <c r="BBU112" s="376"/>
      <c r="BBV112" s="376"/>
      <c r="BBW112" s="376"/>
      <c r="BBX112" s="376"/>
      <c r="BBY112" s="376"/>
      <c r="BBZ112" s="376"/>
      <c r="BCA112" s="376"/>
      <c r="BCB112" s="376"/>
      <c r="BCC112" s="376"/>
      <c r="BCD112" s="376"/>
      <c r="BCE112" s="376"/>
      <c r="BCF112" s="376"/>
      <c r="BCG112" s="376"/>
      <c r="BCH112" s="376"/>
      <c r="BCI112" s="376"/>
      <c r="BCJ112" s="376"/>
      <c r="BCK112" s="376"/>
      <c r="BCL112" s="376"/>
      <c r="BCM112" s="376"/>
      <c r="BCN112" s="376"/>
      <c r="BCO112" s="376"/>
      <c r="BCP112" s="376"/>
      <c r="BCQ112" s="376"/>
      <c r="BCR112" s="376"/>
      <c r="BCS112" s="376"/>
      <c r="BCT112" s="376"/>
      <c r="BCU112" s="376"/>
      <c r="BCV112" s="376"/>
      <c r="BCW112" s="376"/>
      <c r="BCX112" s="376"/>
      <c r="BCY112" s="376"/>
      <c r="BCZ112" s="376"/>
      <c r="BDA112" s="376"/>
      <c r="BDB112" s="376"/>
      <c r="BDC112" s="376"/>
      <c r="BDD112" s="376"/>
      <c r="BDE112" s="376"/>
      <c r="BDF112" s="376"/>
      <c r="BDG112" s="376"/>
      <c r="BDH112" s="376"/>
      <c r="BDI112" s="376"/>
      <c r="BDJ112" s="376"/>
      <c r="BDK112" s="376"/>
      <c r="BDL112" s="376"/>
      <c r="BDM112" s="376"/>
      <c r="BDN112" s="376"/>
      <c r="BDO112" s="376"/>
      <c r="BDP112" s="376"/>
      <c r="BDQ112" s="376"/>
      <c r="BDR112" s="376"/>
      <c r="BDS112" s="376"/>
      <c r="BDT112" s="376"/>
      <c r="BDU112" s="376"/>
      <c r="BDV112" s="376"/>
      <c r="BDW112" s="376"/>
      <c r="BDX112" s="376"/>
      <c r="BDY112" s="376"/>
      <c r="BDZ112" s="376"/>
      <c r="BEA112" s="376"/>
      <c r="BEB112" s="376"/>
      <c r="BEC112" s="376"/>
      <c r="BED112" s="376"/>
      <c r="BEE112" s="376"/>
      <c r="BEF112" s="376"/>
      <c r="BEG112" s="376"/>
      <c r="BEH112" s="376"/>
      <c r="BEI112" s="376"/>
      <c r="BEJ112" s="376"/>
      <c r="BEK112" s="376"/>
      <c r="BEL112" s="376"/>
      <c r="BEM112" s="376"/>
      <c r="BEN112" s="376"/>
      <c r="BEO112" s="376"/>
      <c r="BEP112" s="376"/>
      <c r="BEQ112" s="376"/>
      <c r="BER112" s="376"/>
      <c r="BES112" s="376"/>
      <c r="BET112" s="376"/>
      <c r="BEU112" s="376"/>
      <c r="BEV112" s="376"/>
      <c r="BEW112" s="376"/>
      <c r="BEX112" s="376"/>
      <c r="BEY112" s="376"/>
      <c r="BEZ112" s="376"/>
      <c r="BFA112" s="376"/>
      <c r="BFB112" s="376"/>
      <c r="BFC112" s="376"/>
      <c r="BFD112" s="376"/>
      <c r="BFE112" s="376"/>
      <c r="BFF112" s="376"/>
      <c r="BFG112" s="376"/>
      <c r="BFH112" s="376"/>
      <c r="BFI112" s="376"/>
      <c r="BFJ112" s="376"/>
      <c r="BFK112" s="376"/>
      <c r="BFL112" s="376"/>
      <c r="BFM112" s="376"/>
      <c r="BFN112" s="376"/>
      <c r="BFO112" s="376"/>
      <c r="BFP112" s="376"/>
      <c r="BFQ112" s="376"/>
      <c r="BFR112" s="376"/>
      <c r="BFS112" s="376"/>
      <c r="BFT112" s="376"/>
      <c r="BFU112" s="376"/>
      <c r="BFV112" s="376"/>
      <c r="BFW112" s="376"/>
      <c r="BFX112" s="376"/>
      <c r="BFY112" s="376"/>
      <c r="BFZ112" s="376"/>
      <c r="BGA112" s="376"/>
      <c r="BGB112" s="376"/>
      <c r="BGC112" s="376"/>
      <c r="BGD112" s="376"/>
      <c r="BGE112" s="376"/>
      <c r="BGF112" s="376"/>
      <c r="BGG112" s="376"/>
      <c r="BGH112" s="376"/>
      <c r="BGI112" s="376"/>
      <c r="BGJ112" s="376"/>
      <c r="BGK112" s="376"/>
      <c r="BGL112" s="376"/>
      <c r="BGM112" s="376"/>
      <c r="BGN112" s="376"/>
      <c r="BGO112" s="376"/>
      <c r="BGP112" s="376"/>
      <c r="BGQ112" s="376"/>
      <c r="BGR112" s="376"/>
      <c r="BGS112" s="376"/>
      <c r="BGT112" s="376"/>
      <c r="BGU112" s="376"/>
      <c r="BGV112" s="376"/>
      <c r="BGW112" s="376"/>
      <c r="BGX112" s="376"/>
      <c r="BGY112" s="376"/>
      <c r="BGZ112" s="376"/>
      <c r="BHA112" s="376"/>
      <c r="BHB112" s="376"/>
      <c r="BHC112" s="376"/>
      <c r="BHD112" s="376"/>
      <c r="BHE112" s="376"/>
      <c r="BHF112" s="376"/>
      <c r="BHG112" s="376"/>
      <c r="BHH112" s="376"/>
      <c r="BHI112" s="376"/>
      <c r="BHJ112" s="376"/>
      <c r="BHK112" s="376"/>
      <c r="BHL112" s="376"/>
      <c r="BHM112" s="376"/>
      <c r="BHN112" s="376"/>
      <c r="BHO112" s="376"/>
      <c r="BHP112" s="376"/>
      <c r="BHQ112" s="376"/>
      <c r="BHR112" s="376"/>
      <c r="BHS112" s="376"/>
      <c r="BHT112" s="376"/>
      <c r="BHU112" s="376"/>
      <c r="BHV112" s="376"/>
      <c r="BHW112" s="376"/>
      <c r="BHX112" s="376"/>
      <c r="BHY112" s="376"/>
      <c r="BHZ112" s="376"/>
      <c r="BIA112" s="376"/>
      <c r="BIB112" s="376"/>
      <c r="BIC112" s="376"/>
      <c r="BID112" s="376"/>
      <c r="BIE112" s="376"/>
      <c r="BIF112" s="376"/>
      <c r="BIG112" s="376"/>
      <c r="BIH112" s="376"/>
      <c r="BII112" s="376"/>
      <c r="BIJ112" s="376"/>
      <c r="BIK112" s="376"/>
      <c r="BIL112" s="376"/>
      <c r="BIM112" s="376"/>
      <c r="BIN112" s="376"/>
      <c r="BIO112" s="376"/>
      <c r="BIP112" s="376"/>
      <c r="BIQ112" s="376"/>
      <c r="BIR112" s="376"/>
      <c r="BIS112" s="376"/>
      <c r="BIT112" s="376"/>
      <c r="BIU112" s="376"/>
      <c r="BIV112" s="376"/>
      <c r="BIW112" s="376"/>
      <c r="BIX112" s="376"/>
      <c r="BIY112" s="376"/>
      <c r="BIZ112" s="376"/>
      <c r="BJA112" s="376"/>
      <c r="BJB112" s="376"/>
      <c r="BJC112" s="376"/>
      <c r="BJD112" s="376"/>
      <c r="BJE112" s="376"/>
      <c r="BJF112" s="376"/>
      <c r="BJG112" s="376"/>
      <c r="BJH112" s="376"/>
      <c r="BJI112" s="376"/>
      <c r="BJJ112" s="376"/>
      <c r="BJK112" s="376"/>
      <c r="BJL112" s="376"/>
      <c r="BJM112" s="376"/>
      <c r="BJN112" s="376"/>
      <c r="BJO112" s="376"/>
      <c r="BJP112" s="376"/>
      <c r="BJQ112" s="376"/>
      <c r="BJR112" s="376"/>
      <c r="BJS112" s="376"/>
      <c r="BJT112" s="376"/>
      <c r="BJU112" s="376"/>
      <c r="BJV112" s="376"/>
      <c r="BJW112" s="376"/>
      <c r="BJX112" s="376"/>
      <c r="BJY112" s="376"/>
      <c r="BJZ112" s="376"/>
      <c r="BKA112" s="376"/>
      <c r="BKB112" s="376"/>
      <c r="BKC112" s="376"/>
      <c r="BKD112" s="376"/>
      <c r="BKE112" s="376"/>
      <c r="BKF112" s="376"/>
      <c r="BKG112" s="376"/>
      <c r="BKH112" s="376"/>
      <c r="BKI112" s="376"/>
      <c r="BKJ112" s="376"/>
      <c r="BKK112" s="376"/>
      <c r="BKL112" s="376"/>
      <c r="BKM112" s="376"/>
      <c r="BKN112" s="376"/>
      <c r="BKO112" s="376"/>
      <c r="BKP112" s="376"/>
      <c r="BKQ112" s="376"/>
      <c r="BKR112" s="376"/>
      <c r="BKS112" s="376"/>
      <c r="BKT112" s="376"/>
      <c r="BKU112" s="376"/>
      <c r="BKV112" s="376"/>
      <c r="BKW112" s="376"/>
      <c r="BKX112" s="376"/>
      <c r="BKY112" s="376"/>
      <c r="BKZ112" s="376"/>
      <c r="BLA112" s="376"/>
      <c r="BLB112" s="376"/>
      <c r="BLC112" s="376"/>
      <c r="BLD112" s="376"/>
      <c r="BLE112" s="376"/>
      <c r="BLF112" s="376"/>
      <c r="BLG112" s="376"/>
      <c r="BLH112" s="376"/>
      <c r="BLI112" s="376"/>
      <c r="BLJ112" s="376"/>
      <c r="BLK112" s="376"/>
      <c r="BLL112" s="376"/>
      <c r="BLM112" s="376"/>
      <c r="BLN112" s="376"/>
      <c r="BLO112" s="376"/>
      <c r="BLP112" s="376"/>
      <c r="BLQ112" s="376"/>
      <c r="BLR112" s="376"/>
      <c r="BLS112" s="376"/>
      <c r="BLT112" s="376"/>
      <c r="BLU112" s="376"/>
      <c r="BLV112" s="376"/>
      <c r="BLW112" s="376"/>
      <c r="BLX112" s="376"/>
      <c r="BLY112" s="376"/>
      <c r="BLZ112" s="376"/>
      <c r="BMA112" s="376"/>
      <c r="BMB112" s="376"/>
      <c r="BMC112" s="376"/>
      <c r="BMD112" s="376"/>
      <c r="BME112" s="376"/>
      <c r="BMF112" s="376"/>
      <c r="BMG112" s="376"/>
      <c r="BMH112" s="376"/>
      <c r="BMI112" s="376"/>
      <c r="BMJ112" s="376"/>
      <c r="BMK112" s="376"/>
      <c r="BML112" s="376"/>
      <c r="BMM112" s="376"/>
      <c r="BMN112" s="376"/>
      <c r="BMO112" s="376"/>
      <c r="BMP112" s="376"/>
      <c r="BMQ112" s="376"/>
      <c r="BMR112" s="376"/>
      <c r="BMS112" s="376"/>
      <c r="BMT112" s="376"/>
      <c r="BMU112" s="376"/>
      <c r="BMV112" s="376"/>
      <c r="BMW112" s="376"/>
      <c r="BMX112" s="376"/>
      <c r="BMY112" s="376"/>
      <c r="BMZ112" s="376"/>
      <c r="BNA112" s="376"/>
      <c r="BNB112" s="376"/>
      <c r="BNC112" s="376"/>
      <c r="BND112" s="376"/>
      <c r="BNE112" s="376"/>
      <c r="BNF112" s="376"/>
      <c r="BNG112" s="376"/>
      <c r="BNH112" s="376"/>
      <c r="BNI112" s="376"/>
      <c r="BNJ112" s="376"/>
      <c r="BNK112" s="376"/>
      <c r="BNL112" s="376"/>
      <c r="BNM112" s="376"/>
      <c r="BNN112" s="376"/>
      <c r="BNO112" s="376"/>
      <c r="BNP112" s="376"/>
      <c r="BNQ112" s="376"/>
      <c r="BNR112" s="376"/>
      <c r="BNS112" s="376"/>
      <c r="BNT112" s="376"/>
      <c r="BNU112" s="376"/>
      <c r="BNV112" s="376"/>
      <c r="BNW112" s="376"/>
      <c r="BNX112" s="376"/>
      <c r="BNY112" s="376"/>
      <c r="BNZ112" s="376"/>
      <c r="BOA112" s="376"/>
      <c r="BOB112" s="376"/>
      <c r="BOC112" s="376"/>
      <c r="BOD112" s="376"/>
      <c r="BOE112" s="376"/>
      <c r="BOF112" s="376"/>
      <c r="BOG112" s="376"/>
      <c r="BOH112" s="376"/>
      <c r="BOI112" s="376"/>
      <c r="BOJ112" s="376"/>
      <c r="BOK112" s="376"/>
      <c r="BOL112" s="376"/>
      <c r="BOM112" s="376"/>
      <c r="BON112" s="376"/>
      <c r="BOO112" s="376"/>
      <c r="BOP112" s="376"/>
      <c r="BOQ112" s="376"/>
      <c r="BOR112" s="376"/>
      <c r="BOS112" s="376"/>
      <c r="BOT112" s="376"/>
      <c r="BOU112" s="376"/>
      <c r="BOV112" s="376"/>
      <c r="BOW112" s="376"/>
      <c r="BOX112" s="376"/>
      <c r="BOY112" s="376"/>
      <c r="BOZ112" s="376"/>
      <c r="BPA112" s="376"/>
      <c r="BPB112" s="376"/>
      <c r="BPC112" s="376"/>
      <c r="BPD112" s="376"/>
      <c r="BPE112" s="376"/>
      <c r="BPF112" s="376"/>
      <c r="BPG112" s="376"/>
      <c r="BPH112" s="376"/>
      <c r="BPI112" s="376"/>
      <c r="BPJ112" s="376"/>
      <c r="BPK112" s="376"/>
      <c r="BPL112" s="376"/>
      <c r="BPM112" s="376"/>
      <c r="BPN112" s="376"/>
      <c r="BPO112" s="376"/>
      <c r="BPP112" s="376"/>
      <c r="BPQ112" s="376"/>
      <c r="BPR112" s="376"/>
      <c r="BPS112" s="376"/>
      <c r="BPT112" s="376"/>
      <c r="BPU112" s="376"/>
      <c r="BPV112" s="376"/>
      <c r="BPW112" s="376"/>
      <c r="BPX112" s="376"/>
      <c r="BPY112" s="376"/>
      <c r="BPZ112" s="376"/>
      <c r="BQA112" s="376"/>
      <c r="BQB112" s="376"/>
      <c r="BQC112" s="376"/>
      <c r="BQD112" s="376"/>
      <c r="BQE112" s="376"/>
      <c r="BQF112" s="376"/>
      <c r="BQG112" s="376"/>
      <c r="BQH112" s="376"/>
      <c r="BQI112" s="376"/>
      <c r="BQJ112" s="376"/>
      <c r="BQK112" s="376"/>
      <c r="BQL112" s="376"/>
      <c r="BQM112" s="376"/>
      <c r="BQN112" s="376"/>
      <c r="BQO112" s="376"/>
      <c r="BQP112" s="376"/>
      <c r="BQQ112" s="376"/>
      <c r="BQR112" s="376"/>
      <c r="BQS112" s="376"/>
      <c r="BQT112" s="376"/>
      <c r="BQU112" s="376"/>
      <c r="BQV112" s="376"/>
      <c r="BQW112" s="376"/>
      <c r="BQX112" s="376"/>
      <c r="BQY112" s="376"/>
      <c r="BQZ112" s="376"/>
      <c r="BRA112" s="376"/>
      <c r="BRB112" s="376"/>
      <c r="BRC112" s="376"/>
      <c r="BRD112" s="376"/>
      <c r="BRE112" s="376"/>
      <c r="BRF112" s="376"/>
      <c r="BRG112" s="376"/>
      <c r="BRH112" s="376"/>
      <c r="BRI112" s="376"/>
      <c r="BRJ112" s="376"/>
      <c r="BRK112" s="376"/>
      <c r="BRL112" s="376"/>
      <c r="BRM112" s="376"/>
      <c r="BRN112" s="376"/>
      <c r="BRO112" s="376"/>
      <c r="BRP112" s="376"/>
      <c r="BRQ112" s="376"/>
      <c r="BRR112" s="376"/>
      <c r="BRS112" s="376"/>
      <c r="BRT112" s="376"/>
      <c r="BRU112" s="376"/>
      <c r="BRV112" s="376"/>
      <c r="BRW112" s="376"/>
      <c r="BRX112" s="376"/>
      <c r="BRY112" s="376"/>
      <c r="BRZ112" s="376"/>
      <c r="BSA112" s="376"/>
      <c r="BSB112" s="376"/>
      <c r="BSC112" s="376"/>
      <c r="BSD112" s="376"/>
      <c r="BSE112" s="376"/>
      <c r="BSF112" s="376"/>
      <c r="BSG112" s="376"/>
      <c r="BSH112" s="376"/>
      <c r="BSI112" s="376"/>
      <c r="BSJ112" s="376"/>
      <c r="BSK112" s="376"/>
      <c r="BSL112" s="376"/>
      <c r="BSM112" s="376"/>
      <c r="BSN112" s="376"/>
      <c r="BSO112" s="376"/>
      <c r="BSP112" s="376"/>
      <c r="BSQ112" s="376"/>
      <c r="BSR112" s="376"/>
      <c r="BSS112" s="376"/>
      <c r="BST112" s="376"/>
      <c r="BSU112" s="376"/>
      <c r="BSV112" s="376"/>
      <c r="BSW112" s="376"/>
      <c r="BSX112" s="376"/>
      <c r="BSY112" s="376"/>
      <c r="BSZ112" s="376"/>
      <c r="BTA112" s="376"/>
      <c r="BTB112" s="376"/>
      <c r="BTC112" s="376"/>
      <c r="BTD112" s="376"/>
      <c r="BTE112" s="376"/>
      <c r="BTF112" s="376"/>
      <c r="BTG112" s="376"/>
      <c r="BTH112" s="376"/>
      <c r="BTI112" s="376"/>
      <c r="BTJ112" s="376"/>
      <c r="BTK112" s="376"/>
      <c r="BTL112" s="376"/>
      <c r="BTM112" s="376"/>
      <c r="BTN112" s="376"/>
      <c r="BTO112" s="376"/>
      <c r="BTP112" s="376"/>
      <c r="BTQ112" s="376"/>
      <c r="BTR112" s="376"/>
      <c r="BTS112" s="376"/>
      <c r="BTT112" s="376"/>
      <c r="BTU112" s="376"/>
      <c r="BTV112" s="376"/>
      <c r="BTW112" s="376"/>
      <c r="BTX112" s="376"/>
      <c r="BTY112" s="376"/>
      <c r="BTZ112" s="376"/>
      <c r="BUA112" s="376"/>
      <c r="BUB112" s="376"/>
      <c r="BUC112" s="376"/>
      <c r="BUD112" s="376"/>
      <c r="BUE112" s="376"/>
      <c r="BUF112" s="376"/>
      <c r="BUG112" s="376"/>
      <c r="BUH112" s="376"/>
      <c r="BUI112" s="376"/>
      <c r="BUJ112" s="376"/>
      <c r="BUK112" s="376"/>
      <c r="BUL112" s="376"/>
      <c r="BUM112" s="376"/>
      <c r="BUN112" s="376"/>
      <c r="BUO112" s="376"/>
      <c r="BUP112" s="376"/>
      <c r="BUQ112" s="376"/>
      <c r="BUR112" s="376"/>
      <c r="BUS112" s="376"/>
      <c r="BUT112" s="376"/>
      <c r="BUU112" s="376"/>
      <c r="BUV112" s="376"/>
      <c r="BUW112" s="376"/>
      <c r="BUX112" s="376"/>
      <c r="BUY112" s="376"/>
      <c r="BUZ112" s="376"/>
      <c r="BVA112" s="376"/>
      <c r="BVB112" s="376"/>
      <c r="BVC112" s="376"/>
      <c r="BVD112" s="376"/>
      <c r="BVE112" s="376"/>
      <c r="BVF112" s="376"/>
      <c r="BVG112" s="376"/>
      <c r="BVH112" s="376"/>
      <c r="BVI112" s="376"/>
      <c r="BVJ112" s="376"/>
      <c r="BVK112" s="376"/>
      <c r="BVL112" s="376"/>
      <c r="BVM112" s="376"/>
      <c r="BVN112" s="376"/>
      <c r="BVO112" s="376"/>
      <c r="BVP112" s="376"/>
      <c r="BVQ112" s="376"/>
      <c r="BVR112" s="376"/>
      <c r="BVS112" s="376"/>
      <c r="BVT112" s="376"/>
      <c r="BVU112" s="376"/>
      <c r="BVV112" s="376"/>
      <c r="BVW112" s="376"/>
      <c r="BVX112" s="376"/>
      <c r="BVY112" s="376"/>
      <c r="BVZ112" s="376"/>
      <c r="BWA112" s="376"/>
      <c r="BWB112" s="376"/>
      <c r="BWC112" s="376"/>
      <c r="BWD112" s="376"/>
      <c r="BWE112" s="376"/>
      <c r="BWF112" s="376"/>
      <c r="BWG112" s="376"/>
      <c r="BWH112" s="376"/>
      <c r="BWI112" s="376"/>
      <c r="BWJ112" s="376"/>
      <c r="BWK112" s="376"/>
      <c r="BWL112" s="376"/>
      <c r="BWM112" s="376"/>
      <c r="BWN112" s="376"/>
      <c r="BWO112" s="376"/>
      <c r="BWP112" s="376"/>
      <c r="BWQ112" s="376"/>
      <c r="BWR112" s="376"/>
      <c r="BWS112" s="376"/>
      <c r="BWT112" s="376"/>
      <c r="BWU112" s="376"/>
      <c r="BWV112" s="376"/>
      <c r="BWW112" s="376"/>
      <c r="BWX112" s="376"/>
      <c r="BWY112" s="376"/>
      <c r="BWZ112" s="376"/>
      <c r="BXA112" s="376"/>
      <c r="BXB112" s="376"/>
      <c r="BXC112" s="376"/>
      <c r="BXD112" s="376"/>
      <c r="BXE112" s="376"/>
      <c r="BXF112" s="376"/>
      <c r="BXG112" s="376"/>
      <c r="BXH112" s="376"/>
      <c r="BXI112" s="376"/>
      <c r="BXJ112" s="376"/>
      <c r="BXK112" s="376"/>
      <c r="BXL112" s="376"/>
      <c r="BXM112" s="376"/>
      <c r="BXN112" s="376"/>
      <c r="BXO112" s="376"/>
      <c r="BXP112" s="376"/>
      <c r="BXQ112" s="376"/>
      <c r="BXR112" s="376"/>
      <c r="BXS112" s="376"/>
      <c r="BXT112" s="376"/>
      <c r="BXU112" s="376"/>
      <c r="BXV112" s="376"/>
      <c r="BXW112" s="376"/>
      <c r="BXX112" s="376"/>
      <c r="BXY112" s="376"/>
      <c r="BXZ112" s="376"/>
      <c r="BYA112" s="376"/>
      <c r="BYB112" s="376"/>
      <c r="BYC112" s="376"/>
      <c r="BYD112" s="376"/>
      <c r="BYE112" s="376"/>
      <c r="BYF112" s="376"/>
      <c r="BYG112" s="376"/>
      <c r="BYH112" s="376"/>
      <c r="BYI112" s="376"/>
      <c r="BYJ112" s="376"/>
      <c r="BYK112" s="376"/>
      <c r="BYL112" s="376"/>
      <c r="BYM112" s="376"/>
      <c r="BYN112" s="376"/>
      <c r="BYO112" s="376"/>
      <c r="BYP112" s="376"/>
      <c r="BYQ112" s="376"/>
      <c r="BYR112" s="376"/>
      <c r="BYS112" s="376"/>
      <c r="BYT112" s="376"/>
      <c r="BYU112" s="376"/>
      <c r="BYV112" s="376"/>
      <c r="BYW112" s="376"/>
      <c r="BYX112" s="376"/>
      <c r="BYY112" s="376"/>
      <c r="BYZ112" s="376"/>
      <c r="BZA112" s="376"/>
      <c r="BZB112" s="376"/>
      <c r="BZC112" s="376"/>
      <c r="BZD112" s="376"/>
      <c r="BZE112" s="376"/>
      <c r="BZF112" s="376"/>
      <c r="BZG112" s="376"/>
      <c r="BZH112" s="376"/>
      <c r="BZI112" s="376"/>
      <c r="BZJ112" s="376"/>
      <c r="BZK112" s="376"/>
      <c r="BZL112" s="376"/>
      <c r="BZM112" s="376"/>
      <c r="BZN112" s="376"/>
      <c r="BZO112" s="376"/>
      <c r="BZP112" s="376"/>
      <c r="BZQ112" s="376"/>
      <c r="BZR112" s="376"/>
      <c r="BZS112" s="376"/>
      <c r="BZT112" s="376"/>
      <c r="BZU112" s="376"/>
      <c r="BZV112" s="376"/>
      <c r="BZW112" s="376"/>
      <c r="BZX112" s="376"/>
      <c r="BZY112" s="376"/>
      <c r="BZZ112" s="376"/>
      <c r="CAA112" s="376"/>
      <c r="CAB112" s="376"/>
      <c r="CAC112" s="376"/>
      <c r="CAD112" s="376"/>
      <c r="CAE112" s="376"/>
      <c r="CAF112" s="376"/>
      <c r="CAG112" s="376"/>
      <c r="CAH112" s="376"/>
      <c r="CAI112" s="376"/>
      <c r="CAJ112" s="376"/>
      <c r="CAK112" s="376"/>
      <c r="CAL112" s="376"/>
      <c r="CAM112" s="376"/>
      <c r="CAN112" s="376"/>
      <c r="CAO112" s="376"/>
      <c r="CAP112" s="376"/>
      <c r="CAQ112" s="376"/>
      <c r="CAR112" s="376"/>
      <c r="CAS112" s="376"/>
      <c r="CAT112" s="376"/>
      <c r="CAU112" s="376"/>
      <c r="CAV112" s="376"/>
      <c r="CAW112" s="376"/>
      <c r="CAX112" s="376"/>
      <c r="CAY112" s="376"/>
      <c r="CAZ112" s="376"/>
      <c r="CBA112" s="376"/>
      <c r="CBB112" s="376"/>
      <c r="CBC112" s="376"/>
      <c r="CBD112" s="376"/>
      <c r="CBE112" s="376"/>
      <c r="CBF112" s="376"/>
      <c r="CBG112" s="376"/>
      <c r="CBH112" s="376"/>
      <c r="CBI112" s="376"/>
      <c r="CBJ112" s="376"/>
      <c r="CBK112" s="376"/>
      <c r="CBL112" s="376"/>
      <c r="CBM112" s="376"/>
      <c r="CBN112" s="376"/>
      <c r="CBO112" s="376"/>
      <c r="CBP112" s="376"/>
      <c r="CBQ112" s="376"/>
      <c r="CBR112" s="376"/>
      <c r="CBS112" s="376"/>
      <c r="CBT112" s="376"/>
      <c r="CBU112" s="376"/>
      <c r="CBV112" s="376"/>
      <c r="CBW112" s="376"/>
      <c r="CBX112" s="376"/>
      <c r="CBY112" s="376"/>
      <c r="CBZ112" s="376"/>
      <c r="CCA112" s="376"/>
      <c r="CCB112" s="376"/>
      <c r="CCC112" s="376"/>
      <c r="CCD112" s="376"/>
      <c r="CCE112" s="376"/>
      <c r="CCF112" s="376"/>
      <c r="CCG112" s="376"/>
      <c r="CCH112" s="376"/>
      <c r="CCI112" s="376"/>
      <c r="CCJ112" s="376"/>
      <c r="CCK112" s="376"/>
      <c r="CCL112" s="376"/>
      <c r="CCM112" s="376"/>
      <c r="CCN112" s="376"/>
      <c r="CCO112" s="376"/>
      <c r="CCP112" s="376"/>
      <c r="CCQ112" s="376"/>
      <c r="CCR112" s="376"/>
      <c r="CCS112" s="376"/>
      <c r="CCT112" s="376"/>
      <c r="CCU112" s="376"/>
      <c r="CCV112" s="376"/>
      <c r="CCW112" s="376"/>
      <c r="CCX112" s="376"/>
      <c r="CCY112" s="376"/>
      <c r="CCZ112" s="376"/>
      <c r="CDA112" s="376"/>
      <c r="CDB112" s="376"/>
      <c r="CDC112" s="376"/>
      <c r="CDD112" s="376"/>
      <c r="CDE112" s="376"/>
      <c r="CDF112" s="376"/>
      <c r="CDG112" s="376"/>
      <c r="CDH112" s="376"/>
      <c r="CDI112" s="376"/>
      <c r="CDJ112" s="376"/>
      <c r="CDK112" s="376"/>
      <c r="CDL112" s="376"/>
      <c r="CDM112" s="376"/>
      <c r="CDN112" s="376"/>
      <c r="CDO112" s="376"/>
      <c r="CDP112" s="376"/>
      <c r="CDQ112" s="376"/>
      <c r="CDR112" s="376"/>
      <c r="CDS112" s="376"/>
      <c r="CDT112" s="376"/>
      <c r="CDU112" s="376"/>
      <c r="CDV112" s="376"/>
      <c r="CDW112" s="376"/>
      <c r="CDX112" s="376"/>
      <c r="CDY112" s="376"/>
      <c r="CDZ112" s="376"/>
      <c r="CEA112" s="376"/>
      <c r="CEB112" s="376"/>
      <c r="CEC112" s="376"/>
      <c r="CED112" s="376"/>
      <c r="CEE112" s="376"/>
      <c r="CEF112" s="376"/>
      <c r="CEG112" s="376"/>
      <c r="CEH112" s="376"/>
      <c r="CEI112" s="376"/>
      <c r="CEJ112" s="376"/>
      <c r="CEK112" s="376"/>
      <c r="CEL112" s="376"/>
      <c r="CEM112" s="376"/>
      <c r="CEN112" s="376"/>
      <c r="CEO112" s="376"/>
      <c r="CEP112" s="376"/>
      <c r="CEQ112" s="376"/>
      <c r="CER112" s="376"/>
      <c r="CES112" s="376"/>
      <c r="CET112" s="376"/>
      <c r="CEU112" s="376"/>
      <c r="CEV112" s="376"/>
      <c r="CEW112" s="376"/>
      <c r="CEX112" s="376"/>
      <c r="CEY112" s="376"/>
      <c r="CEZ112" s="376"/>
      <c r="CFA112" s="376"/>
      <c r="CFB112" s="376"/>
      <c r="CFC112" s="376"/>
      <c r="CFD112" s="376"/>
      <c r="CFE112" s="376"/>
      <c r="CFF112" s="376"/>
      <c r="CFG112" s="376"/>
      <c r="CFH112" s="376"/>
      <c r="CFI112" s="376"/>
      <c r="CFJ112" s="376"/>
      <c r="CFK112" s="376"/>
      <c r="CFL112" s="376"/>
      <c r="CFM112" s="376"/>
      <c r="CFN112" s="376"/>
      <c r="CFO112" s="376"/>
      <c r="CFP112" s="376"/>
      <c r="CFQ112" s="376"/>
      <c r="CFR112" s="376"/>
      <c r="CFS112" s="376"/>
      <c r="CFT112" s="376"/>
      <c r="CFU112" s="376"/>
      <c r="CFV112" s="376"/>
      <c r="CFW112" s="376"/>
      <c r="CFX112" s="376"/>
      <c r="CFY112" s="376"/>
      <c r="CFZ112" s="376"/>
      <c r="CGA112" s="376"/>
      <c r="CGB112" s="376"/>
      <c r="CGC112" s="376"/>
      <c r="CGD112" s="376"/>
      <c r="CGE112" s="376"/>
      <c r="CGF112" s="376"/>
      <c r="CGG112" s="376"/>
      <c r="CGH112" s="376"/>
      <c r="CGI112" s="376"/>
      <c r="CGJ112" s="376"/>
      <c r="CGK112" s="376"/>
      <c r="CGL112" s="376"/>
      <c r="CGM112" s="376"/>
      <c r="CGN112" s="376"/>
      <c r="CGO112" s="376"/>
      <c r="CGP112" s="376"/>
      <c r="CGQ112" s="376"/>
      <c r="CGR112" s="376"/>
      <c r="CGS112" s="376"/>
      <c r="CGT112" s="376"/>
      <c r="CGU112" s="376"/>
      <c r="CGV112" s="376"/>
      <c r="CGW112" s="376"/>
      <c r="CGX112" s="376"/>
      <c r="CGY112" s="376"/>
      <c r="CGZ112" s="376"/>
      <c r="CHA112" s="376"/>
      <c r="CHB112" s="376"/>
      <c r="CHC112" s="376"/>
      <c r="CHD112" s="376"/>
      <c r="CHE112" s="376"/>
      <c r="CHF112" s="376"/>
      <c r="CHG112" s="376"/>
      <c r="CHH112" s="376"/>
      <c r="CHI112" s="376"/>
      <c r="CHJ112" s="376"/>
      <c r="CHK112" s="376"/>
      <c r="CHL112" s="376"/>
      <c r="CHM112" s="376"/>
      <c r="CHN112" s="376"/>
      <c r="CHO112" s="376"/>
      <c r="CHP112" s="376"/>
      <c r="CHQ112" s="376"/>
      <c r="CHR112" s="376"/>
      <c r="CHS112" s="376"/>
      <c r="CHT112" s="376"/>
      <c r="CHU112" s="376"/>
      <c r="CHV112" s="376"/>
      <c r="CHW112" s="376"/>
      <c r="CHX112" s="376"/>
      <c r="CHY112" s="376"/>
      <c r="CHZ112" s="376"/>
      <c r="CIA112" s="376"/>
      <c r="CIB112" s="376"/>
      <c r="CIC112" s="376"/>
      <c r="CID112" s="376"/>
      <c r="CIE112" s="376"/>
      <c r="CIF112" s="376"/>
      <c r="CIG112" s="376"/>
      <c r="CIH112" s="376"/>
      <c r="CII112" s="376"/>
      <c r="CIJ112" s="376"/>
      <c r="CIK112" s="376"/>
      <c r="CIL112" s="376"/>
      <c r="CIM112" s="376"/>
      <c r="CIN112" s="376"/>
      <c r="CIO112" s="376"/>
      <c r="CIP112" s="376"/>
      <c r="CIQ112" s="376"/>
      <c r="CIR112" s="376"/>
      <c r="CIS112" s="376"/>
      <c r="CIT112" s="376"/>
      <c r="CIU112" s="376"/>
      <c r="CIV112" s="376"/>
      <c r="CIW112" s="376"/>
      <c r="CIX112" s="376"/>
      <c r="CIY112" s="376"/>
      <c r="CIZ112" s="376"/>
      <c r="CJA112" s="376"/>
      <c r="CJB112" s="376"/>
      <c r="CJC112" s="376"/>
      <c r="CJD112" s="376"/>
      <c r="CJE112" s="376"/>
      <c r="CJF112" s="376"/>
      <c r="CJG112" s="376"/>
      <c r="CJH112" s="376"/>
      <c r="CJI112" s="376"/>
      <c r="CJJ112" s="376"/>
      <c r="CJK112" s="376"/>
      <c r="CJL112" s="376"/>
      <c r="CJM112" s="376"/>
      <c r="CJN112" s="376"/>
      <c r="CJO112" s="376"/>
      <c r="CJP112" s="376"/>
      <c r="CJQ112" s="376"/>
      <c r="CJR112" s="376"/>
      <c r="CJS112" s="376"/>
      <c r="CJT112" s="376"/>
      <c r="CJU112" s="376"/>
      <c r="CJV112" s="376"/>
      <c r="CJW112" s="376"/>
      <c r="CJX112" s="376"/>
      <c r="CJY112" s="376"/>
      <c r="CJZ112" s="376"/>
      <c r="CKA112" s="376"/>
      <c r="CKB112" s="376"/>
      <c r="CKC112" s="376"/>
      <c r="CKD112" s="376"/>
      <c r="CKE112" s="376"/>
      <c r="CKF112" s="376"/>
      <c r="CKG112" s="376"/>
      <c r="CKH112" s="376"/>
      <c r="CKI112" s="376"/>
      <c r="CKJ112" s="376"/>
      <c r="CKK112" s="376"/>
      <c r="CKL112" s="376"/>
      <c r="CKM112" s="376"/>
      <c r="CKN112" s="376"/>
      <c r="CKO112" s="376"/>
      <c r="CKP112" s="376"/>
      <c r="CKQ112" s="376"/>
      <c r="CKR112" s="376"/>
      <c r="CKS112" s="376"/>
      <c r="CKT112" s="376"/>
      <c r="CKU112" s="376"/>
      <c r="CKV112" s="376"/>
      <c r="CKW112" s="376"/>
      <c r="CKX112" s="376"/>
      <c r="CKY112" s="376"/>
      <c r="CKZ112" s="376"/>
      <c r="CLA112" s="376"/>
      <c r="CLB112" s="376"/>
      <c r="CLC112" s="376"/>
      <c r="CLD112" s="376"/>
      <c r="CLE112" s="376"/>
      <c r="CLF112" s="376"/>
      <c r="CLG112" s="376"/>
      <c r="CLH112" s="376"/>
      <c r="CLI112" s="376"/>
      <c r="CLJ112" s="376"/>
      <c r="CLK112" s="376"/>
      <c r="CLL112" s="376"/>
      <c r="CLM112" s="376"/>
      <c r="CLN112" s="376"/>
      <c r="CLO112" s="376"/>
      <c r="CLP112" s="376"/>
      <c r="CLQ112" s="376"/>
      <c r="CLR112" s="376"/>
      <c r="CLS112" s="376"/>
      <c r="CLT112" s="376"/>
      <c r="CLU112" s="376"/>
      <c r="CLV112" s="376"/>
      <c r="CLW112" s="376"/>
      <c r="CLX112" s="376"/>
      <c r="CLY112" s="376"/>
      <c r="CLZ112" s="376"/>
      <c r="CMA112" s="376"/>
      <c r="CMB112" s="376"/>
      <c r="CMC112" s="376"/>
      <c r="CMD112" s="376"/>
      <c r="CME112" s="376"/>
      <c r="CMF112" s="376"/>
      <c r="CMG112" s="376"/>
      <c r="CMH112" s="376"/>
      <c r="CMI112" s="376"/>
      <c r="CMJ112" s="376"/>
      <c r="CMK112" s="376"/>
      <c r="CML112" s="376"/>
      <c r="CMM112" s="376"/>
      <c r="CMN112" s="376"/>
      <c r="CMO112" s="376"/>
      <c r="CMP112" s="376"/>
      <c r="CMQ112" s="376"/>
      <c r="CMR112" s="376"/>
      <c r="CMS112" s="376"/>
      <c r="CMT112" s="376"/>
      <c r="CMU112" s="376"/>
      <c r="CMV112" s="376"/>
      <c r="CMW112" s="376"/>
      <c r="CMX112" s="376"/>
      <c r="CMY112" s="376"/>
      <c r="CMZ112" s="376"/>
      <c r="CNA112" s="376"/>
      <c r="CNB112" s="376"/>
      <c r="CNC112" s="376"/>
      <c r="CND112" s="376"/>
      <c r="CNE112" s="376"/>
      <c r="CNF112" s="376"/>
      <c r="CNG112" s="376"/>
      <c r="CNH112" s="376"/>
      <c r="CNI112" s="376"/>
      <c r="CNJ112" s="376"/>
      <c r="CNK112" s="376"/>
      <c r="CNL112" s="376"/>
      <c r="CNM112" s="376"/>
      <c r="CNN112" s="376"/>
      <c r="CNO112" s="376"/>
      <c r="CNP112" s="376"/>
      <c r="CNQ112" s="376"/>
      <c r="CNR112" s="376"/>
      <c r="CNS112" s="376"/>
      <c r="CNT112" s="376"/>
      <c r="CNU112" s="376"/>
      <c r="CNV112" s="376"/>
      <c r="CNW112" s="376"/>
      <c r="CNX112" s="376"/>
      <c r="CNY112" s="376"/>
      <c r="CNZ112" s="376"/>
      <c r="COA112" s="376"/>
      <c r="COB112" s="376"/>
      <c r="COC112" s="376"/>
      <c r="COD112" s="376"/>
      <c r="COE112" s="376"/>
      <c r="COF112" s="376"/>
      <c r="COG112" s="376"/>
      <c r="COH112" s="376"/>
      <c r="COI112" s="376"/>
      <c r="COJ112" s="376"/>
      <c r="COK112" s="376"/>
      <c r="COL112" s="376"/>
      <c r="COM112" s="376"/>
      <c r="CON112" s="376"/>
      <c r="COO112" s="376"/>
      <c r="COP112" s="376"/>
      <c r="COQ112" s="376"/>
      <c r="COR112" s="376"/>
      <c r="COS112" s="376"/>
      <c r="COT112" s="376"/>
      <c r="COU112" s="376"/>
      <c r="COV112" s="376"/>
      <c r="COW112" s="376"/>
      <c r="COX112" s="376"/>
      <c r="COY112" s="376"/>
      <c r="COZ112" s="376"/>
      <c r="CPA112" s="376"/>
      <c r="CPB112" s="376"/>
      <c r="CPC112" s="376"/>
      <c r="CPD112" s="376"/>
      <c r="CPE112" s="376"/>
      <c r="CPF112" s="376"/>
      <c r="CPG112" s="376"/>
      <c r="CPH112" s="376"/>
      <c r="CPI112" s="376"/>
      <c r="CPJ112" s="376"/>
      <c r="CPK112" s="376"/>
      <c r="CPL112" s="376"/>
      <c r="CPM112" s="376"/>
      <c r="CPN112" s="376"/>
      <c r="CPO112" s="376"/>
      <c r="CPP112" s="376"/>
      <c r="CPQ112" s="376"/>
      <c r="CPR112" s="376"/>
      <c r="CPS112" s="376"/>
      <c r="CPT112" s="376"/>
      <c r="CPU112" s="376"/>
      <c r="CPV112" s="376"/>
      <c r="CPW112" s="376"/>
      <c r="CPX112" s="376"/>
      <c r="CPY112" s="376"/>
      <c r="CPZ112" s="376"/>
      <c r="CQA112" s="376"/>
      <c r="CQB112" s="376"/>
      <c r="CQC112" s="376"/>
      <c r="CQD112" s="376"/>
      <c r="CQE112" s="376"/>
      <c r="CQF112" s="376"/>
      <c r="CQG112" s="376"/>
      <c r="CQH112" s="376"/>
      <c r="CQI112" s="376"/>
      <c r="CQJ112" s="376"/>
      <c r="CQK112" s="376"/>
      <c r="CQL112" s="376"/>
      <c r="CQM112" s="376"/>
      <c r="CQN112" s="376"/>
      <c r="CQO112" s="376"/>
      <c r="CQP112" s="376"/>
      <c r="CQQ112" s="376"/>
      <c r="CQR112" s="376"/>
      <c r="CQS112" s="376"/>
      <c r="CQT112" s="376"/>
      <c r="CQU112" s="376"/>
      <c r="CQV112" s="376"/>
      <c r="CQW112" s="376"/>
      <c r="CQX112" s="376"/>
      <c r="CQY112" s="376"/>
      <c r="CQZ112" s="376"/>
      <c r="CRA112" s="376"/>
      <c r="CRB112" s="376"/>
      <c r="CRC112" s="376"/>
      <c r="CRD112" s="376"/>
      <c r="CRE112" s="376"/>
      <c r="CRF112" s="376"/>
      <c r="CRG112" s="376"/>
      <c r="CRH112" s="376"/>
      <c r="CRI112" s="376"/>
      <c r="CRJ112" s="376"/>
      <c r="CRK112" s="376"/>
      <c r="CRL112" s="376"/>
      <c r="CRM112" s="376"/>
      <c r="CRN112" s="376"/>
      <c r="CRO112" s="376"/>
      <c r="CRP112" s="376"/>
      <c r="CRQ112" s="376"/>
      <c r="CRR112" s="376"/>
      <c r="CRS112" s="376"/>
      <c r="CRT112" s="376"/>
      <c r="CRU112" s="376"/>
      <c r="CRV112" s="376"/>
      <c r="CRW112" s="376"/>
      <c r="CRX112" s="376"/>
      <c r="CRY112" s="376"/>
      <c r="CRZ112" s="376"/>
      <c r="CSA112" s="376"/>
      <c r="CSB112" s="376"/>
      <c r="CSC112" s="376"/>
      <c r="CSD112" s="376"/>
      <c r="CSE112" s="376"/>
      <c r="CSF112" s="376"/>
      <c r="CSG112" s="376"/>
      <c r="CSH112" s="376"/>
      <c r="CSI112" s="376"/>
      <c r="CSJ112" s="376"/>
      <c r="CSK112" s="376"/>
      <c r="CSL112" s="376"/>
      <c r="CSM112" s="376"/>
      <c r="CSN112" s="376"/>
      <c r="CSO112" s="376"/>
      <c r="CSP112" s="376"/>
      <c r="CSQ112" s="376"/>
      <c r="CSR112" s="376"/>
      <c r="CSS112" s="376"/>
      <c r="CST112" s="376"/>
      <c r="CSU112" s="376"/>
      <c r="CSV112" s="376"/>
      <c r="CSW112" s="376"/>
      <c r="CSX112" s="376"/>
      <c r="CSY112" s="376"/>
      <c r="CSZ112" s="376"/>
      <c r="CTA112" s="376"/>
      <c r="CTB112" s="376"/>
      <c r="CTC112" s="376"/>
      <c r="CTD112" s="376"/>
      <c r="CTE112" s="376"/>
      <c r="CTF112" s="376"/>
      <c r="CTG112" s="376"/>
      <c r="CTH112" s="376"/>
      <c r="CTI112" s="376"/>
      <c r="CTJ112" s="376"/>
      <c r="CTK112" s="376"/>
      <c r="CTL112" s="376"/>
      <c r="CTM112" s="376"/>
      <c r="CTN112" s="376"/>
      <c r="CTO112" s="376"/>
      <c r="CTP112" s="376"/>
      <c r="CTQ112" s="376"/>
      <c r="CTR112" s="376"/>
      <c r="CTS112" s="376"/>
      <c r="CTT112" s="376"/>
      <c r="CTU112" s="376"/>
      <c r="CTV112" s="376"/>
      <c r="CTW112" s="376"/>
      <c r="CTX112" s="376"/>
      <c r="CTY112" s="376"/>
      <c r="CTZ112" s="376"/>
      <c r="CUA112" s="376"/>
      <c r="CUB112" s="376"/>
      <c r="CUC112" s="376"/>
      <c r="CUD112" s="376"/>
      <c r="CUE112" s="376"/>
      <c r="CUF112" s="376"/>
      <c r="CUG112" s="376"/>
      <c r="CUH112" s="376"/>
      <c r="CUI112" s="376"/>
      <c r="CUJ112" s="376"/>
      <c r="CUK112" s="376"/>
      <c r="CUL112" s="376"/>
      <c r="CUM112" s="376"/>
      <c r="CUN112" s="376"/>
      <c r="CUO112" s="376"/>
      <c r="CUP112" s="376"/>
      <c r="CUQ112" s="376"/>
      <c r="CUR112" s="376"/>
      <c r="CUS112" s="376"/>
      <c r="CUT112" s="376"/>
      <c r="CUU112" s="376"/>
      <c r="CUV112" s="376"/>
      <c r="CUW112" s="376"/>
      <c r="CUX112" s="376"/>
      <c r="CUY112" s="376"/>
      <c r="CUZ112" s="376"/>
      <c r="CVA112" s="376"/>
      <c r="CVB112" s="376"/>
      <c r="CVC112" s="376"/>
      <c r="CVD112" s="376"/>
      <c r="CVE112" s="376"/>
      <c r="CVF112" s="376"/>
      <c r="CVG112" s="376"/>
      <c r="CVH112" s="376"/>
      <c r="CVI112" s="376"/>
      <c r="CVJ112" s="376"/>
      <c r="CVK112" s="376"/>
      <c r="CVL112" s="376"/>
      <c r="CVM112" s="376"/>
      <c r="CVN112" s="376"/>
      <c r="CVO112" s="376"/>
      <c r="CVP112" s="376"/>
      <c r="CVQ112" s="376"/>
      <c r="CVR112" s="376"/>
      <c r="CVS112" s="376"/>
      <c r="CVT112" s="376"/>
      <c r="CVU112" s="376"/>
      <c r="CVV112" s="376"/>
      <c r="CVW112" s="376"/>
      <c r="CVX112" s="376"/>
      <c r="CVY112" s="376"/>
      <c r="CVZ112" s="376"/>
      <c r="CWA112" s="376"/>
      <c r="CWB112" s="376"/>
      <c r="CWC112" s="376"/>
      <c r="CWD112" s="376"/>
      <c r="CWE112" s="376"/>
      <c r="CWF112" s="376"/>
      <c r="CWG112" s="376"/>
      <c r="CWH112" s="376"/>
      <c r="CWI112" s="376"/>
      <c r="CWJ112" s="376"/>
      <c r="CWK112" s="376"/>
      <c r="CWL112" s="376"/>
      <c r="CWM112" s="376"/>
      <c r="CWN112" s="376"/>
      <c r="CWO112" s="376"/>
      <c r="CWP112" s="376"/>
      <c r="CWQ112" s="376"/>
      <c r="CWR112" s="376"/>
      <c r="CWS112" s="376"/>
      <c r="CWT112" s="376"/>
      <c r="CWU112" s="376"/>
      <c r="CWV112" s="376"/>
      <c r="CWW112" s="376"/>
      <c r="CWX112" s="376"/>
      <c r="CWY112" s="376"/>
      <c r="CWZ112" s="376"/>
      <c r="CXA112" s="376"/>
      <c r="CXB112" s="376"/>
      <c r="CXC112" s="376"/>
      <c r="CXD112" s="376"/>
      <c r="CXE112" s="376"/>
      <c r="CXF112" s="376"/>
      <c r="CXG112" s="376"/>
      <c r="CXH112" s="376"/>
      <c r="CXI112" s="376"/>
      <c r="CXJ112" s="376"/>
      <c r="CXK112" s="376"/>
      <c r="CXL112" s="376"/>
      <c r="CXM112" s="376"/>
      <c r="CXN112" s="376"/>
      <c r="CXO112" s="376"/>
      <c r="CXP112" s="376"/>
      <c r="CXQ112" s="376"/>
      <c r="CXR112" s="376"/>
      <c r="CXS112" s="376"/>
      <c r="CXT112" s="376"/>
      <c r="CXU112" s="376"/>
      <c r="CXV112" s="376"/>
      <c r="CXW112" s="376"/>
      <c r="CXX112" s="376"/>
      <c r="CXY112" s="376"/>
      <c r="CXZ112" s="376"/>
      <c r="CYA112" s="376"/>
      <c r="CYB112" s="376"/>
      <c r="CYC112" s="376"/>
      <c r="CYD112" s="376"/>
      <c r="CYE112" s="376"/>
      <c r="CYF112" s="376"/>
      <c r="CYG112" s="376"/>
      <c r="CYH112" s="376"/>
      <c r="CYI112" s="376"/>
      <c r="CYJ112" s="376"/>
      <c r="CYK112" s="376"/>
      <c r="CYL112" s="376"/>
      <c r="CYM112" s="376"/>
      <c r="CYN112" s="376"/>
      <c r="CYO112" s="376"/>
      <c r="CYP112" s="376"/>
      <c r="CYQ112" s="376"/>
      <c r="CYR112" s="376"/>
      <c r="CYS112" s="376"/>
      <c r="CYT112" s="376"/>
      <c r="CYU112" s="376"/>
      <c r="CYV112" s="376"/>
      <c r="CYW112" s="376"/>
      <c r="CYX112" s="376"/>
      <c r="CYY112" s="376"/>
      <c r="CYZ112" s="376"/>
      <c r="CZA112" s="376"/>
      <c r="CZB112" s="376"/>
      <c r="CZC112" s="376"/>
      <c r="CZD112" s="376"/>
      <c r="CZE112" s="376"/>
      <c r="CZF112" s="376"/>
      <c r="CZG112" s="376"/>
      <c r="CZH112" s="376"/>
      <c r="CZI112" s="376"/>
      <c r="CZJ112" s="376"/>
      <c r="CZK112" s="376"/>
      <c r="CZL112" s="376"/>
      <c r="CZM112" s="376"/>
      <c r="CZN112" s="376"/>
      <c r="CZO112" s="376"/>
      <c r="CZP112" s="376"/>
      <c r="CZQ112" s="376"/>
      <c r="CZR112" s="376"/>
      <c r="CZS112" s="376"/>
      <c r="CZT112" s="376"/>
      <c r="CZU112" s="376"/>
      <c r="CZV112" s="376"/>
      <c r="CZW112" s="376"/>
      <c r="CZX112" s="376"/>
      <c r="CZY112" s="376"/>
      <c r="CZZ112" s="376"/>
      <c r="DAA112" s="376"/>
      <c r="DAB112" s="376"/>
      <c r="DAC112" s="376"/>
      <c r="DAD112" s="376"/>
      <c r="DAE112" s="376"/>
      <c r="DAF112" s="376"/>
      <c r="DAG112" s="376"/>
      <c r="DAH112" s="376"/>
      <c r="DAI112" s="376"/>
      <c r="DAJ112" s="376"/>
      <c r="DAK112" s="376"/>
      <c r="DAL112" s="376"/>
      <c r="DAM112" s="376"/>
      <c r="DAN112" s="376"/>
      <c r="DAO112" s="376"/>
      <c r="DAP112" s="376"/>
      <c r="DAQ112" s="376"/>
      <c r="DAR112" s="376"/>
      <c r="DAS112" s="376"/>
      <c r="DAT112" s="376"/>
      <c r="DAU112" s="376"/>
      <c r="DAV112" s="376"/>
      <c r="DAW112" s="376"/>
      <c r="DAX112" s="376"/>
      <c r="DAY112" s="376"/>
      <c r="DAZ112" s="376"/>
      <c r="DBA112" s="376"/>
      <c r="DBB112" s="376"/>
      <c r="DBC112" s="376"/>
      <c r="DBD112" s="376"/>
      <c r="DBE112" s="376"/>
      <c r="DBF112" s="376"/>
      <c r="DBG112" s="376"/>
      <c r="DBH112" s="376"/>
      <c r="DBI112" s="376"/>
      <c r="DBJ112" s="376"/>
      <c r="DBK112" s="376"/>
      <c r="DBL112" s="376"/>
      <c r="DBM112" s="376"/>
      <c r="DBN112" s="376"/>
      <c r="DBO112" s="376"/>
      <c r="DBP112" s="376"/>
      <c r="DBQ112" s="376"/>
      <c r="DBR112" s="376"/>
      <c r="DBS112" s="376"/>
      <c r="DBT112" s="376"/>
      <c r="DBU112" s="376"/>
      <c r="DBV112" s="376"/>
      <c r="DBW112" s="376"/>
      <c r="DBX112" s="376"/>
      <c r="DBY112" s="376"/>
      <c r="DBZ112" s="376"/>
      <c r="DCA112" s="376"/>
      <c r="DCB112" s="376"/>
      <c r="DCC112" s="376"/>
      <c r="DCD112" s="376"/>
      <c r="DCE112" s="376"/>
      <c r="DCF112" s="376"/>
      <c r="DCG112" s="376"/>
      <c r="DCH112" s="376"/>
      <c r="DCI112" s="376"/>
      <c r="DCJ112" s="376"/>
      <c r="DCK112" s="376"/>
      <c r="DCL112" s="376"/>
      <c r="DCM112" s="376"/>
      <c r="DCN112" s="376"/>
      <c r="DCO112" s="376"/>
      <c r="DCP112" s="376"/>
      <c r="DCQ112" s="376"/>
      <c r="DCR112" s="376"/>
      <c r="DCS112" s="376"/>
      <c r="DCT112" s="376"/>
      <c r="DCU112" s="376"/>
      <c r="DCV112" s="376"/>
      <c r="DCW112" s="376"/>
      <c r="DCX112" s="376"/>
      <c r="DCY112" s="376"/>
      <c r="DCZ112" s="376"/>
      <c r="DDA112" s="376"/>
      <c r="DDB112" s="376"/>
      <c r="DDC112" s="376"/>
      <c r="DDD112" s="376"/>
      <c r="DDE112" s="376"/>
      <c r="DDF112" s="376"/>
      <c r="DDG112" s="376"/>
      <c r="DDH112" s="376"/>
      <c r="DDI112" s="376"/>
      <c r="DDJ112" s="376"/>
      <c r="DDK112" s="376"/>
      <c r="DDL112" s="376"/>
      <c r="DDM112" s="376"/>
      <c r="DDN112" s="376"/>
      <c r="DDO112" s="376"/>
      <c r="DDP112" s="376"/>
      <c r="DDQ112" s="376"/>
      <c r="DDR112" s="376"/>
      <c r="DDS112" s="376"/>
      <c r="DDT112" s="376"/>
      <c r="DDU112" s="376"/>
      <c r="DDV112" s="376"/>
      <c r="DDW112" s="376"/>
      <c r="DDX112" s="376"/>
      <c r="DDY112" s="376"/>
      <c r="DDZ112" s="376"/>
      <c r="DEA112" s="376"/>
      <c r="DEB112" s="376"/>
      <c r="DEC112" s="376"/>
      <c r="DED112" s="376"/>
      <c r="DEE112" s="376"/>
      <c r="DEF112" s="376"/>
      <c r="DEG112" s="376"/>
      <c r="DEH112" s="376"/>
      <c r="DEI112" s="376"/>
      <c r="DEJ112" s="376"/>
      <c r="DEK112" s="376"/>
      <c r="DEL112" s="376"/>
      <c r="DEM112" s="376"/>
      <c r="DEN112" s="376"/>
      <c r="DEO112" s="376"/>
      <c r="DEP112" s="376"/>
      <c r="DEQ112" s="376"/>
      <c r="DER112" s="376"/>
      <c r="DES112" s="376"/>
      <c r="DET112" s="376"/>
      <c r="DEU112" s="376"/>
      <c r="DEV112" s="376"/>
      <c r="DEW112" s="376"/>
      <c r="DEX112" s="376"/>
      <c r="DEY112" s="376"/>
      <c r="DEZ112" s="376"/>
      <c r="DFA112" s="376"/>
      <c r="DFB112" s="376"/>
      <c r="DFC112" s="376"/>
      <c r="DFD112" s="376"/>
      <c r="DFE112" s="376"/>
      <c r="DFF112" s="376"/>
      <c r="DFG112" s="376"/>
      <c r="DFH112" s="376"/>
      <c r="DFI112" s="376"/>
      <c r="DFJ112" s="376"/>
      <c r="DFK112" s="376"/>
      <c r="DFL112" s="376"/>
      <c r="DFM112" s="376"/>
      <c r="DFN112" s="376"/>
      <c r="DFO112" s="376"/>
      <c r="DFP112" s="376"/>
      <c r="DFQ112" s="376"/>
      <c r="DFR112" s="376"/>
      <c r="DFS112" s="376"/>
      <c r="DFT112" s="376"/>
      <c r="DFU112" s="376"/>
      <c r="DFV112" s="376"/>
      <c r="DFW112" s="376"/>
      <c r="DFX112" s="376"/>
      <c r="DFY112" s="376"/>
      <c r="DFZ112" s="376"/>
      <c r="DGA112" s="376"/>
      <c r="DGB112" s="376"/>
      <c r="DGC112" s="376"/>
      <c r="DGD112" s="376"/>
      <c r="DGE112" s="376"/>
      <c r="DGF112" s="376"/>
      <c r="DGG112" s="376"/>
      <c r="DGH112" s="376"/>
      <c r="DGI112" s="376"/>
      <c r="DGJ112" s="376"/>
      <c r="DGK112" s="376"/>
      <c r="DGL112" s="376"/>
      <c r="DGM112" s="376"/>
      <c r="DGN112" s="376"/>
      <c r="DGO112" s="376"/>
      <c r="DGP112" s="376"/>
      <c r="DGQ112" s="376"/>
      <c r="DGR112" s="376"/>
      <c r="DGS112" s="376"/>
      <c r="DGT112" s="376"/>
      <c r="DGU112" s="376"/>
      <c r="DGV112" s="376"/>
      <c r="DGW112" s="376"/>
      <c r="DGX112" s="376"/>
      <c r="DGY112" s="376"/>
      <c r="DGZ112" s="376"/>
      <c r="DHA112" s="376"/>
      <c r="DHB112" s="376"/>
      <c r="DHC112" s="376"/>
      <c r="DHD112" s="376"/>
      <c r="DHE112" s="376"/>
      <c r="DHF112" s="376"/>
      <c r="DHG112" s="376"/>
      <c r="DHH112" s="376"/>
      <c r="DHI112" s="376"/>
      <c r="DHJ112" s="376"/>
      <c r="DHK112" s="376"/>
      <c r="DHL112" s="376"/>
      <c r="DHM112" s="376"/>
      <c r="DHN112" s="376"/>
      <c r="DHO112" s="376"/>
      <c r="DHP112" s="376"/>
      <c r="DHQ112" s="376"/>
      <c r="DHR112" s="376"/>
      <c r="DHS112" s="376"/>
      <c r="DHT112" s="376"/>
      <c r="DHU112" s="376"/>
      <c r="DHV112" s="376"/>
      <c r="DHW112" s="376"/>
      <c r="DHX112" s="376"/>
      <c r="DHY112" s="376"/>
      <c r="DHZ112" s="376"/>
      <c r="DIA112" s="376"/>
      <c r="DIB112" s="376"/>
      <c r="DIC112" s="376"/>
      <c r="DID112" s="376"/>
      <c r="DIE112" s="376"/>
      <c r="DIF112" s="376"/>
      <c r="DIG112" s="376"/>
      <c r="DIH112" s="376"/>
      <c r="DII112" s="376"/>
      <c r="DIJ112" s="376"/>
      <c r="DIK112" s="376"/>
      <c r="DIL112" s="376"/>
      <c r="DIM112" s="376"/>
      <c r="DIN112" s="376"/>
      <c r="DIO112" s="376"/>
      <c r="DIP112" s="376"/>
      <c r="DIQ112" s="376"/>
      <c r="DIR112" s="376"/>
      <c r="DIS112" s="376"/>
      <c r="DIT112" s="376"/>
      <c r="DIU112" s="376"/>
      <c r="DIV112" s="376"/>
      <c r="DIW112" s="376"/>
      <c r="DIX112" s="376"/>
      <c r="DIY112" s="376"/>
      <c r="DIZ112" s="376"/>
      <c r="DJA112" s="376"/>
      <c r="DJB112" s="376"/>
      <c r="DJC112" s="376"/>
      <c r="DJD112" s="376"/>
      <c r="DJE112" s="376"/>
      <c r="DJF112" s="376"/>
      <c r="DJG112" s="376"/>
      <c r="DJH112" s="376"/>
      <c r="DJI112" s="376"/>
      <c r="DJJ112" s="376"/>
      <c r="DJK112" s="376"/>
      <c r="DJL112" s="376"/>
      <c r="DJM112" s="376"/>
      <c r="DJN112" s="376"/>
      <c r="DJO112" s="376"/>
      <c r="DJP112" s="376"/>
      <c r="DJQ112" s="376"/>
      <c r="DJR112" s="376"/>
      <c r="DJS112" s="376"/>
      <c r="DJT112" s="376"/>
      <c r="DJU112" s="376"/>
      <c r="DJV112" s="376"/>
      <c r="DJW112" s="376"/>
      <c r="DJX112" s="376"/>
      <c r="DJY112" s="376"/>
      <c r="DJZ112" s="376"/>
      <c r="DKA112" s="376"/>
      <c r="DKB112" s="376"/>
      <c r="DKC112" s="376"/>
      <c r="DKD112" s="376"/>
      <c r="DKE112" s="376"/>
      <c r="DKF112" s="376"/>
      <c r="DKG112" s="376"/>
      <c r="DKH112" s="376"/>
      <c r="DKI112" s="376"/>
      <c r="DKJ112" s="376"/>
      <c r="DKK112" s="376"/>
      <c r="DKL112" s="376"/>
      <c r="DKM112" s="376"/>
      <c r="DKN112" s="376"/>
      <c r="DKO112" s="376"/>
      <c r="DKP112" s="376"/>
      <c r="DKQ112" s="376"/>
      <c r="DKR112" s="376"/>
      <c r="DKS112" s="376"/>
      <c r="DKT112" s="376"/>
      <c r="DKU112" s="376"/>
      <c r="DKV112" s="376"/>
      <c r="DKW112" s="376"/>
      <c r="DKX112" s="376"/>
      <c r="DKY112" s="376"/>
      <c r="DKZ112" s="376"/>
      <c r="DLA112" s="376"/>
      <c r="DLB112" s="376"/>
      <c r="DLC112" s="376"/>
      <c r="DLD112" s="376"/>
      <c r="DLE112" s="376"/>
      <c r="DLF112" s="376"/>
      <c r="DLG112" s="376"/>
      <c r="DLH112" s="376"/>
      <c r="DLI112" s="376"/>
      <c r="DLJ112" s="376"/>
      <c r="DLK112" s="376"/>
      <c r="DLL112" s="376"/>
      <c r="DLM112" s="376"/>
      <c r="DLN112" s="376"/>
      <c r="DLO112" s="376"/>
      <c r="DLP112" s="376"/>
      <c r="DLQ112" s="376"/>
      <c r="DLR112" s="376"/>
      <c r="DLS112" s="376"/>
      <c r="DLT112" s="376"/>
      <c r="DLU112" s="376"/>
      <c r="DLV112" s="376"/>
      <c r="DLW112" s="376"/>
      <c r="DLX112" s="376"/>
      <c r="DLY112" s="376"/>
      <c r="DLZ112" s="376"/>
      <c r="DMA112" s="376"/>
      <c r="DMB112" s="376"/>
      <c r="DMC112" s="376"/>
      <c r="DMD112" s="376"/>
      <c r="DME112" s="376"/>
      <c r="DMF112" s="376"/>
      <c r="DMG112" s="376"/>
      <c r="DMH112" s="376"/>
      <c r="DMI112" s="376"/>
      <c r="DMJ112" s="376"/>
      <c r="DMK112" s="376"/>
      <c r="DML112" s="376"/>
      <c r="DMM112" s="376"/>
      <c r="DMN112" s="376"/>
      <c r="DMO112" s="376"/>
      <c r="DMP112" s="376"/>
      <c r="DMQ112" s="376"/>
      <c r="DMR112" s="376"/>
      <c r="DMS112" s="376"/>
      <c r="DMT112" s="376"/>
      <c r="DMU112" s="376"/>
      <c r="DMV112" s="376"/>
      <c r="DMW112" s="376"/>
      <c r="DMX112" s="376"/>
      <c r="DMY112" s="376"/>
      <c r="DMZ112" s="376"/>
      <c r="DNA112" s="376"/>
      <c r="DNB112" s="376"/>
      <c r="DNC112" s="376"/>
      <c r="DND112" s="376"/>
      <c r="DNE112" s="376"/>
      <c r="DNF112" s="376"/>
      <c r="DNG112" s="376"/>
      <c r="DNH112" s="376"/>
      <c r="DNI112" s="376"/>
      <c r="DNJ112" s="376"/>
      <c r="DNK112" s="376"/>
      <c r="DNL112" s="376"/>
      <c r="DNM112" s="376"/>
      <c r="DNN112" s="376"/>
      <c r="DNO112" s="376"/>
      <c r="DNP112" s="376"/>
      <c r="DNQ112" s="376"/>
      <c r="DNR112" s="376"/>
      <c r="DNS112" s="376"/>
      <c r="DNT112" s="376"/>
      <c r="DNU112" s="376"/>
      <c r="DNV112" s="376"/>
      <c r="DNW112" s="376"/>
      <c r="DNX112" s="376"/>
      <c r="DNY112" s="376"/>
      <c r="DNZ112" s="376"/>
      <c r="DOA112" s="376"/>
      <c r="DOB112" s="376"/>
      <c r="DOC112" s="376"/>
      <c r="DOD112" s="376"/>
      <c r="DOE112" s="376"/>
      <c r="DOF112" s="376"/>
      <c r="DOG112" s="376"/>
      <c r="DOH112" s="376"/>
      <c r="DOI112" s="376"/>
      <c r="DOJ112" s="376"/>
      <c r="DOK112" s="376"/>
      <c r="DOL112" s="376"/>
      <c r="DOM112" s="376"/>
      <c r="DON112" s="376"/>
      <c r="DOO112" s="376"/>
      <c r="DOP112" s="376"/>
      <c r="DOQ112" s="376"/>
      <c r="DOR112" s="376"/>
      <c r="DOS112" s="376"/>
      <c r="DOT112" s="376"/>
      <c r="DOU112" s="376"/>
      <c r="DOV112" s="376"/>
      <c r="DOW112" s="376"/>
      <c r="DOX112" s="376"/>
      <c r="DOY112" s="376"/>
      <c r="DOZ112" s="376"/>
      <c r="DPA112" s="376"/>
      <c r="DPB112" s="376"/>
      <c r="DPC112" s="376"/>
      <c r="DPD112" s="376"/>
      <c r="DPE112" s="376"/>
      <c r="DPF112" s="376"/>
      <c r="DPG112" s="376"/>
      <c r="DPH112" s="376"/>
      <c r="DPI112" s="376"/>
      <c r="DPJ112" s="376"/>
      <c r="DPK112" s="376"/>
      <c r="DPL112" s="376"/>
      <c r="DPM112" s="376"/>
      <c r="DPN112" s="376"/>
      <c r="DPO112" s="376"/>
      <c r="DPP112" s="376"/>
      <c r="DPQ112" s="376"/>
      <c r="DPR112" s="376"/>
      <c r="DPS112" s="376"/>
      <c r="DPT112" s="376"/>
      <c r="DPU112" s="376"/>
      <c r="DPV112" s="376"/>
      <c r="DPW112" s="376"/>
      <c r="DPX112" s="376"/>
      <c r="DPY112" s="376"/>
      <c r="DPZ112" s="376"/>
      <c r="DQA112" s="376"/>
      <c r="DQB112" s="376"/>
      <c r="DQC112" s="376"/>
      <c r="DQD112" s="376"/>
      <c r="DQE112" s="376"/>
      <c r="DQF112" s="376"/>
      <c r="DQG112" s="376"/>
      <c r="DQH112" s="376"/>
      <c r="DQI112" s="376"/>
      <c r="DQJ112" s="376"/>
      <c r="DQK112" s="376"/>
      <c r="DQL112" s="376"/>
      <c r="DQM112" s="376"/>
      <c r="DQN112" s="376"/>
      <c r="DQO112" s="376"/>
      <c r="DQP112" s="376"/>
      <c r="DQQ112" s="376"/>
      <c r="DQR112" s="376"/>
      <c r="DQS112" s="376"/>
      <c r="DQT112" s="376"/>
      <c r="DQU112" s="376"/>
      <c r="DQV112" s="376"/>
      <c r="DQW112" s="376"/>
      <c r="DQX112" s="376"/>
      <c r="DQY112" s="376"/>
      <c r="DQZ112" s="376"/>
      <c r="DRA112" s="376"/>
      <c r="DRB112" s="376"/>
      <c r="DRC112" s="376"/>
      <c r="DRD112" s="376"/>
      <c r="DRE112" s="376"/>
      <c r="DRF112" s="376"/>
      <c r="DRG112" s="376"/>
      <c r="DRH112" s="376"/>
      <c r="DRI112" s="376"/>
      <c r="DRJ112" s="376"/>
      <c r="DRK112" s="376"/>
      <c r="DRL112" s="376"/>
      <c r="DRM112" s="376"/>
      <c r="DRN112" s="376"/>
      <c r="DRO112" s="376"/>
      <c r="DRP112" s="376"/>
      <c r="DRQ112" s="376"/>
      <c r="DRR112" s="376"/>
      <c r="DRS112" s="376"/>
      <c r="DRT112" s="376"/>
      <c r="DRU112" s="376"/>
      <c r="DRV112" s="376"/>
      <c r="DRW112" s="376"/>
      <c r="DRX112" s="376"/>
      <c r="DRY112" s="376"/>
      <c r="DRZ112" s="376"/>
      <c r="DSA112" s="376"/>
      <c r="DSB112" s="376"/>
      <c r="DSC112" s="376"/>
      <c r="DSD112" s="376"/>
      <c r="DSE112" s="376"/>
      <c r="DSF112" s="376"/>
      <c r="DSG112" s="376"/>
      <c r="DSH112" s="376"/>
      <c r="DSI112" s="376"/>
      <c r="DSJ112" s="376"/>
      <c r="DSK112" s="376"/>
      <c r="DSL112" s="376"/>
      <c r="DSM112" s="376"/>
      <c r="DSN112" s="376"/>
      <c r="DSO112" s="376"/>
      <c r="DSP112" s="376"/>
      <c r="DSQ112" s="376"/>
      <c r="DSR112" s="376"/>
      <c r="DSS112" s="376"/>
      <c r="DST112" s="376"/>
      <c r="DSU112" s="376"/>
      <c r="DSV112" s="376"/>
      <c r="DSW112" s="376"/>
      <c r="DSX112" s="376"/>
      <c r="DSY112" s="376"/>
      <c r="DSZ112" s="376"/>
      <c r="DTA112" s="376"/>
      <c r="DTB112" s="376"/>
      <c r="DTC112" s="376"/>
      <c r="DTD112" s="376"/>
      <c r="DTE112" s="376"/>
      <c r="DTF112" s="376"/>
      <c r="DTG112" s="376"/>
      <c r="DTH112" s="376"/>
      <c r="DTI112" s="376"/>
      <c r="DTJ112" s="376"/>
      <c r="DTK112" s="376"/>
      <c r="DTL112" s="376"/>
      <c r="DTM112" s="376"/>
      <c r="DTN112" s="376"/>
      <c r="DTO112" s="376"/>
      <c r="DTP112" s="376"/>
      <c r="DTQ112" s="376"/>
      <c r="DTR112" s="376"/>
      <c r="DTS112" s="376"/>
      <c r="DTT112" s="376"/>
      <c r="DTU112" s="376"/>
      <c r="DTV112" s="376"/>
      <c r="DTW112" s="376"/>
      <c r="DTX112" s="376"/>
      <c r="DTY112" s="376"/>
      <c r="DTZ112" s="376"/>
      <c r="DUA112" s="376"/>
      <c r="DUB112" s="376"/>
      <c r="DUC112" s="376"/>
      <c r="DUD112" s="376"/>
      <c r="DUE112" s="376"/>
      <c r="DUF112" s="376"/>
      <c r="DUG112" s="376"/>
      <c r="DUH112" s="376"/>
      <c r="DUI112" s="376"/>
      <c r="DUJ112" s="376"/>
      <c r="DUK112" s="376"/>
      <c r="DUL112" s="376"/>
      <c r="DUM112" s="376"/>
      <c r="DUN112" s="376"/>
      <c r="DUO112" s="376"/>
      <c r="DUP112" s="376"/>
      <c r="DUQ112" s="376"/>
      <c r="DUR112" s="376"/>
      <c r="DUS112" s="376"/>
      <c r="DUT112" s="376"/>
      <c r="DUU112" s="376"/>
      <c r="DUV112" s="376"/>
      <c r="DUW112" s="376"/>
      <c r="DUX112" s="376"/>
      <c r="DUY112" s="376"/>
      <c r="DUZ112" s="376"/>
      <c r="DVA112" s="376"/>
      <c r="DVB112" s="376"/>
      <c r="DVC112" s="376"/>
      <c r="DVD112" s="376"/>
      <c r="DVE112" s="376"/>
      <c r="DVF112" s="376"/>
      <c r="DVG112" s="376"/>
      <c r="DVH112" s="376"/>
      <c r="DVI112" s="376"/>
      <c r="DVJ112" s="376"/>
      <c r="DVK112" s="376"/>
      <c r="DVL112" s="376"/>
      <c r="DVM112" s="376"/>
      <c r="DVN112" s="376"/>
      <c r="DVO112" s="376"/>
      <c r="DVP112" s="376"/>
      <c r="DVQ112" s="376"/>
      <c r="DVR112" s="376"/>
      <c r="DVS112" s="376"/>
      <c r="DVT112" s="376"/>
      <c r="DVU112" s="376"/>
      <c r="DVV112" s="376"/>
      <c r="DVW112" s="376"/>
      <c r="DVX112" s="376"/>
      <c r="DVY112" s="376"/>
      <c r="DVZ112" s="376"/>
      <c r="DWA112" s="376"/>
      <c r="DWB112" s="376"/>
      <c r="DWC112" s="376"/>
      <c r="DWD112" s="376"/>
      <c r="DWE112" s="376"/>
      <c r="DWF112" s="376"/>
      <c r="DWG112" s="376"/>
      <c r="DWH112" s="376"/>
      <c r="DWI112" s="376"/>
      <c r="DWJ112" s="376"/>
      <c r="DWK112" s="376"/>
      <c r="DWL112" s="376"/>
      <c r="DWM112" s="376"/>
      <c r="DWN112" s="376"/>
      <c r="DWO112" s="376"/>
      <c r="DWP112" s="376"/>
      <c r="DWQ112" s="376"/>
      <c r="DWR112" s="376"/>
      <c r="DWS112" s="376"/>
      <c r="DWT112" s="376"/>
      <c r="DWU112" s="376"/>
      <c r="DWV112" s="376"/>
      <c r="DWW112" s="376"/>
      <c r="DWX112" s="376"/>
      <c r="DWY112" s="376"/>
      <c r="DWZ112" s="376"/>
      <c r="DXA112" s="376"/>
      <c r="DXB112" s="376"/>
      <c r="DXC112" s="376"/>
      <c r="DXD112" s="376"/>
      <c r="DXE112" s="376"/>
      <c r="DXF112" s="376"/>
      <c r="DXG112" s="376"/>
      <c r="DXH112" s="376"/>
      <c r="DXI112" s="376"/>
      <c r="DXJ112" s="376"/>
      <c r="DXK112" s="376"/>
      <c r="DXL112" s="376"/>
      <c r="DXM112" s="376"/>
      <c r="DXN112" s="376"/>
      <c r="DXO112" s="376"/>
      <c r="DXP112" s="376"/>
      <c r="DXQ112" s="376"/>
      <c r="DXR112" s="376"/>
      <c r="DXS112" s="376"/>
      <c r="DXT112" s="376"/>
      <c r="DXU112" s="376"/>
      <c r="DXV112" s="376"/>
      <c r="DXW112" s="376"/>
      <c r="DXX112" s="376"/>
      <c r="DXY112" s="376"/>
      <c r="DXZ112" s="376"/>
      <c r="DYA112" s="376"/>
      <c r="DYB112" s="376"/>
      <c r="DYC112" s="376"/>
      <c r="DYD112" s="376"/>
      <c r="DYE112" s="376"/>
      <c r="DYF112" s="376"/>
      <c r="DYG112" s="376"/>
      <c r="DYH112" s="376"/>
      <c r="DYI112" s="376"/>
      <c r="DYJ112" s="376"/>
      <c r="DYK112" s="376"/>
      <c r="DYL112" s="376"/>
      <c r="DYM112" s="376"/>
      <c r="DYN112" s="376"/>
      <c r="DYO112" s="376"/>
      <c r="DYP112" s="376"/>
      <c r="DYQ112" s="376"/>
      <c r="DYR112" s="376"/>
      <c r="DYS112" s="376"/>
      <c r="DYT112" s="376"/>
      <c r="DYU112" s="376"/>
      <c r="DYV112" s="376"/>
      <c r="DYW112" s="376"/>
      <c r="DYX112" s="376"/>
      <c r="DYY112" s="376"/>
      <c r="DYZ112" s="376"/>
      <c r="DZA112" s="376"/>
      <c r="DZB112" s="376"/>
      <c r="DZC112" s="376"/>
      <c r="DZD112" s="376"/>
      <c r="DZE112" s="376"/>
      <c r="DZF112" s="376"/>
      <c r="DZG112" s="376"/>
      <c r="DZH112" s="376"/>
      <c r="DZI112" s="376"/>
      <c r="DZJ112" s="376"/>
      <c r="DZK112" s="376"/>
      <c r="DZL112" s="376"/>
      <c r="DZM112" s="376"/>
      <c r="DZN112" s="376"/>
      <c r="DZO112" s="376"/>
      <c r="DZP112" s="376"/>
      <c r="DZQ112" s="376"/>
      <c r="DZR112" s="376"/>
      <c r="DZS112" s="376"/>
      <c r="DZT112" s="376"/>
      <c r="DZU112" s="376"/>
      <c r="DZV112" s="376"/>
      <c r="DZW112" s="376"/>
      <c r="DZX112" s="376"/>
      <c r="DZY112" s="376"/>
      <c r="DZZ112" s="376"/>
      <c r="EAA112" s="376"/>
      <c r="EAB112" s="376"/>
      <c r="EAC112" s="376"/>
      <c r="EAD112" s="376"/>
      <c r="EAE112" s="376"/>
      <c r="EAF112" s="376"/>
      <c r="EAG112" s="376"/>
      <c r="EAH112" s="376"/>
      <c r="EAI112" s="376"/>
      <c r="EAJ112" s="376"/>
      <c r="EAK112" s="376"/>
      <c r="EAL112" s="376"/>
      <c r="EAM112" s="376"/>
      <c r="EAN112" s="376"/>
      <c r="EAO112" s="376"/>
      <c r="EAP112" s="376"/>
      <c r="EAQ112" s="376"/>
      <c r="EAR112" s="376"/>
      <c r="EAS112" s="376"/>
      <c r="EAT112" s="376"/>
      <c r="EAU112" s="376"/>
      <c r="EAV112" s="376"/>
      <c r="EAW112" s="376"/>
      <c r="EAX112" s="376"/>
      <c r="EAY112" s="376"/>
      <c r="EAZ112" s="376"/>
      <c r="EBA112" s="376"/>
      <c r="EBB112" s="376"/>
      <c r="EBC112" s="376"/>
      <c r="EBD112" s="376"/>
      <c r="EBE112" s="376"/>
      <c r="EBF112" s="376"/>
      <c r="EBG112" s="376"/>
      <c r="EBH112" s="376"/>
      <c r="EBI112" s="376"/>
      <c r="EBJ112" s="376"/>
      <c r="EBK112" s="376"/>
      <c r="EBL112" s="376"/>
      <c r="EBM112" s="376"/>
      <c r="EBN112" s="376"/>
      <c r="EBO112" s="376"/>
      <c r="EBP112" s="376"/>
      <c r="EBQ112" s="376"/>
      <c r="EBR112" s="376"/>
      <c r="EBS112" s="376"/>
      <c r="EBT112" s="376"/>
      <c r="EBU112" s="376"/>
      <c r="EBV112" s="376"/>
      <c r="EBW112" s="376"/>
      <c r="EBX112" s="376"/>
      <c r="EBY112" s="376"/>
      <c r="EBZ112" s="376"/>
      <c r="ECA112" s="376"/>
      <c r="ECB112" s="376"/>
      <c r="ECC112" s="376"/>
      <c r="ECD112" s="376"/>
      <c r="ECE112" s="376"/>
      <c r="ECF112" s="376"/>
      <c r="ECG112" s="376"/>
      <c r="ECH112" s="376"/>
      <c r="ECI112" s="376"/>
      <c r="ECJ112" s="376"/>
      <c r="ECK112" s="376"/>
      <c r="ECL112" s="376"/>
      <c r="ECM112" s="376"/>
      <c r="ECN112" s="376"/>
      <c r="ECO112" s="376"/>
      <c r="ECP112" s="376"/>
      <c r="ECQ112" s="376"/>
      <c r="ECR112" s="376"/>
      <c r="ECS112" s="376"/>
      <c r="ECT112" s="376"/>
      <c r="ECU112" s="376"/>
      <c r="ECV112" s="376"/>
      <c r="ECW112" s="376"/>
      <c r="ECX112" s="376"/>
      <c r="ECY112" s="376"/>
      <c r="ECZ112" s="376"/>
      <c r="EDA112" s="376"/>
      <c r="EDB112" s="376"/>
      <c r="EDC112" s="376"/>
      <c r="EDD112" s="376"/>
      <c r="EDE112" s="376"/>
      <c r="EDF112" s="376"/>
      <c r="EDG112" s="376"/>
      <c r="EDH112" s="376"/>
      <c r="EDI112" s="376"/>
      <c r="EDJ112" s="376"/>
      <c r="EDK112" s="376"/>
      <c r="EDL112" s="376"/>
      <c r="EDM112" s="376"/>
      <c r="EDN112" s="376"/>
      <c r="EDO112" s="376"/>
      <c r="EDP112" s="376"/>
      <c r="EDQ112" s="376"/>
      <c r="EDR112" s="376"/>
      <c r="EDS112" s="376"/>
      <c r="EDT112" s="376"/>
      <c r="EDU112" s="376"/>
      <c r="EDV112" s="376"/>
      <c r="EDW112" s="376"/>
      <c r="EDX112" s="376"/>
      <c r="EDY112" s="376"/>
      <c r="EDZ112" s="376"/>
      <c r="EEA112" s="376"/>
      <c r="EEB112" s="376"/>
      <c r="EEC112" s="376"/>
      <c r="EED112" s="376"/>
      <c r="EEE112" s="376"/>
      <c r="EEF112" s="376"/>
      <c r="EEG112" s="376"/>
      <c r="EEH112" s="376"/>
      <c r="EEI112" s="376"/>
      <c r="EEJ112" s="376"/>
      <c r="EEK112" s="376"/>
      <c r="EEL112" s="376"/>
      <c r="EEM112" s="376"/>
      <c r="EEN112" s="376"/>
      <c r="EEO112" s="376"/>
      <c r="EEP112" s="376"/>
      <c r="EEQ112" s="376"/>
      <c r="EER112" s="376"/>
      <c r="EES112" s="376"/>
      <c r="EET112" s="376"/>
      <c r="EEU112" s="376"/>
      <c r="EEV112" s="376"/>
      <c r="EEW112" s="376"/>
      <c r="EEX112" s="376"/>
      <c r="EEY112" s="376"/>
      <c r="EEZ112" s="376"/>
      <c r="EFA112" s="376"/>
      <c r="EFB112" s="376"/>
      <c r="EFC112" s="376"/>
      <c r="EFD112" s="376"/>
      <c r="EFE112" s="376"/>
      <c r="EFF112" s="376"/>
      <c r="EFG112" s="376"/>
      <c r="EFH112" s="376"/>
      <c r="EFI112" s="376"/>
      <c r="EFJ112" s="376"/>
      <c r="EFK112" s="376"/>
      <c r="EFL112" s="376"/>
      <c r="EFM112" s="376"/>
      <c r="EFN112" s="376"/>
      <c r="EFO112" s="376"/>
      <c r="EFP112" s="376"/>
      <c r="EFQ112" s="376"/>
      <c r="EFR112" s="376"/>
      <c r="EFS112" s="376"/>
      <c r="EFT112" s="376"/>
      <c r="EFU112" s="376"/>
      <c r="EFV112" s="376"/>
      <c r="EFW112" s="376"/>
      <c r="EFX112" s="376"/>
      <c r="EFY112" s="376"/>
      <c r="EFZ112" s="376"/>
      <c r="EGA112" s="376"/>
      <c r="EGB112" s="376"/>
      <c r="EGC112" s="376"/>
      <c r="EGD112" s="376"/>
      <c r="EGE112" s="376"/>
      <c r="EGF112" s="376"/>
      <c r="EGG112" s="376"/>
      <c r="EGH112" s="376"/>
      <c r="EGI112" s="376"/>
      <c r="EGJ112" s="376"/>
      <c r="EGK112" s="376"/>
      <c r="EGL112" s="376"/>
      <c r="EGM112" s="376"/>
      <c r="EGN112" s="376"/>
      <c r="EGO112" s="376"/>
      <c r="EGP112" s="376"/>
      <c r="EGQ112" s="376"/>
      <c r="EGR112" s="376"/>
      <c r="EGS112" s="376"/>
      <c r="EGT112" s="376"/>
      <c r="EGU112" s="376"/>
      <c r="EGV112" s="376"/>
      <c r="EGW112" s="376"/>
      <c r="EGX112" s="376"/>
      <c r="EGY112" s="376"/>
      <c r="EGZ112" s="376"/>
      <c r="EHA112" s="376"/>
      <c r="EHB112" s="376"/>
      <c r="EHC112" s="376"/>
      <c r="EHD112" s="376"/>
      <c r="EHE112" s="376"/>
      <c r="EHF112" s="376"/>
      <c r="EHG112" s="376"/>
      <c r="EHH112" s="376"/>
      <c r="EHI112" s="376"/>
      <c r="EHJ112" s="376"/>
      <c r="EHK112" s="376"/>
      <c r="EHL112" s="376"/>
      <c r="EHM112" s="376"/>
      <c r="EHN112" s="376"/>
      <c r="EHO112" s="376"/>
      <c r="EHP112" s="376"/>
      <c r="EHQ112" s="376"/>
      <c r="EHR112" s="376"/>
      <c r="EHS112" s="376"/>
      <c r="EHT112" s="376"/>
      <c r="EHU112" s="376"/>
      <c r="EHV112" s="376"/>
      <c r="EHW112" s="376"/>
      <c r="EHX112" s="376"/>
      <c r="EHY112" s="376"/>
      <c r="EHZ112" s="376"/>
      <c r="EIA112" s="376"/>
      <c r="EIB112" s="376"/>
      <c r="EIC112" s="376"/>
      <c r="EID112" s="376"/>
      <c r="EIE112" s="376"/>
      <c r="EIF112" s="376"/>
      <c r="EIG112" s="376"/>
      <c r="EIH112" s="376"/>
      <c r="EII112" s="376"/>
      <c r="EIJ112" s="376"/>
      <c r="EIK112" s="376"/>
      <c r="EIL112" s="376"/>
      <c r="EIM112" s="376"/>
      <c r="EIN112" s="376"/>
      <c r="EIO112" s="376"/>
      <c r="EIP112" s="376"/>
      <c r="EIQ112" s="376"/>
      <c r="EIR112" s="376"/>
      <c r="EIS112" s="376"/>
      <c r="EIT112" s="376"/>
      <c r="EIU112" s="376"/>
      <c r="EIV112" s="376"/>
      <c r="EIW112" s="376"/>
      <c r="EIX112" s="376"/>
      <c r="EIY112" s="376"/>
      <c r="EIZ112" s="376"/>
      <c r="EJA112" s="376"/>
      <c r="EJB112" s="376"/>
      <c r="EJC112" s="376"/>
      <c r="EJD112" s="376"/>
      <c r="EJE112" s="376"/>
      <c r="EJF112" s="376"/>
      <c r="EJG112" s="376"/>
      <c r="EJH112" s="376"/>
      <c r="EJI112" s="376"/>
      <c r="EJJ112" s="376"/>
      <c r="EJK112" s="376"/>
      <c r="EJL112" s="376"/>
      <c r="EJM112" s="376"/>
      <c r="EJN112" s="376"/>
      <c r="EJO112" s="376"/>
      <c r="EJP112" s="376"/>
      <c r="EJQ112" s="376"/>
      <c r="EJR112" s="376"/>
      <c r="EJS112" s="376"/>
      <c r="EJT112" s="376"/>
      <c r="EJU112" s="376"/>
      <c r="EJV112" s="376"/>
      <c r="EJW112" s="376"/>
      <c r="EJX112" s="376"/>
      <c r="EJY112" s="376"/>
      <c r="EJZ112" s="376"/>
      <c r="EKA112" s="376"/>
      <c r="EKB112" s="376"/>
      <c r="EKC112" s="376"/>
      <c r="EKD112" s="376"/>
      <c r="EKE112" s="376"/>
      <c r="EKF112" s="376"/>
      <c r="EKG112" s="376"/>
      <c r="EKH112" s="376"/>
      <c r="EKI112" s="376"/>
      <c r="EKJ112" s="376"/>
      <c r="EKK112" s="376"/>
      <c r="EKL112" s="376"/>
      <c r="EKM112" s="376"/>
      <c r="EKN112" s="376"/>
      <c r="EKO112" s="376"/>
      <c r="EKP112" s="376"/>
      <c r="EKQ112" s="376"/>
      <c r="EKR112" s="376"/>
      <c r="EKS112" s="376"/>
      <c r="EKT112" s="376"/>
      <c r="EKU112" s="376"/>
      <c r="EKV112" s="376"/>
      <c r="EKW112" s="376"/>
      <c r="EKX112" s="376"/>
      <c r="EKY112" s="376"/>
      <c r="EKZ112" s="376"/>
      <c r="ELA112" s="376"/>
      <c r="ELB112" s="376"/>
      <c r="ELC112" s="376"/>
      <c r="ELD112" s="376"/>
      <c r="ELE112" s="376"/>
      <c r="ELF112" s="376"/>
      <c r="ELG112" s="376"/>
      <c r="ELH112" s="376"/>
      <c r="ELI112" s="376"/>
      <c r="ELJ112" s="376"/>
      <c r="ELK112" s="376"/>
      <c r="ELL112" s="376"/>
      <c r="ELM112" s="376"/>
      <c r="ELN112" s="376"/>
      <c r="ELO112" s="376"/>
      <c r="ELP112" s="376"/>
      <c r="ELQ112" s="376"/>
      <c r="ELR112" s="376"/>
      <c r="ELS112" s="376"/>
      <c r="ELT112" s="376"/>
      <c r="ELU112" s="376"/>
      <c r="ELV112" s="376"/>
      <c r="ELW112" s="376"/>
      <c r="ELX112" s="376"/>
      <c r="ELY112" s="376"/>
      <c r="ELZ112" s="376"/>
      <c r="EMA112" s="376"/>
      <c r="EMB112" s="376"/>
      <c r="EMC112" s="376"/>
      <c r="EMD112" s="376"/>
      <c r="EME112" s="376"/>
      <c r="EMF112" s="376"/>
      <c r="EMG112" s="376"/>
      <c r="EMH112" s="376"/>
      <c r="EMI112" s="376"/>
      <c r="EMJ112" s="376"/>
      <c r="EMK112" s="376"/>
      <c r="EML112" s="376"/>
      <c r="EMM112" s="376"/>
      <c r="EMN112" s="376"/>
      <c r="EMO112" s="376"/>
      <c r="EMP112" s="376"/>
      <c r="EMQ112" s="376"/>
      <c r="EMR112" s="376"/>
      <c r="EMS112" s="376"/>
      <c r="EMT112" s="376"/>
      <c r="EMU112" s="376"/>
      <c r="EMV112" s="376"/>
      <c r="EMW112" s="376"/>
      <c r="EMX112" s="376"/>
      <c r="EMY112" s="376"/>
      <c r="EMZ112" s="376"/>
      <c r="ENA112" s="376"/>
      <c r="ENB112" s="376"/>
      <c r="ENC112" s="376"/>
      <c r="END112" s="376"/>
      <c r="ENE112" s="376"/>
      <c r="ENF112" s="376"/>
      <c r="ENG112" s="376"/>
      <c r="ENH112" s="376"/>
      <c r="ENI112" s="376"/>
      <c r="ENJ112" s="376"/>
      <c r="ENK112" s="376"/>
      <c r="ENL112" s="376"/>
      <c r="ENM112" s="376"/>
      <c r="ENN112" s="376"/>
      <c r="ENO112" s="376"/>
      <c r="ENP112" s="376"/>
      <c r="ENQ112" s="376"/>
      <c r="ENR112" s="376"/>
      <c r="ENS112" s="376"/>
      <c r="ENT112" s="376"/>
      <c r="ENU112" s="376"/>
      <c r="ENV112" s="376"/>
      <c r="ENW112" s="376"/>
      <c r="ENX112" s="376"/>
      <c r="ENY112" s="376"/>
      <c r="ENZ112" s="376"/>
      <c r="EOA112" s="376"/>
      <c r="EOB112" s="376"/>
      <c r="EOC112" s="376"/>
      <c r="EOD112" s="376"/>
      <c r="EOE112" s="376"/>
      <c r="EOF112" s="376"/>
      <c r="EOG112" s="376"/>
      <c r="EOH112" s="376"/>
      <c r="EOI112" s="376"/>
      <c r="EOJ112" s="376"/>
      <c r="EOK112" s="376"/>
      <c r="EOL112" s="376"/>
      <c r="EOM112" s="376"/>
      <c r="EON112" s="376"/>
      <c r="EOO112" s="376"/>
      <c r="EOP112" s="376"/>
      <c r="EOQ112" s="376"/>
      <c r="EOR112" s="376"/>
      <c r="EOS112" s="376"/>
      <c r="EOT112" s="376"/>
      <c r="EOU112" s="376"/>
      <c r="EOV112" s="376"/>
      <c r="EOW112" s="376"/>
      <c r="EOX112" s="376"/>
      <c r="EOY112" s="376"/>
      <c r="EOZ112" s="376"/>
      <c r="EPA112" s="376"/>
      <c r="EPB112" s="376"/>
      <c r="EPC112" s="376"/>
      <c r="EPD112" s="376"/>
      <c r="EPE112" s="376"/>
      <c r="EPF112" s="376"/>
      <c r="EPG112" s="376"/>
      <c r="EPH112" s="376"/>
      <c r="EPI112" s="376"/>
      <c r="EPJ112" s="376"/>
      <c r="EPK112" s="376"/>
      <c r="EPL112" s="376"/>
      <c r="EPM112" s="376"/>
      <c r="EPN112" s="376"/>
      <c r="EPO112" s="376"/>
      <c r="EPP112" s="376"/>
      <c r="EPQ112" s="376"/>
      <c r="EPR112" s="376"/>
      <c r="EPS112" s="376"/>
      <c r="EPT112" s="376"/>
      <c r="EPU112" s="376"/>
      <c r="EPV112" s="376"/>
      <c r="EPW112" s="376"/>
      <c r="EPX112" s="376"/>
      <c r="EPY112" s="376"/>
      <c r="EPZ112" s="376"/>
      <c r="EQA112" s="376"/>
      <c r="EQB112" s="376"/>
      <c r="EQC112" s="376"/>
      <c r="EQD112" s="376"/>
      <c r="EQE112" s="376"/>
      <c r="EQF112" s="376"/>
      <c r="EQG112" s="376"/>
      <c r="EQH112" s="376"/>
      <c r="EQI112" s="376"/>
      <c r="EQJ112" s="376"/>
      <c r="EQK112" s="376"/>
      <c r="EQL112" s="376"/>
      <c r="EQM112" s="376"/>
      <c r="EQN112" s="376"/>
      <c r="EQO112" s="376"/>
      <c r="EQP112" s="376"/>
      <c r="EQQ112" s="376"/>
      <c r="EQR112" s="376"/>
      <c r="EQS112" s="376"/>
      <c r="EQT112" s="376"/>
      <c r="EQU112" s="376"/>
      <c r="EQV112" s="376"/>
      <c r="EQW112" s="376"/>
      <c r="EQX112" s="376"/>
      <c r="EQY112" s="376"/>
      <c r="EQZ112" s="376"/>
      <c r="ERA112" s="376"/>
      <c r="ERB112" s="376"/>
      <c r="ERC112" s="376"/>
      <c r="ERD112" s="376"/>
      <c r="ERE112" s="376"/>
      <c r="ERF112" s="376"/>
      <c r="ERG112" s="376"/>
      <c r="ERH112" s="376"/>
      <c r="ERI112" s="376"/>
      <c r="ERJ112" s="376"/>
      <c r="ERK112" s="376"/>
      <c r="ERL112" s="376"/>
      <c r="ERM112" s="376"/>
      <c r="ERN112" s="376"/>
      <c r="ERO112" s="376"/>
      <c r="ERP112" s="376"/>
      <c r="ERQ112" s="376"/>
      <c r="ERR112" s="376"/>
      <c r="ERS112" s="376"/>
      <c r="ERT112" s="376"/>
      <c r="ERU112" s="376"/>
      <c r="ERV112" s="376"/>
      <c r="ERW112" s="376"/>
      <c r="ERX112" s="376"/>
      <c r="ERY112" s="376"/>
      <c r="ERZ112" s="376"/>
      <c r="ESA112" s="376"/>
      <c r="ESB112" s="376"/>
      <c r="ESC112" s="376"/>
      <c r="ESD112" s="376"/>
      <c r="ESE112" s="376"/>
      <c r="ESF112" s="376"/>
      <c r="ESG112" s="376"/>
      <c r="ESH112" s="376"/>
      <c r="ESI112" s="376"/>
      <c r="ESJ112" s="376"/>
      <c r="ESK112" s="376"/>
      <c r="ESL112" s="376"/>
      <c r="ESM112" s="376"/>
      <c r="ESN112" s="376"/>
      <c r="ESO112" s="376"/>
      <c r="ESP112" s="376"/>
      <c r="ESQ112" s="376"/>
      <c r="ESR112" s="376"/>
      <c r="ESS112" s="376"/>
      <c r="EST112" s="376"/>
      <c r="ESU112" s="376"/>
      <c r="ESV112" s="376"/>
      <c r="ESW112" s="376"/>
      <c r="ESX112" s="376"/>
      <c r="ESY112" s="376"/>
      <c r="ESZ112" s="376"/>
      <c r="ETA112" s="376"/>
      <c r="ETB112" s="376"/>
      <c r="ETC112" s="376"/>
      <c r="ETD112" s="376"/>
      <c r="ETE112" s="376"/>
      <c r="ETF112" s="376"/>
      <c r="ETG112" s="376"/>
      <c r="ETH112" s="376"/>
      <c r="ETI112" s="376"/>
      <c r="ETJ112" s="376"/>
      <c r="ETK112" s="376"/>
      <c r="ETL112" s="376"/>
      <c r="ETM112" s="376"/>
      <c r="ETN112" s="376"/>
      <c r="ETO112" s="376"/>
      <c r="ETP112" s="376"/>
      <c r="ETQ112" s="376"/>
      <c r="ETR112" s="376"/>
      <c r="ETS112" s="376"/>
      <c r="ETT112" s="376"/>
      <c r="ETU112" s="376"/>
      <c r="ETV112" s="376"/>
      <c r="ETW112" s="376"/>
      <c r="ETX112" s="376"/>
      <c r="ETY112" s="376"/>
      <c r="ETZ112" s="376"/>
      <c r="EUA112" s="376"/>
      <c r="EUB112" s="376"/>
      <c r="EUC112" s="376"/>
      <c r="EUD112" s="376"/>
      <c r="EUE112" s="376"/>
      <c r="EUF112" s="376"/>
      <c r="EUG112" s="376"/>
      <c r="EUH112" s="376"/>
      <c r="EUI112" s="376"/>
      <c r="EUJ112" s="376"/>
      <c r="EUK112" s="376"/>
      <c r="EUL112" s="376"/>
      <c r="EUM112" s="376"/>
      <c r="EUN112" s="376"/>
      <c r="EUO112" s="376"/>
      <c r="EUP112" s="376"/>
      <c r="EUQ112" s="376"/>
      <c r="EUR112" s="376"/>
      <c r="EUS112" s="376"/>
      <c r="EUT112" s="376"/>
      <c r="EUU112" s="376"/>
      <c r="EUV112" s="376"/>
      <c r="EUW112" s="376"/>
      <c r="EUX112" s="376"/>
      <c r="EUY112" s="376"/>
      <c r="EUZ112" s="376"/>
      <c r="EVA112" s="376"/>
      <c r="EVB112" s="376"/>
      <c r="EVC112" s="376"/>
      <c r="EVD112" s="376"/>
      <c r="EVE112" s="376"/>
      <c r="EVF112" s="376"/>
      <c r="EVG112" s="376"/>
      <c r="EVH112" s="376"/>
      <c r="EVI112" s="376"/>
      <c r="EVJ112" s="376"/>
      <c r="EVK112" s="376"/>
      <c r="EVL112" s="376"/>
      <c r="EVM112" s="376"/>
      <c r="EVN112" s="376"/>
      <c r="EVO112" s="376"/>
      <c r="EVP112" s="376"/>
      <c r="EVQ112" s="376"/>
      <c r="EVR112" s="376"/>
      <c r="EVS112" s="376"/>
      <c r="EVT112" s="376"/>
      <c r="EVU112" s="376"/>
      <c r="EVV112" s="376"/>
      <c r="EVW112" s="376"/>
      <c r="EVX112" s="376"/>
      <c r="EVY112" s="376"/>
      <c r="EVZ112" s="376"/>
      <c r="EWA112" s="376"/>
      <c r="EWB112" s="376"/>
      <c r="EWC112" s="376"/>
      <c r="EWD112" s="376"/>
      <c r="EWE112" s="376"/>
      <c r="EWF112" s="376"/>
      <c r="EWG112" s="376"/>
      <c r="EWH112" s="376"/>
      <c r="EWI112" s="376"/>
      <c r="EWJ112" s="376"/>
      <c r="EWK112" s="376"/>
      <c r="EWL112" s="376"/>
      <c r="EWM112" s="376"/>
      <c r="EWN112" s="376"/>
      <c r="EWO112" s="376"/>
      <c r="EWP112" s="376"/>
      <c r="EWQ112" s="376"/>
      <c r="EWR112" s="376"/>
      <c r="EWS112" s="376"/>
      <c r="EWT112" s="376"/>
      <c r="EWU112" s="376"/>
      <c r="EWV112" s="376"/>
      <c r="EWW112" s="376"/>
      <c r="EWX112" s="376"/>
      <c r="EWY112" s="376"/>
      <c r="EWZ112" s="376"/>
      <c r="EXA112" s="376"/>
      <c r="EXB112" s="376"/>
      <c r="EXC112" s="376"/>
      <c r="EXD112" s="376"/>
      <c r="EXE112" s="376"/>
      <c r="EXF112" s="376"/>
      <c r="EXG112" s="376"/>
      <c r="EXH112" s="376"/>
      <c r="EXI112" s="376"/>
      <c r="EXJ112" s="376"/>
      <c r="EXK112" s="376"/>
      <c r="EXL112" s="376"/>
      <c r="EXM112" s="376"/>
      <c r="EXN112" s="376"/>
      <c r="EXO112" s="376"/>
      <c r="EXP112" s="376"/>
      <c r="EXQ112" s="376"/>
      <c r="EXR112" s="376"/>
      <c r="EXS112" s="376"/>
      <c r="EXT112" s="376"/>
      <c r="EXU112" s="376"/>
      <c r="EXV112" s="376"/>
      <c r="EXW112" s="376"/>
      <c r="EXX112" s="376"/>
      <c r="EXY112" s="376"/>
      <c r="EXZ112" s="376"/>
      <c r="EYA112" s="376"/>
      <c r="EYB112" s="376"/>
      <c r="EYC112" s="376"/>
      <c r="EYD112" s="376"/>
      <c r="EYE112" s="376"/>
      <c r="EYF112" s="376"/>
      <c r="EYG112" s="376"/>
      <c r="EYH112" s="376"/>
      <c r="EYI112" s="376"/>
      <c r="EYJ112" s="376"/>
      <c r="EYK112" s="376"/>
      <c r="EYL112" s="376"/>
      <c r="EYM112" s="376"/>
      <c r="EYN112" s="376"/>
      <c r="EYO112" s="376"/>
      <c r="EYP112" s="376"/>
      <c r="EYQ112" s="376"/>
      <c r="EYR112" s="376"/>
      <c r="EYS112" s="376"/>
      <c r="EYT112" s="376"/>
      <c r="EYU112" s="376"/>
      <c r="EYV112" s="376"/>
      <c r="EYW112" s="376"/>
      <c r="EYX112" s="376"/>
      <c r="EYY112" s="376"/>
      <c r="EYZ112" s="376"/>
      <c r="EZA112" s="376"/>
      <c r="EZB112" s="376"/>
      <c r="EZC112" s="376"/>
      <c r="EZD112" s="376"/>
      <c r="EZE112" s="376"/>
      <c r="EZF112" s="376"/>
      <c r="EZG112" s="376"/>
      <c r="EZH112" s="376"/>
      <c r="EZI112" s="376"/>
      <c r="EZJ112" s="376"/>
      <c r="EZK112" s="376"/>
      <c r="EZL112" s="376"/>
      <c r="EZM112" s="376"/>
      <c r="EZN112" s="376"/>
      <c r="EZO112" s="376"/>
      <c r="EZP112" s="376"/>
      <c r="EZQ112" s="376"/>
      <c r="EZR112" s="376"/>
      <c r="EZS112" s="376"/>
      <c r="EZT112" s="376"/>
      <c r="EZU112" s="376"/>
      <c r="EZV112" s="376"/>
      <c r="EZW112" s="376"/>
      <c r="EZX112" s="376"/>
      <c r="EZY112" s="376"/>
      <c r="EZZ112" s="376"/>
      <c r="FAA112" s="376"/>
      <c r="FAB112" s="376"/>
      <c r="FAC112" s="376"/>
      <c r="FAD112" s="376"/>
      <c r="FAE112" s="376"/>
      <c r="FAF112" s="376"/>
      <c r="FAG112" s="376"/>
      <c r="FAH112" s="376"/>
      <c r="FAI112" s="376"/>
      <c r="FAJ112" s="376"/>
      <c r="FAK112" s="376"/>
      <c r="FAL112" s="376"/>
      <c r="FAM112" s="376"/>
      <c r="FAN112" s="376"/>
      <c r="FAO112" s="376"/>
      <c r="FAP112" s="376"/>
      <c r="FAQ112" s="376"/>
      <c r="FAR112" s="376"/>
      <c r="FAS112" s="376"/>
      <c r="FAT112" s="376"/>
      <c r="FAU112" s="376"/>
      <c r="FAV112" s="376"/>
      <c r="FAW112" s="376"/>
      <c r="FAX112" s="376"/>
      <c r="FAY112" s="376"/>
      <c r="FAZ112" s="376"/>
      <c r="FBA112" s="376"/>
      <c r="FBB112" s="376"/>
      <c r="FBC112" s="376"/>
      <c r="FBD112" s="376"/>
      <c r="FBE112" s="376"/>
      <c r="FBF112" s="376"/>
      <c r="FBG112" s="376"/>
      <c r="FBH112" s="376"/>
      <c r="FBI112" s="376"/>
      <c r="FBJ112" s="376"/>
      <c r="FBK112" s="376"/>
      <c r="FBL112" s="376"/>
      <c r="FBM112" s="376"/>
      <c r="FBN112" s="376"/>
      <c r="FBO112" s="376"/>
      <c r="FBP112" s="376"/>
      <c r="FBQ112" s="376"/>
      <c r="FBR112" s="376"/>
      <c r="FBS112" s="376"/>
      <c r="FBT112" s="376"/>
      <c r="FBU112" s="376"/>
      <c r="FBV112" s="376"/>
      <c r="FBW112" s="376"/>
      <c r="FBX112" s="376"/>
      <c r="FBY112" s="376"/>
      <c r="FBZ112" s="376"/>
      <c r="FCA112" s="376"/>
      <c r="FCB112" s="376"/>
      <c r="FCC112" s="376"/>
      <c r="FCD112" s="376"/>
      <c r="FCE112" s="376"/>
      <c r="FCF112" s="376"/>
      <c r="FCG112" s="376"/>
      <c r="FCH112" s="376"/>
      <c r="FCI112" s="376"/>
      <c r="FCJ112" s="376"/>
      <c r="FCK112" s="376"/>
      <c r="FCL112" s="376"/>
      <c r="FCM112" s="376"/>
      <c r="FCN112" s="376"/>
      <c r="FCO112" s="376"/>
      <c r="FCP112" s="376"/>
      <c r="FCQ112" s="376"/>
      <c r="FCR112" s="376"/>
      <c r="FCS112" s="376"/>
      <c r="FCT112" s="376"/>
      <c r="FCU112" s="376"/>
      <c r="FCV112" s="376"/>
      <c r="FCW112" s="376"/>
      <c r="FCX112" s="376"/>
      <c r="FCY112" s="376"/>
      <c r="FCZ112" s="376"/>
      <c r="FDA112" s="376"/>
      <c r="FDB112" s="376"/>
      <c r="FDC112" s="376"/>
      <c r="FDD112" s="376"/>
      <c r="FDE112" s="376"/>
      <c r="FDF112" s="376"/>
      <c r="FDG112" s="376"/>
      <c r="FDH112" s="376"/>
      <c r="FDI112" s="376"/>
      <c r="FDJ112" s="376"/>
      <c r="FDK112" s="376"/>
      <c r="FDL112" s="376"/>
      <c r="FDM112" s="376"/>
      <c r="FDN112" s="376"/>
      <c r="FDO112" s="376"/>
      <c r="FDP112" s="376"/>
      <c r="FDQ112" s="376"/>
      <c r="FDR112" s="376"/>
      <c r="FDS112" s="376"/>
      <c r="FDT112" s="376"/>
      <c r="FDU112" s="376"/>
      <c r="FDV112" s="376"/>
      <c r="FDW112" s="376"/>
      <c r="FDX112" s="376"/>
      <c r="FDY112" s="376"/>
      <c r="FDZ112" s="376"/>
      <c r="FEA112" s="376"/>
      <c r="FEB112" s="376"/>
      <c r="FEC112" s="376"/>
      <c r="FED112" s="376"/>
      <c r="FEE112" s="376"/>
      <c r="FEF112" s="376"/>
      <c r="FEG112" s="376"/>
      <c r="FEH112" s="376"/>
      <c r="FEI112" s="376"/>
      <c r="FEJ112" s="376"/>
      <c r="FEK112" s="376"/>
      <c r="FEL112" s="376"/>
      <c r="FEM112" s="376"/>
      <c r="FEN112" s="376"/>
      <c r="FEO112" s="376"/>
      <c r="FEP112" s="376"/>
      <c r="FEQ112" s="376"/>
      <c r="FER112" s="376"/>
      <c r="FES112" s="376"/>
      <c r="FET112" s="376"/>
      <c r="FEU112" s="376"/>
      <c r="FEV112" s="376"/>
      <c r="FEW112" s="376"/>
      <c r="FEX112" s="376"/>
      <c r="FEY112" s="376"/>
      <c r="FEZ112" s="376"/>
      <c r="FFA112" s="376"/>
      <c r="FFB112" s="376"/>
      <c r="FFC112" s="376"/>
      <c r="FFD112" s="376"/>
      <c r="FFE112" s="376"/>
      <c r="FFF112" s="376"/>
      <c r="FFG112" s="376"/>
      <c r="FFH112" s="376"/>
      <c r="FFI112" s="376"/>
      <c r="FFJ112" s="376"/>
      <c r="FFK112" s="376"/>
      <c r="FFL112" s="376"/>
      <c r="FFM112" s="376"/>
      <c r="FFN112" s="376"/>
      <c r="FFO112" s="376"/>
      <c r="FFP112" s="376"/>
      <c r="FFQ112" s="376"/>
      <c r="FFR112" s="376"/>
      <c r="FFS112" s="376"/>
      <c r="FFT112" s="376"/>
      <c r="FFU112" s="376"/>
      <c r="FFV112" s="376"/>
      <c r="FFW112" s="376"/>
      <c r="FFX112" s="376"/>
      <c r="FFY112" s="376"/>
      <c r="FFZ112" s="376"/>
      <c r="FGA112" s="376"/>
      <c r="FGB112" s="376"/>
      <c r="FGC112" s="376"/>
      <c r="FGD112" s="376"/>
      <c r="FGE112" s="376"/>
      <c r="FGF112" s="376"/>
      <c r="FGG112" s="376"/>
      <c r="FGH112" s="376"/>
      <c r="FGI112" s="376"/>
      <c r="FGJ112" s="376"/>
      <c r="FGK112" s="376"/>
      <c r="FGL112" s="376"/>
      <c r="FGM112" s="376"/>
      <c r="FGN112" s="376"/>
      <c r="FGO112" s="376"/>
      <c r="FGP112" s="376"/>
      <c r="FGQ112" s="376"/>
      <c r="FGR112" s="376"/>
      <c r="FGS112" s="376"/>
      <c r="FGT112" s="376"/>
      <c r="FGU112" s="376"/>
      <c r="FGV112" s="376"/>
      <c r="FGW112" s="376"/>
      <c r="FGX112" s="376"/>
      <c r="FGY112" s="376"/>
      <c r="FGZ112" s="376"/>
      <c r="FHA112" s="376"/>
      <c r="FHB112" s="376"/>
      <c r="FHC112" s="376"/>
      <c r="FHD112" s="376"/>
      <c r="FHE112" s="376"/>
      <c r="FHF112" s="376"/>
      <c r="FHG112" s="376"/>
      <c r="FHH112" s="376"/>
      <c r="FHI112" s="376"/>
      <c r="FHJ112" s="376"/>
      <c r="FHK112" s="376"/>
      <c r="FHL112" s="376"/>
      <c r="FHM112" s="376"/>
      <c r="FHN112" s="376"/>
      <c r="FHO112" s="376"/>
      <c r="FHP112" s="376"/>
      <c r="FHQ112" s="376"/>
      <c r="FHR112" s="376"/>
      <c r="FHS112" s="376"/>
      <c r="FHT112" s="376"/>
      <c r="FHU112" s="376"/>
      <c r="FHV112" s="376"/>
      <c r="FHW112" s="376"/>
      <c r="FHX112" s="376"/>
      <c r="FHY112" s="376"/>
      <c r="FHZ112" s="376"/>
      <c r="FIA112" s="376"/>
      <c r="FIB112" s="376"/>
      <c r="FIC112" s="376"/>
      <c r="FID112" s="376"/>
      <c r="FIE112" s="376"/>
      <c r="FIF112" s="376"/>
      <c r="FIG112" s="376"/>
      <c r="FIH112" s="376"/>
      <c r="FII112" s="376"/>
      <c r="FIJ112" s="376"/>
      <c r="FIK112" s="376"/>
      <c r="FIL112" s="376"/>
      <c r="FIM112" s="376"/>
      <c r="FIN112" s="376"/>
      <c r="FIO112" s="376"/>
      <c r="FIP112" s="376"/>
      <c r="FIQ112" s="376"/>
      <c r="FIR112" s="376"/>
      <c r="FIS112" s="376"/>
      <c r="FIT112" s="376"/>
      <c r="FIU112" s="376"/>
      <c r="FIV112" s="376"/>
      <c r="FIW112" s="376"/>
      <c r="FIX112" s="376"/>
      <c r="FIY112" s="376"/>
      <c r="FIZ112" s="376"/>
      <c r="FJA112" s="376"/>
      <c r="FJB112" s="376"/>
      <c r="FJC112" s="376"/>
      <c r="FJD112" s="376"/>
      <c r="FJE112" s="376"/>
      <c r="FJF112" s="376"/>
      <c r="FJG112" s="376"/>
      <c r="FJH112" s="376"/>
      <c r="FJI112" s="376"/>
      <c r="FJJ112" s="376"/>
      <c r="FJK112" s="376"/>
      <c r="FJL112" s="376"/>
      <c r="FJM112" s="376"/>
      <c r="FJN112" s="376"/>
      <c r="FJO112" s="376"/>
      <c r="FJP112" s="376"/>
      <c r="FJQ112" s="376"/>
      <c r="FJR112" s="376"/>
      <c r="FJS112" s="376"/>
      <c r="FJT112" s="376"/>
      <c r="FJU112" s="376"/>
      <c r="FJV112" s="376"/>
      <c r="FJW112" s="376"/>
      <c r="FJX112" s="376"/>
      <c r="FJY112" s="376"/>
      <c r="FJZ112" s="376"/>
      <c r="FKA112" s="376"/>
      <c r="FKB112" s="376"/>
      <c r="FKC112" s="376"/>
      <c r="FKD112" s="376"/>
      <c r="FKE112" s="376"/>
      <c r="FKF112" s="376"/>
      <c r="FKG112" s="376"/>
      <c r="FKH112" s="376"/>
      <c r="FKI112" s="376"/>
      <c r="FKJ112" s="376"/>
      <c r="FKK112" s="376"/>
      <c r="FKL112" s="376"/>
      <c r="FKM112" s="376"/>
      <c r="FKN112" s="376"/>
      <c r="FKO112" s="376"/>
      <c r="FKP112" s="376"/>
      <c r="FKQ112" s="376"/>
      <c r="FKR112" s="376"/>
      <c r="FKS112" s="376"/>
      <c r="FKT112" s="376"/>
      <c r="FKU112" s="376"/>
      <c r="FKV112" s="376"/>
      <c r="FKW112" s="376"/>
      <c r="FKX112" s="376"/>
      <c r="FKY112" s="376"/>
      <c r="FKZ112" s="376"/>
      <c r="FLA112" s="376"/>
      <c r="FLB112" s="376"/>
      <c r="FLC112" s="376"/>
      <c r="FLD112" s="376"/>
      <c r="FLE112" s="376"/>
      <c r="FLF112" s="376"/>
      <c r="FLG112" s="376"/>
      <c r="FLH112" s="376"/>
      <c r="FLI112" s="376"/>
      <c r="FLJ112" s="376"/>
      <c r="FLK112" s="376"/>
      <c r="FLL112" s="376"/>
      <c r="FLM112" s="376"/>
      <c r="FLN112" s="376"/>
      <c r="FLO112" s="376"/>
      <c r="FLP112" s="376"/>
      <c r="FLQ112" s="376"/>
      <c r="FLR112" s="376"/>
      <c r="FLS112" s="376"/>
      <c r="FLT112" s="376"/>
      <c r="FLU112" s="376"/>
      <c r="FLV112" s="376"/>
      <c r="FLW112" s="376"/>
      <c r="FLX112" s="376"/>
      <c r="FLY112" s="376"/>
      <c r="FLZ112" s="376"/>
      <c r="FMA112" s="376"/>
      <c r="FMB112" s="376"/>
      <c r="FMC112" s="376"/>
      <c r="FMD112" s="376"/>
      <c r="FME112" s="376"/>
      <c r="FMF112" s="376"/>
      <c r="FMG112" s="376"/>
      <c r="FMH112" s="376"/>
      <c r="FMI112" s="376"/>
      <c r="FMJ112" s="376"/>
      <c r="FMK112" s="376"/>
      <c r="FML112" s="376"/>
      <c r="FMM112" s="376"/>
      <c r="FMN112" s="376"/>
      <c r="FMO112" s="376"/>
      <c r="FMP112" s="376"/>
      <c r="FMQ112" s="376"/>
      <c r="FMR112" s="376"/>
      <c r="FMS112" s="376"/>
      <c r="FMT112" s="376"/>
      <c r="FMU112" s="376"/>
      <c r="FMV112" s="376"/>
      <c r="FMW112" s="376"/>
      <c r="FMX112" s="376"/>
      <c r="FMY112" s="376"/>
      <c r="FMZ112" s="376"/>
      <c r="FNA112" s="376"/>
      <c r="FNB112" s="376"/>
      <c r="FNC112" s="376"/>
      <c r="FND112" s="376"/>
      <c r="FNE112" s="376"/>
      <c r="FNF112" s="376"/>
      <c r="FNG112" s="376"/>
      <c r="FNH112" s="376"/>
      <c r="FNI112" s="376"/>
      <c r="FNJ112" s="376"/>
      <c r="FNK112" s="376"/>
      <c r="FNL112" s="376"/>
      <c r="FNM112" s="376"/>
      <c r="FNN112" s="376"/>
      <c r="FNO112" s="376"/>
      <c r="FNP112" s="376"/>
      <c r="FNQ112" s="376"/>
      <c r="FNR112" s="376"/>
      <c r="FNS112" s="376"/>
      <c r="FNT112" s="376"/>
      <c r="FNU112" s="376"/>
      <c r="FNV112" s="376"/>
      <c r="FNW112" s="376"/>
      <c r="FNX112" s="376"/>
      <c r="FNY112" s="376"/>
      <c r="FNZ112" s="376"/>
      <c r="FOA112" s="376"/>
      <c r="FOB112" s="376"/>
      <c r="FOC112" s="376"/>
      <c r="FOD112" s="376"/>
      <c r="FOE112" s="376"/>
      <c r="FOF112" s="376"/>
      <c r="FOG112" s="376"/>
      <c r="FOH112" s="376"/>
      <c r="FOI112" s="376"/>
      <c r="FOJ112" s="376"/>
      <c r="FOK112" s="376"/>
      <c r="FOL112" s="376"/>
      <c r="FOM112" s="376"/>
      <c r="FON112" s="376"/>
      <c r="FOO112" s="376"/>
      <c r="FOP112" s="376"/>
      <c r="FOQ112" s="376"/>
      <c r="FOR112" s="376"/>
      <c r="FOS112" s="376"/>
      <c r="FOT112" s="376"/>
      <c r="FOU112" s="376"/>
      <c r="FOV112" s="376"/>
      <c r="FOW112" s="376"/>
      <c r="FOX112" s="376"/>
      <c r="FOY112" s="376"/>
      <c r="FOZ112" s="376"/>
      <c r="FPA112" s="376"/>
      <c r="FPB112" s="376"/>
      <c r="FPC112" s="376"/>
      <c r="FPD112" s="376"/>
      <c r="FPE112" s="376"/>
      <c r="FPF112" s="376"/>
      <c r="FPG112" s="376"/>
      <c r="FPH112" s="376"/>
      <c r="FPI112" s="376"/>
      <c r="FPJ112" s="376"/>
      <c r="FPK112" s="376"/>
      <c r="FPL112" s="376"/>
      <c r="FPM112" s="376"/>
      <c r="FPN112" s="376"/>
      <c r="FPO112" s="376"/>
      <c r="FPP112" s="376"/>
      <c r="FPQ112" s="376"/>
      <c r="FPR112" s="376"/>
      <c r="FPS112" s="376"/>
      <c r="FPT112" s="376"/>
      <c r="FPU112" s="376"/>
      <c r="FPV112" s="376"/>
      <c r="FPW112" s="376"/>
      <c r="FPX112" s="376"/>
      <c r="FPY112" s="376"/>
      <c r="FPZ112" s="376"/>
      <c r="FQA112" s="376"/>
      <c r="FQB112" s="376"/>
      <c r="FQC112" s="376"/>
      <c r="FQD112" s="376"/>
      <c r="FQE112" s="376"/>
      <c r="FQF112" s="376"/>
      <c r="FQG112" s="376"/>
      <c r="FQH112" s="376"/>
      <c r="FQI112" s="376"/>
      <c r="FQJ112" s="376"/>
      <c r="FQK112" s="376"/>
      <c r="FQL112" s="376"/>
      <c r="FQM112" s="376"/>
      <c r="FQN112" s="376"/>
      <c r="FQO112" s="376"/>
      <c r="FQP112" s="376"/>
      <c r="FQQ112" s="376"/>
      <c r="FQR112" s="376"/>
      <c r="FQS112" s="376"/>
      <c r="FQT112" s="376"/>
      <c r="FQU112" s="376"/>
      <c r="FQV112" s="376"/>
      <c r="FQW112" s="376"/>
      <c r="FQX112" s="376"/>
      <c r="FQY112" s="376"/>
      <c r="FQZ112" s="376"/>
      <c r="FRA112" s="376"/>
      <c r="FRB112" s="376"/>
      <c r="FRC112" s="376"/>
      <c r="FRD112" s="376"/>
      <c r="FRE112" s="376"/>
      <c r="FRF112" s="376"/>
      <c r="FRG112" s="376"/>
      <c r="FRH112" s="376"/>
      <c r="FRI112" s="376"/>
      <c r="FRJ112" s="376"/>
      <c r="FRK112" s="376"/>
      <c r="FRL112" s="376"/>
      <c r="FRM112" s="376"/>
      <c r="FRN112" s="376"/>
      <c r="FRO112" s="376"/>
      <c r="FRP112" s="376"/>
      <c r="FRQ112" s="376"/>
      <c r="FRR112" s="376"/>
      <c r="FRS112" s="376"/>
      <c r="FRT112" s="376"/>
      <c r="FRU112" s="376"/>
      <c r="FRV112" s="376"/>
      <c r="FRW112" s="376"/>
      <c r="FRX112" s="376"/>
      <c r="FRY112" s="376"/>
      <c r="FRZ112" s="376"/>
      <c r="FSA112" s="376"/>
      <c r="FSB112" s="376"/>
      <c r="FSC112" s="376"/>
      <c r="FSD112" s="376"/>
      <c r="FSE112" s="376"/>
      <c r="FSF112" s="376"/>
      <c r="FSG112" s="376"/>
      <c r="FSH112" s="376"/>
      <c r="FSI112" s="376"/>
      <c r="FSJ112" s="376"/>
      <c r="FSK112" s="376"/>
      <c r="FSL112" s="376"/>
      <c r="FSM112" s="376"/>
      <c r="FSN112" s="376"/>
      <c r="FSO112" s="376"/>
      <c r="FSP112" s="376"/>
      <c r="FSQ112" s="376"/>
      <c r="FSR112" s="376"/>
      <c r="FSS112" s="376"/>
      <c r="FST112" s="376"/>
      <c r="FSU112" s="376"/>
      <c r="FSV112" s="376"/>
      <c r="FSW112" s="376"/>
      <c r="FSX112" s="376"/>
      <c r="FSY112" s="376"/>
      <c r="FSZ112" s="376"/>
      <c r="FTA112" s="376"/>
      <c r="FTB112" s="376"/>
      <c r="FTC112" s="376"/>
      <c r="FTD112" s="376"/>
      <c r="FTE112" s="376"/>
      <c r="FTF112" s="376"/>
      <c r="FTG112" s="376"/>
      <c r="FTH112" s="376"/>
      <c r="FTI112" s="376"/>
      <c r="FTJ112" s="376"/>
      <c r="FTK112" s="376"/>
      <c r="FTL112" s="376"/>
      <c r="FTM112" s="376"/>
      <c r="FTN112" s="376"/>
      <c r="FTO112" s="376"/>
      <c r="FTP112" s="376"/>
      <c r="FTQ112" s="376"/>
      <c r="FTR112" s="376"/>
      <c r="FTS112" s="376"/>
      <c r="FTT112" s="376"/>
      <c r="FTU112" s="376"/>
      <c r="FTV112" s="376"/>
      <c r="FTW112" s="376"/>
      <c r="FTX112" s="376"/>
      <c r="FTY112" s="376"/>
      <c r="FTZ112" s="376"/>
      <c r="FUA112" s="376"/>
      <c r="FUB112" s="376"/>
      <c r="FUC112" s="376"/>
      <c r="FUD112" s="376"/>
      <c r="FUE112" s="376"/>
      <c r="FUF112" s="376"/>
      <c r="FUG112" s="376"/>
      <c r="FUH112" s="376"/>
      <c r="FUI112" s="376"/>
      <c r="FUJ112" s="376"/>
      <c r="FUK112" s="376"/>
      <c r="FUL112" s="376"/>
      <c r="FUM112" s="376"/>
      <c r="FUN112" s="376"/>
      <c r="FUO112" s="376"/>
      <c r="FUP112" s="376"/>
      <c r="FUQ112" s="376"/>
      <c r="FUR112" s="376"/>
      <c r="FUS112" s="376"/>
      <c r="FUT112" s="376"/>
      <c r="FUU112" s="376"/>
      <c r="FUV112" s="376"/>
      <c r="FUW112" s="376"/>
      <c r="FUX112" s="376"/>
      <c r="FUY112" s="376"/>
      <c r="FUZ112" s="376"/>
      <c r="FVA112" s="376"/>
      <c r="FVB112" s="376"/>
      <c r="FVC112" s="376"/>
      <c r="FVD112" s="376"/>
      <c r="FVE112" s="376"/>
      <c r="FVF112" s="376"/>
      <c r="FVG112" s="376"/>
      <c r="FVH112" s="376"/>
      <c r="FVI112" s="376"/>
      <c r="FVJ112" s="376"/>
      <c r="FVK112" s="376"/>
      <c r="FVL112" s="376"/>
      <c r="FVM112" s="376"/>
      <c r="FVN112" s="376"/>
      <c r="FVO112" s="376"/>
      <c r="FVP112" s="376"/>
      <c r="FVQ112" s="376"/>
      <c r="FVR112" s="376"/>
      <c r="FVS112" s="376"/>
      <c r="FVT112" s="376"/>
      <c r="FVU112" s="376"/>
      <c r="FVV112" s="376"/>
      <c r="FVW112" s="376"/>
      <c r="FVX112" s="376"/>
      <c r="FVY112" s="376"/>
      <c r="FVZ112" s="376"/>
      <c r="FWA112" s="376"/>
      <c r="FWB112" s="376"/>
      <c r="FWC112" s="376"/>
      <c r="FWD112" s="376"/>
      <c r="FWE112" s="376"/>
      <c r="FWF112" s="376"/>
      <c r="FWG112" s="376"/>
      <c r="FWH112" s="376"/>
      <c r="FWI112" s="376"/>
      <c r="FWJ112" s="376"/>
      <c r="FWK112" s="376"/>
      <c r="FWL112" s="376"/>
      <c r="FWM112" s="376"/>
      <c r="FWN112" s="376"/>
      <c r="FWO112" s="376"/>
      <c r="FWP112" s="376"/>
      <c r="FWQ112" s="376"/>
      <c r="FWR112" s="376"/>
      <c r="FWS112" s="376"/>
      <c r="FWT112" s="376"/>
      <c r="FWU112" s="376"/>
      <c r="FWV112" s="376"/>
      <c r="FWW112" s="376"/>
      <c r="FWX112" s="376"/>
      <c r="FWY112" s="376"/>
      <c r="FWZ112" s="376"/>
      <c r="FXA112" s="376"/>
      <c r="FXB112" s="376"/>
      <c r="FXC112" s="376"/>
      <c r="FXD112" s="376"/>
      <c r="FXE112" s="376"/>
      <c r="FXF112" s="376"/>
      <c r="FXG112" s="376"/>
      <c r="FXH112" s="376"/>
      <c r="FXI112" s="376"/>
      <c r="FXJ112" s="376"/>
      <c r="FXK112" s="376"/>
      <c r="FXL112" s="376"/>
      <c r="FXM112" s="376"/>
      <c r="FXN112" s="376"/>
      <c r="FXO112" s="376"/>
      <c r="FXP112" s="376"/>
      <c r="FXQ112" s="376"/>
      <c r="FXR112" s="376"/>
      <c r="FXS112" s="376"/>
      <c r="FXT112" s="376"/>
      <c r="FXU112" s="376"/>
      <c r="FXV112" s="376"/>
      <c r="FXW112" s="376"/>
      <c r="FXX112" s="376"/>
      <c r="FXY112" s="376"/>
      <c r="FXZ112" s="376"/>
      <c r="FYA112" s="376"/>
      <c r="FYB112" s="376"/>
      <c r="FYC112" s="376"/>
      <c r="FYD112" s="376"/>
      <c r="FYE112" s="376"/>
      <c r="FYF112" s="376"/>
      <c r="FYG112" s="376"/>
      <c r="FYH112" s="376"/>
      <c r="FYI112" s="376"/>
      <c r="FYJ112" s="376"/>
      <c r="FYK112" s="376"/>
      <c r="FYL112" s="376"/>
      <c r="FYM112" s="376"/>
      <c r="FYN112" s="376"/>
      <c r="FYO112" s="376"/>
      <c r="FYP112" s="376"/>
      <c r="FYQ112" s="376"/>
      <c r="FYR112" s="376"/>
      <c r="FYS112" s="376"/>
      <c r="FYT112" s="376"/>
      <c r="FYU112" s="376"/>
      <c r="FYV112" s="376"/>
      <c r="FYW112" s="376"/>
      <c r="FYX112" s="376"/>
      <c r="FYY112" s="376"/>
      <c r="FYZ112" s="376"/>
      <c r="FZA112" s="376"/>
      <c r="FZB112" s="376"/>
      <c r="FZC112" s="376"/>
      <c r="FZD112" s="376"/>
      <c r="FZE112" s="376"/>
      <c r="FZF112" s="376"/>
      <c r="FZG112" s="376"/>
      <c r="FZH112" s="376"/>
      <c r="FZI112" s="376"/>
      <c r="FZJ112" s="376"/>
      <c r="FZK112" s="376"/>
      <c r="FZL112" s="376"/>
      <c r="FZM112" s="376"/>
      <c r="FZN112" s="376"/>
      <c r="FZO112" s="376"/>
      <c r="FZP112" s="376"/>
      <c r="FZQ112" s="376"/>
      <c r="FZR112" s="376"/>
      <c r="FZS112" s="376"/>
      <c r="FZT112" s="376"/>
      <c r="FZU112" s="376"/>
      <c r="FZV112" s="376"/>
      <c r="FZW112" s="376"/>
      <c r="FZX112" s="376"/>
      <c r="FZY112" s="376"/>
      <c r="FZZ112" s="376"/>
      <c r="GAA112" s="376"/>
      <c r="GAB112" s="376"/>
      <c r="GAC112" s="376"/>
      <c r="GAD112" s="376"/>
      <c r="GAE112" s="376"/>
      <c r="GAF112" s="376"/>
      <c r="GAG112" s="376"/>
      <c r="GAH112" s="376"/>
      <c r="GAI112" s="376"/>
      <c r="GAJ112" s="376"/>
      <c r="GAK112" s="376"/>
      <c r="GAL112" s="376"/>
      <c r="GAM112" s="376"/>
      <c r="GAN112" s="376"/>
      <c r="GAO112" s="376"/>
      <c r="GAP112" s="376"/>
      <c r="GAQ112" s="376"/>
      <c r="GAR112" s="376"/>
      <c r="GAS112" s="376"/>
      <c r="GAT112" s="376"/>
      <c r="GAU112" s="376"/>
      <c r="GAV112" s="376"/>
      <c r="GAW112" s="376"/>
      <c r="GAX112" s="376"/>
      <c r="GAY112" s="376"/>
      <c r="GAZ112" s="376"/>
      <c r="GBA112" s="376"/>
      <c r="GBB112" s="376"/>
      <c r="GBC112" s="376"/>
      <c r="GBD112" s="376"/>
      <c r="GBE112" s="376"/>
      <c r="GBF112" s="376"/>
      <c r="GBG112" s="376"/>
      <c r="GBH112" s="376"/>
      <c r="GBI112" s="376"/>
      <c r="GBJ112" s="376"/>
      <c r="GBK112" s="376"/>
      <c r="GBL112" s="376"/>
      <c r="GBM112" s="376"/>
      <c r="GBN112" s="376"/>
      <c r="GBO112" s="376"/>
      <c r="GBP112" s="376"/>
      <c r="GBQ112" s="376"/>
      <c r="GBR112" s="376"/>
      <c r="GBS112" s="376"/>
      <c r="GBT112" s="376"/>
      <c r="GBU112" s="376"/>
      <c r="GBV112" s="376"/>
      <c r="GBW112" s="376"/>
      <c r="GBX112" s="376"/>
      <c r="GBY112" s="376"/>
      <c r="GBZ112" s="376"/>
      <c r="GCA112" s="376"/>
      <c r="GCB112" s="376"/>
      <c r="GCC112" s="376"/>
      <c r="GCD112" s="376"/>
      <c r="GCE112" s="376"/>
      <c r="GCF112" s="376"/>
      <c r="GCG112" s="376"/>
      <c r="GCH112" s="376"/>
      <c r="GCI112" s="376"/>
      <c r="GCJ112" s="376"/>
      <c r="GCK112" s="376"/>
      <c r="GCL112" s="376"/>
      <c r="GCM112" s="376"/>
      <c r="GCN112" s="376"/>
      <c r="GCO112" s="376"/>
      <c r="GCP112" s="376"/>
      <c r="GCQ112" s="376"/>
      <c r="GCR112" s="376"/>
      <c r="GCS112" s="376"/>
      <c r="GCT112" s="376"/>
      <c r="GCU112" s="376"/>
      <c r="GCV112" s="376"/>
      <c r="GCW112" s="376"/>
      <c r="GCX112" s="376"/>
      <c r="GCY112" s="376"/>
      <c r="GCZ112" s="376"/>
      <c r="GDA112" s="376"/>
      <c r="GDB112" s="376"/>
      <c r="GDC112" s="376"/>
      <c r="GDD112" s="376"/>
      <c r="GDE112" s="376"/>
      <c r="GDF112" s="376"/>
      <c r="GDG112" s="376"/>
      <c r="GDH112" s="376"/>
      <c r="GDI112" s="376"/>
      <c r="GDJ112" s="376"/>
      <c r="GDK112" s="376"/>
      <c r="GDL112" s="376"/>
      <c r="GDM112" s="376"/>
      <c r="GDN112" s="376"/>
      <c r="GDO112" s="376"/>
      <c r="GDP112" s="376"/>
      <c r="GDQ112" s="376"/>
      <c r="GDR112" s="376"/>
      <c r="GDS112" s="376"/>
      <c r="GDT112" s="376"/>
      <c r="GDU112" s="376"/>
      <c r="GDV112" s="376"/>
      <c r="GDW112" s="376"/>
      <c r="GDX112" s="376"/>
      <c r="GDY112" s="376"/>
      <c r="GDZ112" s="376"/>
      <c r="GEA112" s="376"/>
      <c r="GEB112" s="376"/>
      <c r="GEC112" s="376"/>
      <c r="GED112" s="376"/>
      <c r="GEE112" s="376"/>
      <c r="GEF112" s="376"/>
      <c r="GEG112" s="376"/>
      <c r="GEH112" s="376"/>
      <c r="GEI112" s="376"/>
      <c r="GEJ112" s="376"/>
      <c r="GEK112" s="376"/>
      <c r="GEL112" s="376"/>
      <c r="GEM112" s="376"/>
      <c r="GEN112" s="376"/>
      <c r="GEO112" s="376"/>
      <c r="GEP112" s="376"/>
      <c r="GEQ112" s="376"/>
      <c r="GER112" s="376"/>
      <c r="GES112" s="376"/>
      <c r="GET112" s="376"/>
      <c r="GEU112" s="376"/>
      <c r="GEV112" s="376"/>
      <c r="GEW112" s="376"/>
      <c r="GEX112" s="376"/>
      <c r="GEY112" s="376"/>
      <c r="GEZ112" s="376"/>
      <c r="GFA112" s="376"/>
      <c r="GFB112" s="376"/>
      <c r="GFC112" s="376"/>
      <c r="GFD112" s="376"/>
      <c r="GFE112" s="376"/>
      <c r="GFF112" s="376"/>
      <c r="GFG112" s="376"/>
      <c r="GFH112" s="376"/>
      <c r="GFI112" s="376"/>
      <c r="GFJ112" s="376"/>
      <c r="GFK112" s="376"/>
      <c r="GFL112" s="376"/>
      <c r="GFM112" s="376"/>
      <c r="GFN112" s="376"/>
      <c r="GFO112" s="376"/>
      <c r="GFP112" s="376"/>
      <c r="GFQ112" s="376"/>
      <c r="GFR112" s="376"/>
      <c r="GFS112" s="376"/>
      <c r="GFT112" s="376"/>
      <c r="GFU112" s="376"/>
      <c r="GFV112" s="376"/>
      <c r="GFW112" s="376"/>
      <c r="GFX112" s="376"/>
      <c r="GFY112" s="376"/>
      <c r="GFZ112" s="376"/>
      <c r="GGA112" s="376"/>
      <c r="GGB112" s="376"/>
      <c r="GGC112" s="376"/>
      <c r="GGD112" s="376"/>
      <c r="GGE112" s="376"/>
      <c r="GGF112" s="376"/>
      <c r="GGG112" s="376"/>
      <c r="GGH112" s="376"/>
      <c r="GGI112" s="376"/>
      <c r="GGJ112" s="376"/>
      <c r="GGK112" s="376"/>
      <c r="GGL112" s="376"/>
      <c r="GGM112" s="376"/>
      <c r="GGN112" s="376"/>
      <c r="GGO112" s="376"/>
      <c r="GGP112" s="376"/>
      <c r="GGQ112" s="376"/>
      <c r="GGR112" s="376"/>
      <c r="GGS112" s="376"/>
      <c r="GGT112" s="376"/>
      <c r="GGU112" s="376"/>
      <c r="GGV112" s="376"/>
      <c r="GGW112" s="376"/>
      <c r="GGX112" s="376"/>
      <c r="GGY112" s="376"/>
      <c r="GGZ112" s="376"/>
      <c r="GHA112" s="376"/>
      <c r="GHB112" s="376"/>
      <c r="GHC112" s="376"/>
      <c r="GHD112" s="376"/>
      <c r="GHE112" s="376"/>
      <c r="GHF112" s="376"/>
      <c r="GHG112" s="376"/>
      <c r="GHH112" s="376"/>
      <c r="GHI112" s="376"/>
      <c r="GHJ112" s="376"/>
      <c r="GHK112" s="376"/>
      <c r="GHL112" s="376"/>
      <c r="GHM112" s="376"/>
      <c r="GHN112" s="376"/>
      <c r="GHO112" s="376"/>
      <c r="GHP112" s="376"/>
      <c r="GHQ112" s="376"/>
      <c r="GHR112" s="376"/>
      <c r="GHS112" s="376"/>
      <c r="GHT112" s="376"/>
      <c r="GHU112" s="376"/>
      <c r="GHV112" s="376"/>
      <c r="GHW112" s="376"/>
      <c r="GHX112" s="376"/>
      <c r="GHY112" s="376"/>
      <c r="GHZ112" s="376"/>
      <c r="GIA112" s="376"/>
      <c r="GIB112" s="376"/>
      <c r="GIC112" s="376"/>
      <c r="GID112" s="376"/>
      <c r="GIE112" s="376"/>
      <c r="GIF112" s="376"/>
      <c r="GIG112" s="376"/>
      <c r="GIH112" s="376"/>
      <c r="GII112" s="376"/>
      <c r="GIJ112" s="376"/>
      <c r="GIK112" s="376"/>
      <c r="GIL112" s="376"/>
      <c r="GIM112" s="376"/>
      <c r="GIN112" s="376"/>
      <c r="GIO112" s="376"/>
      <c r="GIP112" s="376"/>
      <c r="GIQ112" s="376"/>
      <c r="GIR112" s="376"/>
      <c r="GIS112" s="376"/>
      <c r="GIT112" s="376"/>
      <c r="GIU112" s="376"/>
      <c r="GIV112" s="376"/>
      <c r="GIW112" s="376"/>
      <c r="GIX112" s="376"/>
      <c r="GIY112" s="376"/>
      <c r="GIZ112" s="376"/>
      <c r="GJA112" s="376"/>
      <c r="GJB112" s="376"/>
      <c r="GJC112" s="376"/>
      <c r="GJD112" s="376"/>
      <c r="GJE112" s="376"/>
      <c r="GJF112" s="376"/>
      <c r="GJG112" s="376"/>
      <c r="GJH112" s="376"/>
      <c r="GJI112" s="376"/>
      <c r="GJJ112" s="376"/>
      <c r="GJK112" s="376"/>
      <c r="GJL112" s="376"/>
      <c r="GJM112" s="376"/>
      <c r="GJN112" s="376"/>
      <c r="GJO112" s="376"/>
      <c r="GJP112" s="376"/>
      <c r="GJQ112" s="376"/>
      <c r="GJR112" s="376"/>
      <c r="GJS112" s="376"/>
      <c r="GJT112" s="376"/>
      <c r="GJU112" s="376"/>
      <c r="GJV112" s="376"/>
      <c r="GJW112" s="376"/>
      <c r="GJX112" s="376"/>
      <c r="GJY112" s="376"/>
      <c r="GJZ112" s="376"/>
      <c r="GKA112" s="376"/>
      <c r="GKB112" s="376"/>
      <c r="GKC112" s="376"/>
      <c r="GKD112" s="376"/>
      <c r="GKE112" s="376"/>
      <c r="GKF112" s="376"/>
      <c r="GKG112" s="376"/>
      <c r="GKH112" s="376"/>
      <c r="GKI112" s="376"/>
      <c r="GKJ112" s="376"/>
      <c r="GKK112" s="376"/>
      <c r="GKL112" s="376"/>
      <c r="GKM112" s="376"/>
      <c r="GKN112" s="376"/>
      <c r="GKO112" s="376"/>
      <c r="GKP112" s="376"/>
      <c r="GKQ112" s="376"/>
      <c r="GKR112" s="376"/>
      <c r="GKS112" s="376"/>
      <c r="GKT112" s="376"/>
      <c r="GKU112" s="376"/>
      <c r="GKV112" s="376"/>
      <c r="GKW112" s="376"/>
      <c r="GKX112" s="376"/>
      <c r="GKY112" s="376"/>
      <c r="GKZ112" s="376"/>
      <c r="GLA112" s="376"/>
      <c r="GLB112" s="376"/>
      <c r="GLC112" s="376"/>
      <c r="GLD112" s="376"/>
      <c r="GLE112" s="376"/>
      <c r="GLF112" s="376"/>
      <c r="GLG112" s="376"/>
      <c r="GLH112" s="376"/>
      <c r="GLI112" s="376"/>
      <c r="GLJ112" s="376"/>
      <c r="GLK112" s="376"/>
      <c r="GLL112" s="376"/>
      <c r="GLM112" s="376"/>
      <c r="GLN112" s="376"/>
      <c r="GLO112" s="376"/>
      <c r="GLP112" s="376"/>
      <c r="GLQ112" s="376"/>
      <c r="GLR112" s="376"/>
      <c r="GLS112" s="376"/>
      <c r="GLT112" s="376"/>
      <c r="GLU112" s="376"/>
      <c r="GLV112" s="376"/>
      <c r="GLW112" s="376"/>
      <c r="GLX112" s="376"/>
      <c r="GLY112" s="376"/>
      <c r="GLZ112" s="376"/>
      <c r="GMA112" s="376"/>
      <c r="GMB112" s="376"/>
      <c r="GMC112" s="376"/>
      <c r="GMD112" s="376"/>
      <c r="GME112" s="376"/>
      <c r="GMF112" s="376"/>
      <c r="GMG112" s="376"/>
      <c r="GMH112" s="376"/>
      <c r="GMI112" s="376"/>
      <c r="GMJ112" s="376"/>
      <c r="GMK112" s="376"/>
      <c r="GML112" s="376"/>
      <c r="GMM112" s="376"/>
      <c r="GMN112" s="376"/>
      <c r="GMO112" s="376"/>
      <c r="GMP112" s="376"/>
      <c r="GMQ112" s="376"/>
      <c r="GMR112" s="376"/>
      <c r="GMS112" s="376"/>
      <c r="GMT112" s="376"/>
      <c r="GMU112" s="376"/>
      <c r="GMV112" s="376"/>
      <c r="GMW112" s="376"/>
      <c r="GMX112" s="376"/>
      <c r="GMY112" s="376"/>
      <c r="GMZ112" s="376"/>
      <c r="GNA112" s="376"/>
      <c r="GNB112" s="376"/>
      <c r="GNC112" s="376"/>
      <c r="GND112" s="376"/>
      <c r="GNE112" s="376"/>
      <c r="GNF112" s="376"/>
      <c r="GNG112" s="376"/>
      <c r="GNH112" s="376"/>
      <c r="GNI112" s="376"/>
      <c r="GNJ112" s="376"/>
      <c r="GNK112" s="376"/>
      <c r="GNL112" s="376"/>
      <c r="GNM112" s="376"/>
      <c r="GNN112" s="376"/>
      <c r="GNO112" s="376"/>
      <c r="GNP112" s="376"/>
      <c r="GNQ112" s="376"/>
      <c r="GNR112" s="376"/>
      <c r="GNS112" s="376"/>
      <c r="GNT112" s="376"/>
      <c r="GNU112" s="376"/>
      <c r="GNV112" s="376"/>
      <c r="GNW112" s="376"/>
      <c r="GNX112" s="376"/>
      <c r="GNY112" s="376"/>
      <c r="GNZ112" s="376"/>
      <c r="GOA112" s="376"/>
      <c r="GOB112" s="376"/>
      <c r="GOC112" s="376"/>
      <c r="GOD112" s="376"/>
      <c r="GOE112" s="376"/>
      <c r="GOF112" s="376"/>
      <c r="GOG112" s="376"/>
      <c r="GOH112" s="376"/>
      <c r="GOI112" s="376"/>
      <c r="GOJ112" s="376"/>
      <c r="GOK112" s="376"/>
      <c r="GOL112" s="376"/>
      <c r="GOM112" s="376"/>
      <c r="GON112" s="376"/>
      <c r="GOO112" s="376"/>
      <c r="GOP112" s="376"/>
      <c r="GOQ112" s="376"/>
      <c r="GOR112" s="376"/>
      <c r="GOS112" s="376"/>
      <c r="GOT112" s="376"/>
      <c r="GOU112" s="376"/>
      <c r="GOV112" s="376"/>
      <c r="GOW112" s="376"/>
      <c r="GOX112" s="376"/>
      <c r="GOY112" s="376"/>
      <c r="GOZ112" s="376"/>
      <c r="GPA112" s="376"/>
      <c r="GPB112" s="376"/>
      <c r="GPC112" s="376"/>
      <c r="GPD112" s="376"/>
      <c r="GPE112" s="376"/>
      <c r="GPF112" s="376"/>
      <c r="GPG112" s="376"/>
      <c r="GPH112" s="376"/>
      <c r="GPI112" s="376"/>
      <c r="GPJ112" s="376"/>
      <c r="GPK112" s="376"/>
      <c r="GPL112" s="376"/>
      <c r="GPM112" s="376"/>
      <c r="GPN112" s="376"/>
      <c r="GPO112" s="376"/>
      <c r="GPP112" s="376"/>
      <c r="GPQ112" s="376"/>
      <c r="GPR112" s="376"/>
      <c r="GPS112" s="376"/>
      <c r="GPT112" s="376"/>
      <c r="GPU112" s="376"/>
      <c r="GPV112" s="376"/>
      <c r="GPW112" s="376"/>
      <c r="GPX112" s="376"/>
      <c r="GPY112" s="376"/>
      <c r="GPZ112" s="376"/>
      <c r="GQA112" s="376"/>
      <c r="GQB112" s="376"/>
      <c r="GQC112" s="376"/>
      <c r="GQD112" s="376"/>
      <c r="GQE112" s="376"/>
      <c r="GQF112" s="376"/>
      <c r="GQG112" s="376"/>
      <c r="GQH112" s="376"/>
      <c r="GQI112" s="376"/>
      <c r="GQJ112" s="376"/>
      <c r="GQK112" s="376"/>
      <c r="GQL112" s="376"/>
      <c r="GQM112" s="376"/>
      <c r="GQN112" s="376"/>
      <c r="GQO112" s="376"/>
      <c r="GQP112" s="376"/>
      <c r="GQQ112" s="376"/>
      <c r="GQR112" s="376"/>
      <c r="GQS112" s="376"/>
      <c r="GQT112" s="376"/>
      <c r="GQU112" s="376"/>
      <c r="GQV112" s="376"/>
      <c r="GQW112" s="376"/>
      <c r="GQX112" s="376"/>
      <c r="GQY112" s="376"/>
      <c r="GQZ112" s="376"/>
      <c r="GRA112" s="376"/>
      <c r="GRB112" s="376"/>
      <c r="GRC112" s="376"/>
      <c r="GRD112" s="376"/>
      <c r="GRE112" s="376"/>
      <c r="GRF112" s="376"/>
      <c r="GRG112" s="376"/>
      <c r="GRH112" s="376"/>
      <c r="GRI112" s="376"/>
      <c r="GRJ112" s="376"/>
      <c r="GRK112" s="376"/>
      <c r="GRL112" s="376"/>
      <c r="GRM112" s="376"/>
      <c r="GRN112" s="376"/>
      <c r="GRO112" s="376"/>
      <c r="GRP112" s="376"/>
      <c r="GRQ112" s="376"/>
      <c r="GRR112" s="376"/>
      <c r="GRS112" s="376"/>
      <c r="GRT112" s="376"/>
      <c r="GRU112" s="376"/>
      <c r="GRV112" s="376"/>
      <c r="GRW112" s="376"/>
      <c r="GRX112" s="376"/>
      <c r="GRY112" s="376"/>
      <c r="GRZ112" s="376"/>
      <c r="GSA112" s="376"/>
      <c r="GSB112" s="376"/>
      <c r="GSC112" s="376"/>
      <c r="GSD112" s="376"/>
      <c r="GSE112" s="376"/>
      <c r="GSF112" s="376"/>
      <c r="GSG112" s="376"/>
      <c r="GSH112" s="376"/>
      <c r="GSI112" s="376"/>
      <c r="GSJ112" s="376"/>
      <c r="GSK112" s="376"/>
      <c r="GSL112" s="376"/>
      <c r="GSM112" s="376"/>
      <c r="GSN112" s="376"/>
      <c r="GSO112" s="376"/>
      <c r="GSP112" s="376"/>
      <c r="GSQ112" s="376"/>
      <c r="GSR112" s="376"/>
      <c r="GSS112" s="376"/>
      <c r="GST112" s="376"/>
      <c r="GSU112" s="376"/>
      <c r="GSV112" s="376"/>
      <c r="GSW112" s="376"/>
      <c r="GSX112" s="376"/>
      <c r="GSY112" s="376"/>
      <c r="GSZ112" s="376"/>
      <c r="GTA112" s="376"/>
      <c r="GTB112" s="376"/>
      <c r="GTC112" s="376"/>
      <c r="GTD112" s="376"/>
      <c r="GTE112" s="376"/>
      <c r="GTF112" s="376"/>
      <c r="GTG112" s="376"/>
      <c r="GTH112" s="376"/>
      <c r="GTI112" s="376"/>
      <c r="GTJ112" s="376"/>
      <c r="GTK112" s="376"/>
      <c r="GTL112" s="376"/>
      <c r="GTM112" s="376"/>
      <c r="GTN112" s="376"/>
      <c r="GTO112" s="376"/>
      <c r="GTP112" s="376"/>
      <c r="GTQ112" s="376"/>
      <c r="GTR112" s="376"/>
      <c r="GTS112" s="376"/>
      <c r="GTT112" s="376"/>
      <c r="GTU112" s="376"/>
      <c r="GTV112" s="376"/>
      <c r="GTW112" s="376"/>
      <c r="GTX112" s="376"/>
      <c r="GTY112" s="376"/>
      <c r="GTZ112" s="376"/>
      <c r="GUA112" s="376"/>
      <c r="GUB112" s="376"/>
      <c r="GUC112" s="376"/>
      <c r="GUD112" s="376"/>
      <c r="GUE112" s="376"/>
      <c r="GUF112" s="376"/>
      <c r="GUG112" s="376"/>
      <c r="GUH112" s="376"/>
      <c r="GUI112" s="376"/>
      <c r="GUJ112" s="376"/>
      <c r="GUK112" s="376"/>
      <c r="GUL112" s="376"/>
      <c r="GUM112" s="376"/>
      <c r="GUN112" s="376"/>
      <c r="GUO112" s="376"/>
      <c r="GUP112" s="376"/>
      <c r="GUQ112" s="376"/>
      <c r="GUR112" s="376"/>
      <c r="GUS112" s="376"/>
      <c r="GUT112" s="376"/>
      <c r="GUU112" s="376"/>
      <c r="GUV112" s="376"/>
      <c r="GUW112" s="376"/>
      <c r="GUX112" s="376"/>
      <c r="GUY112" s="376"/>
      <c r="GUZ112" s="376"/>
      <c r="GVA112" s="376"/>
      <c r="GVB112" s="376"/>
      <c r="GVC112" s="376"/>
      <c r="GVD112" s="376"/>
      <c r="GVE112" s="376"/>
      <c r="GVF112" s="376"/>
      <c r="GVG112" s="376"/>
      <c r="GVH112" s="376"/>
      <c r="GVI112" s="376"/>
      <c r="GVJ112" s="376"/>
      <c r="GVK112" s="376"/>
      <c r="GVL112" s="376"/>
      <c r="GVM112" s="376"/>
      <c r="GVN112" s="376"/>
      <c r="GVO112" s="376"/>
      <c r="GVP112" s="376"/>
      <c r="GVQ112" s="376"/>
      <c r="GVR112" s="376"/>
      <c r="GVS112" s="376"/>
      <c r="GVT112" s="376"/>
      <c r="GVU112" s="376"/>
      <c r="GVV112" s="376"/>
      <c r="GVW112" s="376"/>
      <c r="GVX112" s="376"/>
      <c r="GVY112" s="376"/>
      <c r="GVZ112" s="376"/>
      <c r="GWA112" s="376"/>
      <c r="GWB112" s="376"/>
      <c r="GWC112" s="376"/>
      <c r="GWD112" s="376"/>
      <c r="GWE112" s="376"/>
      <c r="GWF112" s="376"/>
      <c r="GWG112" s="376"/>
      <c r="GWH112" s="376"/>
      <c r="GWI112" s="376"/>
      <c r="GWJ112" s="376"/>
      <c r="GWK112" s="376"/>
      <c r="GWL112" s="376"/>
      <c r="GWM112" s="376"/>
      <c r="GWN112" s="376"/>
      <c r="GWO112" s="376"/>
      <c r="GWP112" s="376"/>
      <c r="GWQ112" s="376"/>
      <c r="GWR112" s="376"/>
      <c r="GWS112" s="376"/>
      <c r="GWT112" s="376"/>
      <c r="GWU112" s="376"/>
      <c r="GWV112" s="376"/>
      <c r="GWW112" s="376"/>
      <c r="GWX112" s="376"/>
      <c r="GWY112" s="376"/>
      <c r="GWZ112" s="376"/>
      <c r="GXA112" s="376"/>
      <c r="GXB112" s="376"/>
      <c r="GXC112" s="376"/>
      <c r="GXD112" s="376"/>
      <c r="GXE112" s="376"/>
      <c r="GXF112" s="376"/>
      <c r="GXG112" s="376"/>
      <c r="GXH112" s="376"/>
      <c r="GXI112" s="376"/>
      <c r="GXJ112" s="376"/>
      <c r="GXK112" s="376"/>
      <c r="GXL112" s="376"/>
      <c r="GXM112" s="376"/>
      <c r="GXN112" s="376"/>
      <c r="GXO112" s="376"/>
      <c r="GXP112" s="376"/>
      <c r="GXQ112" s="376"/>
      <c r="GXR112" s="376"/>
      <c r="GXS112" s="376"/>
      <c r="GXT112" s="376"/>
      <c r="GXU112" s="376"/>
      <c r="GXV112" s="376"/>
      <c r="GXW112" s="376"/>
      <c r="GXX112" s="376"/>
      <c r="GXY112" s="376"/>
      <c r="GXZ112" s="376"/>
      <c r="GYA112" s="376"/>
      <c r="GYB112" s="376"/>
      <c r="GYC112" s="376"/>
      <c r="GYD112" s="376"/>
      <c r="GYE112" s="376"/>
      <c r="GYF112" s="376"/>
      <c r="GYG112" s="376"/>
      <c r="GYH112" s="376"/>
      <c r="GYI112" s="376"/>
      <c r="GYJ112" s="376"/>
      <c r="GYK112" s="376"/>
      <c r="GYL112" s="376"/>
      <c r="GYM112" s="376"/>
      <c r="GYN112" s="376"/>
      <c r="GYO112" s="376"/>
      <c r="GYP112" s="376"/>
      <c r="GYQ112" s="376"/>
      <c r="GYR112" s="376"/>
      <c r="GYS112" s="376"/>
      <c r="GYT112" s="376"/>
      <c r="GYU112" s="376"/>
      <c r="GYV112" s="376"/>
      <c r="GYW112" s="376"/>
      <c r="GYX112" s="376"/>
      <c r="GYY112" s="376"/>
      <c r="GYZ112" s="376"/>
      <c r="GZA112" s="376"/>
      <c r="GZB112" s="376"/>
      <c r="GZC112" s="376"/>
      <c r="GZD112" s="376"/>
      <c r="GZE112" s="376"/>
      <c r="GZF112" s="376"/>
      <c r="GZG112" s="376"/>
      <c r="GZH112" s="376"/>
      <c r="GZI112" s="376"/>
      <c r="GZJ112" s="376"/>
      <c r="GZK112" s="376"/>
      <c r="GZL112" s="376"/>
      <c r="GZM112" s="376"/>
      <c r="GZN112" s="376"/>
      <c r="GZO112" s="376"/>
      <c r="GZP112" s="376"/>
      <c r="GZQ112" s="376"/>
      <c r="GZR112" s="376"/>
      <c r="GZS112" s="376"/>
      <c r="GZT112" s="376"/>
      <c r="GZU112" s="376"/>
      <c r="GZV112" s="376"/>
      <c r="GZW112" s="376"/>
      <c r="GZX112" s="376"/>
      <c r="GZY112" s="376"/>
      <c r="GZZ112" s="376"/>
      <c r="HAA112" s="376"/>
      <c r="HAB112" s="376"/>
      <c r="HAC112" s="376"/>
      <c r="HAD112" s="376"/>
      <c r="HAE112" s="376"/>
      <c r="HAF112" s="376"/>
      <c r="HAG112" s="376"/>
      <c r="HAH112" s="376"/>
      <c r="HAI112" s="376"/>
      <c r="HAJ112" s="376"/>
      <c r="HAK112" s="376"/>
      <c r="HAL112" s="376"/>
      <c r="HAM112" s="376"/>
      <c r="HAN112" s="376"/>
      <c r="HAO112" s="376"/>
      <c r="HAP112" s="376"/>
      <c r="HAQ112" s="376"/>
      <c r="HAR112" s="376"/>
      <c r="HAS112" s="376"/>
      <c r="HAT112" s="376"/>
      <c r="HAU112" s="376"/>
      <c r="HAV112" s="376"/>
      <c r="HAW112" s="376"/>
      <c r="HAX112" s="376"/>
      <c r="HAY112" s="376"/>
      <c r="HAZ112" s="376"/>
      <c r="HBA112" s="376"/>
      <c r="HBB112" s="376"/>
      <c r="HBC112" s="376"/>
      <c r="HBD112" s="376"/>
      <c r="HBE112" s="376"/>
      <c r="HBF112" s="376"/>
      <c r="HBG112" s="376"/>
      <c r="HBH112" s="376"/>
      <c r="HBI112" s="376"/>
      <c r="HBJ112" s="376"/>
      <c r="HBK112" s="376"/>
      <c r="HBL112" s="376"/>
      <c r="HBM112" s="376"/>
      <c r="HBN112" s="376"/>
      <c r="HBO112" s="376"/>
      <c r="HBP112" s="376"/>
      <c r="HBQ112" s="376"/>
      <c r="HBR112" s="376"/>
      <c r="HBS112" s="376"/>
      <c r="HBT112" s="376"/>
      <c r="HBU112" s="376"/>
      <c r="HBV112" s="376"/>
      <c r="HBW112" s="376"/>
      <c r="HBX112" s="376"/>
      <c r="HBY112" s="376"/>
      <c r="HBZ112" s="376"/>
      <c r="HCA112" s="376"/>
      <c r="HCB112" s="376"/>
      <c r="HCC112" s="376"/>
      <c r="HCD112" s="376"/>
      <c r="HCE112" s="376"/>
      <c r="HCF112" s="376"/>
      <c r="HCG112" s="376"/>
      <c r="HCH112" s="376"/>
      <c r="HCI112" s="376"/>
      <c r="HCJ112" s="376"/>
      <c r="HCK112" s="376"/>
      <c r="HCL112" s="376"/>
      <c r="HCM112" s="376"/>
      <c r="HCN112" s="376"/>
      <c r="HCO112" s="376"/>
      <c r="HCP112" s="376"/>
      <c r="HCQ112" s="376"/>
      <c r="HCR112" s="376"/>
      <c r="HCS112" s="376"/>
      <c r="HCT112" s="376"/>
      <c r="HCU112" s="376"/>
      <c r="HCV112" s="376"/>
      <c r="HCW112" s="376"/>
      <c r="HCX112" s="376"/>
      <c r="HCY112" s="376"/>
      <c r="HCZ112" s="376"/>
      <c r="HDA112" s="376"/>
      <c r="HDB112" s="376"/>
      <c r="HDC112" s="376"/>
      <c r="HDD112" s="376"/>
      <c r="HDE112" s="376"/>
      <c r="HDF112" s="376"/>
      <c r="HDG112" s="376"/>
      <c r="HDH112" s="376"/>
      <c r="HDI112" s="376"/>
      <c r="HDJ112" s="376"/>
      <c r="HDK112" s="376"/>
      <c r="HDL112" s="376"/>
      <c r="HDM112" s="376"/>
      <c r="HDN112" s="376"/>
      <c r="HDO112" s="376"/>
      <c r="HDP112" s="376"/>
      <c r="HDQ112" s="376"/>
      <c r="HDR112" s="376"/>
      <c r="HDS112" s="376"/>
      <c r="HDT112" s="376"/>
      <c r="HDU112" s="376"/>
      <c r="HDV112" s="376"/>
      <c r="HDW112" s="376"/>
      <c r="HDX112" s="376"/>
      <c r="HDY112" s="376"/>
      <c r="HDZ112" s="376"/>
      <c r="HEA112" s="376"/>
      <c r="HEB112" s="376"/>
      <c r="HEC112" s="376"/>
      <c r="HED112" s="376"/>
      <c r="HEE112" s="376"/>
      <c r="HEF112" s="376"/>
      <c r="HEG112" s="376"/>
      <c r="HEH112" s="376"/>
      <c r="HEI112" s="376"/>
      <c r="HEJ112" s="376"/>
      <c r="HEK112" s="376"/>
      <c r="HEL112" s="376"/>
      <c r="HEM112" s="376"/>
      <c r="HEN112" s="376"/>
      <c r="HEO112" s="376"/>
      <c r="HEP112" s="376"/>
      <c r="HEQ112" s="376"/>
      <c r="HER112" s="376"/>
      <c r="HES112" s="376"/>
      <c r="HET112" s="376"/>
      <c r="HEU112" s="376"/>
      <c r="HEV112" s="376"/>
      <c r="HEW112" s="376"/>
      <c r="HEX112" s="376"/>
      <c r="HEY112" s="376"/>
      <c r="HEZ112" s="376"/>
      <c r="HFA112" s="376"/>
      <c r="HFB112" s="376"/>
      <c r="HFC112" s="376"/>
      <c r="HFD112" s="376"/>
      <c r="HFE112" s="376"/>
      <c r="HFF112" s="376"/>
      <c r="HFG112" s="376"/>
      <c r="HFH112" s="376"/>
      <c r="HFI112" s="376"/>
      <c r="HFJ112" s="376"/>
      <c r="HFK112" s="376"/>
      <c r="HFL112" s="376"/>
      <c r="HFM112" s="376"/>
      <c r="HFN112" s="376"/>
      <c r="HFO112" s="376"/>
      <c r="HFP112" s="376"/>
      <c r="HFQ112" s="376"/>
      <c r="HFR112" s="376"/>
      <c r="HFS112" s="376"/>
      <c r="HFT112" s="376"/>
      <c r="HFU112" s="376"/>
      <c r="HFV112" s="376"/>
      <c r="HFW112" s="376"/>
      <c r="HFX112" s="376"/>
      <c r="HFY112" s="376"/>
      <c r="HFZ112" s="376"/>
      <c r="HGA112" s="376"/>
      <c r="HGB112" s="376"/>
      <c r="HGC112" s="376"/>
      <c r="HGD112" s="376"/>
      <c r="HGE112" s="376"/>
      <c r="HGF112" s="376"/>
      <c r="HGG112" s="376"/>
      <c r="HGH112" s="376"/>
      <c r="HGI112" s="376"/>
      <c r="HGJ112" s="376"/>
      <c r="HGK112" s="376"/>
      <c r="HGL112" s="376"/>
      <c r="HGM112" s="376"/>
      <c r="HGN112" s="376"/>
      <c r="HGO112" s="376"/>
      <c r="HGP112" s="376"/>
      <c r="HGQ112" s="376"/>
      <c r="HGR112" s="376"/>
      <c r="HGS112" s="376"/>
      <c r="HGT112" s="376"/>
      <c r="HGU112" s="376"/>
      <c r="HGV112" s="376"/>
      <c r="HGW112" s="376"/>
      <c r="HGX112" s="376"/>
      <c r="HGY112" s="376"/>
      <c r="HGZ112" s="376"/>
      <c r="HHA112" s="376"/>
      <c r="HHB112" s="376"/>
      <c r="HHC112" s="376"/>
      <c r="HHD112" s="376"/>
      <c r="HHE112" s="376"/>
      <c r="HHF112" s="376"/>
      <c r="HHG112" s="376"/>
      <c r="HHH112" s="376"/>
      <c r="HHI112" s="376"/>
      <c r="HHJ112" s="376"/>
      <c r="HHK112" s="376"/>
      <c r="HHL112" s="376"/>
      <c r="HHM112" s="376"/>
      <c r="HHN112" s="376"/>
      <c r="HHO112" s="376"/>
      <c r="HHP112" s="376"/>
      <c r="HHQ112" s="376"/>
      <c r="HHR112" s="376"/>
      <c r="HHS112" s="376"/>
      <c r="HHT112" s="376"/>
      <c r="HHU112" s="376"/>
      <c r="HHV112" s="376"/>
      <c r="HHW112" s="376"/>
      <c r="HHX112" s="376"/>
      <c r="HHY112" s="376"/>
      <c r="HHZ112" s="376"/>
      <c r="HIA112" s="376"/>
      <c r="HIB112" s="376"/>
      <c r="HIC112" s="376"/>
      <c r="HID112" s="376"/>
      <c r="HIE112" s="376"/>
      <c r="HIF112" s="376"/>
      <c r="HIG112" s="376"/>
      <c r="HIH112" s="376"/>
      <c r="HII112" s="376"/>
      <c r="HIJ112" s="376"/>
      <c r="HIK112" s="376"/>
      <c r="HIL112" s="376"/>
      <c r="HIM112" s="376"/>
      <c r="HIN112" s="376"/>
      <c r="HIO112" s="376"/>
      <c r="HIP112" s="376"/>
      <c r="HIQ112" s="376"/>
      <c r="HIR112" s="376"/>
      <c r="HIS112" s="376"/>
      <c r="HIT112" s="376"/>
      <c r="HIU112" s="376"/>
      <c r="HIV112" s="376"/>
      <c r="HIW112" s="376"/>
      <c r="HIX112" s="376"/>
      <c r="HIY112" s="376"/>
      <c r="HIZ112" s="376"/>
      <c r="HJA112" s="376"/>
      <c r="HJB112" s="376"/>
      <c r="HJC112" s="376"/>
      <c r="HJD112" s="376"/>
      <c r="HJE112" s="376"/>
      <c r="HJF112" s="376"/>
      <c r="HJG112" s="376"/>
      <c r="HJH112" s="376"/>
      <c r="HJI112" s="376"/>
      <c r="HJJ112" s="376"/>
      <c r="HJK112" s="376"/>
      <c r="HJL112" s="376"/>
      <c r="HJM112" s="376"/>
      <c r="HJN112" s="376"/>
      <c r="HJO112" s="376"/>
      <c r="HJP112" s="376"/>
      <c r="HJQ112" s="376"/>
      <c r="HJR112" s="376"/>
      <c r="HJS112" s="376"/>
      <c r="HJT112" s="376"/>
      <c r="HJU112" s="376"/>
      <c r="HJV112" s="376"/>
      <c r="HJW112" s="376"/>
      <c r="HJX112" s="376"/>
      <c r="HJY112" s="376"/>
      <c r="HJZ112" s="376"/>
      <c r="HKA112" s="376"/>
      <c r="HKB112" s="376"/>
      <c r="HKC112" s="376"/>
      <c r="HKD112" s="376"/>
      <c r="HKE112" s="376"/>
      <c r="HKF112" s="376"/>
      <c r="HKG112" s="376"/>
      <c r="HKH112" s="376"/>
      <c r="HKI112" s="376"/>
      <c r="HKJ112" s="376"/>
      <c r="HKK112" s="376"/>
      <c r="HKL112" s="376"/>
      <c r="HKM112" s="376"/>
      <c r="HKN112" s="376"/>
      <c r="HKO112" s="376"/>
      <c r="HKP112" s="376"/>
      <c r="HKQ112" s="376"/>
      <c r="HKR112" s="376"/>
      <c r="HKS112" s="376"/>
      <c r="HKT112" s="376"/>
      <c r="HKU112" s="376"/>
      <c r="HKV112" s="376"/>
      <c r="HKW112" s="376"/>
      <c r="HKX112" s="376"/>
      <c r="HKY112" s="376"/>
      <c r="HKZ112" s="376"/>
      <c r="HLA112" s="376"/>
      <c r="HLB112" s="376"/>
      <c r="HLC112" s="376"/>
      <c r="HLD112" s="376"/>
      <c r="HLE112" s="376"/>
      <c r="HLF112" s="376"/>
      <c r="HLG112" s="376"/>
      <c r="HLH112" s="376"/>
      <c r="HLI112" s="376"/>
      <c r="HLJ112" s="376"/>
      <c r="HLK112" s="376"/>
      <c r="HLL112" s="376"/>
      <c r="HLM112" s="376"/>
      <c r="HLN112" s="376"/>
      <c r="HLO112" s="376"/>
      <c r="HLP112" s="376"/>
      <c r="HLQ112" s="376"/>
      <c r="HLR112" s="376"/>
      <c r="HLS112" s="376"/>
      <c r="HLT112" s="376"/>
      <c r="HLU112" s="376"/>
      <c r="HLV112" s="376"/>
      <c r="HLW112" s="376"/>
      <c r="HLX112" s="376"/>
      <c r="HLY112" s="376"/>
      <c r="HLZ112" s="376"/>
      <c r="HMA112" s="376"/>
      <c r="HMB112" s="376"/>
      <c r="HMC112" s="376"/>
      <c r="HMD112" s="376"/>
      <c r="HME112" s="376"/>
      <c r="HMF112" s="376"/>
      <c r="HMG112" s="376"/>
      <c r="HMH112" s="376"/>
      <c r="HMI112" s="376"/>
      <c r="HMJ112" s="376"/>
      <c r="HMK112" s="376"/>
      <c r="HML112" s="376"/>
      <c r="HMM112" s="376"/>
      <c r="HMN112" s="376"/>
      <c r="HMO112" s="376"/>
      <c r="HMP112" s="376"/>
      <c r="HMQ112" s="376"/>
      <c r="HMR112" s="376"/>
      <c r="HMS112" s="376"/>
      <c r="HMT112" s="376"/>
      <c r="HMU112" s="376"/>
      <c r="HMV112" s="376"/>
      <c r="HMW112" s="376"/>
      <c r="HMX112" s="376"/>
      <c r="HMY112" s="376"/>
      <c r="HMZ112" s="376"/>
      <c r="HNA112" s="376"/>
      <c r="HNB112" s="376"/>
      <c r="HNC112" s="376"/>
      <c r="HND112" s="376"/>
      <c r="HNE112" s="376"/>
      <c r="HNF112" s="376"/>
      <c r="HNG112" s="376"/>
      <c r="HNH112" s="376"/>
      <c r="HNI112" s="376"/>
      <c r="HNJ112" s="376"/>
      <c r="HNK112" s="376"/>
      <c r="HNL112" s="376"/>
      <c r="HNM112" s="376"/>
      <c r="HNN112" s="376"/>
      <c r="HNO112" s="376"/>
      <c r="HNP112" s="376"/>
      <c r="HNQ112" s="376"/>
      <c r="HNR112" s="376"/>
      <c r="HNS112" s="376"/>
      <c r="HNT112" s="376"/>
      <c r="HNU112" s="376"/>
      <c r="HNV112" s="376"/>
      <c r="HNW112" s="376"/>
      <c r="HNX112" s="376"/>
      <c r="HNY112" s="376"/>
      <c r="HNZ112" s="376"/>
      <c r="HOA112" s="376"/>
      <c r="HOB112" s="376"/>
      <c r="HOC112" s="376"/>
      <c r="HOD112" s="376"/>
      <c r="HOE112" s="376"/>
      <c r="HOF112" s="376"/>
      <c r="HOG112" s="376"/>
      <c r="HOH112" s="376"/>
      <c r="HOI112" s="376"/>
      <c r="HOJ112" s="376"/>
      <c r="HOK112" s="376"/>
      <c r="HOL112" s="376"/>
      <c r="HOM112" s="376"/>
      <c r="HON112" s="376"/>
      <c r="HOO112" s="376"/>
      <c r="HOP112" s="376"/>
      <c r="HOQ112" s="376"/>
      <c r="HOR112" s="376"/>
      <c r="HOS112" s="376"/>
      <c r="HOT112" s="376"/>
      <c r="HOU112" s="376"/>
      <c r="HOV112" s="376"/>
      <c r="HOW112" s="376"/>
      <c r="HOX112" s="376"/>
      <c r="HOY112" s="376"/>
      <c r="HOZ112" s="376"/>
      <c r="HPA112" s="376"/>
      <c r="HPB112" s="376"/>
      <c r="HPC112" s="376"/>
      <c r="HPD112" s="376"/>
      <c r="HPE112" s="376"/>
      <c r="HPF112" s="376"/>
      <c r="HPG112" s="376"/>
      <c r="HPH112" s="376"/>
      <c r="HPI112" s="376"/>
      <c r="HPJ112" s="376"/>
      <c r="HPK112" s="376"/>
      <c r="HPL112" s="376"/>
      <c r="HPM112" s="376"/>
      <c r="HPN112" s="376"/>
      <c r="HPO112" s="376"/>
      <c r="HPP112" s="376"/>
      <c r="HPQ112" s="376"/>
      <c r="HPR112" s="376"/>
      <c r="HPS112" s="376"/>
      <c r="HPT112" s="376"/>
      <c r="HPU112" s="376"/>
      <c r="HPV112" s="376"/>
      <c r="HPW112" s="376"/>
      <c r="HPX112" s="376"/>
      <c r="HPY112" s="376"/>
      <c r="HPZ112" s="376"/>
      <c r="HQA112" s="376"/>
      <c r="HQB112" s="376"/>
      <c r="HQC112" s="376"/>
      <c r="HQD112" s="376"/>
      <c r="HQE112" s="376"/>
      <c r="HQF112" s="376"/>
      <c r="HQG112" s="376"/>
      <c r="HQH112" s="376"/>
      <c r="HQI112" s="376"/>
      <c r="HQJ112" s="376"/>
      <c r="HQK112" s="376"/>
      <c r="HQL112" s="376"/>
      <c r="HQM112" s="376"/>
      <c r="HQN112" s="376"/>
      <c r="HQO112" s="376"/>
      <c r="HQP112" s="376"/>
      <c r="HQQ112" s="376"/>
      <c r="HQR112" s="376"/>
      <c r="HQS112" s="376"/>
      <c r="HQT112" s="376"/>
      <c r="HQU112" s="376"/>
      <c r="HQV112" s="376"/>
      <c r="HQW112" s="376"/>
      <c r="HQX112" s="376"/>
      <c r="HQY112" s="376"/>
      <c r="HQZ112" s="376"/>
      <c r="HRA112" s="376"/>
      <c r="HRB112" s="376"/>
      <c r="HRC112" s="376"/>
      <c r="HRD112" s="376"/>
      <c r="HRE112" s="376"/>
      <c r="HRF112" s="376"/>
      <c r="HRG112" s="376"/>
      <c r="HRH112" s="376"/>
      <c r="HRI112" s="376"/>
      <c r="HRJ112" s="376"/>
      <c r="HRK112" s="376"/>
      <c r="HRL112" s="376"/>
      <c r="HRM112" s="376"/>
      <c r="HRN112" s="376"/>
      <c r="HRO112" s="376"/>
      <c r="HRP112" s="376"/>
      <c r="HRQ112" s="376"/>
      <c r="HRR112" s="376"/>
      <c r="HRS112" s="376"/>
      <c r="HRT112" s="376"/>
      <c r="HRU112" s="376"/>
      <c r="HRV112" s="376"/>
      <c r="HRW112" s="376"/>
      <c r="HRX112" s="376"/>
      <c r="HRY112" s="376"/>
      <c r="HRZ112" s="376"/>
      <c r="HSA112" s="376"/>
      <c r="HSB112" s="376"/>
      <c r="HSC112" s="376"/>
      <c r="HSD112" s="376"/>
      <c r="HSE112" s="376"/>
      <c r="HSF112" s="376"/>
      <c r="HSG112" s="376"/>
      <c r="HSH112" s="376"/>
      <c r="HSI112" s="376"/>
      <c r="HSJ112" s="376"/>
      <c r="HSK112" s="376"/>
      <c r="HSL112" s="376"/>
      <c r="HSM112" s="376"/>
      <c r="HSN112" s="376"/>
      <c r="HSO112" s="376"/>
      <c r="HSP112" s="376"/>
      <c r="HSQ112" s="376"/>
      <c r="HSR112" s="376"/>
      <c r="HSS112" s="376"/>
      <c r="HST112" s="376"/>
      <c r="HSU112" s="376"/>
      <c r="HSV112" s="376"/>
      <c r="HSW112" s="376"/>
      <c r="HSX112" s="376"/>
      <c r="HSY112" s="376"/>
      <c r="HSZ112" s="376"/>
      <c r="HTA112" s="376"/>
      <c r="HTB112" s="376"/>
      <c r="HTC112" s="376"/>
      <c r="HTD112" s="376"/>
      <c r="HTE112" s="376"/>
      <c r="HTF112" s="376"/>
      <c r="HTG112" s="376"/>
      <c r="HTH112" s="376"/>
      <c r="HTI112" s="376"/>
      <c r="HTJ112" s="376"/>
      <c r="HTK112" s="376"/>
      <c r="HTL112" s="376"/>
      <c r="HTM112" s="376"/>
      <c r="HTN112" s="376"/>
      <c r="HTO112" s="376"/>
      <c r="HTP112" s="376"/>
      <c r="HTQ112" s="376"/>
      <c r="HTR112" s="376"/>
      <c r="HTS112" s="376"/>
      <c r="HTT112" s="376"/>
      <c r="HTU112" s="376"/>
      <c r="HTV112" s="376"/>
      <c r="HTW112" s="376"/>
      <c r="HTX112" s="376"/>
      <c r="HTY112" s="376"/>
      <c r="HTZ112" s="376"/>
      <c r="HUA112" s="376"/>
      <c r="HUB112" s="376"/>
      <c r="HUC112" s="376"/>
      <c r="HUD112" s="376"/>
      <c r="HUE112" s="376"/>
      <c r="HUF112" s="376"/>
      <c r="HUG112" s="376"/>
      <c r="HUH112" s="376"/>
      <c r="HUI112" s="376"/>
      <c r="HUJ112" s="376"/>
      <c r="HUK112" s="376"/>
      <c r="HUL112" s="376"/>
      <c r="HUM112" s="376"/>
      <c r="HUN112" s="376"/>
      <c r="HUO112" s="376"/>
      <c r="HUP112" s="376"/>
      <c r="HUQ112" s="376"/>
      <c r="HUR112" s="376"/>
      <c r="HUS112" s="376"/>
      <c r="HUT112" s="376"/>
      <c r="HUU112" s="376"/>
      <c r="HUV112" s="376"/>
      <c r="HUW112" s="376"/>
      <c r="HUX112" s="376"/>
      <c r="HUY112" s="376"/>
      <c r="HUZ112" s="376"/>
      <c r="HVA112" s="376"/>
      <c r="HVB112" s="376"/>
      <c r="HVC112" s="376"/>
      <c r="HVD112" s="376"/>
      <c r="HVE112" s="376"/>
      <c r="HVF112" s="376"/>
      <c r="HVG112" s="376"/>
      <c r="HVH112" s="376"/>
      <c r="HVI112" s="376"/>
      <c r="HVJ112" s="376"/>
      <c r="HVK112" s="376"/>
      <c r="HVL112" s="376"/>
      <c r="HVM112" s="376"/>
      <c r="HVN112" s="376"/>
      <c r="HVO112" s="376"/>
      <c r="HVP112" s="376"/>
      <c r="HVQ112" s="376"/>
      <c r="HVR112" s="376"/>
      <c r="HVS112" s="376"/>
      <c r="HVT112" s="376"/>
      <c r="HVU112" s="376"/>
      <c r="HVV112" s="376"/>
      <c r="HVW112" s="376"/>
      <c r="HVX112" s="376"/>
      <c r="HVY112" s="376"/>
      <c r="HVZ112" s="376"/>
      <c r="HWA112" s="376"/>
      <c r="HWB112" s="376"/>
      <c r="HWC112" s="376"/>
      <c r="HWD112" s="376"/>
      <c r="HWE112" s="376"/>
      <c r="HWF112" s="376"/>
      <c r="HWG112" s="376"/>
      <c r="HWH112" s="376"/>
      <c r="HWI112" s="376"/>
      <c r="HWJ112" s="376"/>
      <c r="HWK112" s="376"/>
      <c r="HWL112" s="376"/>
      <c r="HWM112" s="376"/>
      <c r="HWN112" s="376"/>
      <c r="HWO112" s="376"/>
      <c r="HWP112" s="376"/>
      <c r="HWQ112" s="376"/>
      <c r="HWR112" s="376"/>
      <c r="HWS112" s="376"/>
      <c r="HWT112" s="376"/>
      <c r="HWU112" s="376"/>
      <c r="HWV112" s="376"/>
      <c r="HWW112" s="376"/>
      <c r="HWX112" s="376"/>
      <c r="HWY112" s="376"/>
      <c r="HWZ112" s="376"/>
      <c r="HXA112" s="376"/>
      <c r="HXB112" s="376"/>
      <c r="HXC112" s="376"/>
      <c r="HXD112" s="376"/>
      <c r="HXE112" s="376"/>
      <c r="HXF112" s="376"/>
      <c r="HXG112" s="376"/>
      <c r="HXH112" s="376"/>
      <c r="HXI112" s="376"/>
      <c r="HXJ112" s="376"/>
      <c r="HXK112" s="376"/>
      <c r="HXL112" s="376"/>
      <c r="HXM112" s="376"/>
      <c r="HXN112" s="376"/>
      <c r="HXO112" s="376"/>
      <c r="HXP112" s="376"/>
      <c r="HXQ112" s="376"/>
      <c r="HXR112" s="376"/>
      <c r="HXS112" s="376"/>
      <c r="HXT112" s="376"/>
      <c r="HXU112" s="376"/>
      <c r="HXV112" s="376"/>
      <c r="HXW112" s="376"/>
      <c r="HXX112" s="376"/>
      <c r="HXY112" s="376"/>
      <c r="HXZ112" s="376"/>
      <c r="HYA112" s="376"/>
      <c r="HYB112" s="376"/>
      <c r="HYC112" s="376"/>
      <c r="HYD112" s="376"/>
      <c r="HYE112" s="376"/>
      <c r="HYF112" s="376"/>
      <c r="HYG112" s="376"/>
      <c r="HYH112" s="376"/>
      <c r="HYI112" s="376"/>
      <c r="HYJ112" s="376"/>
      <c r="HYK112" s="376"/>
      <c r="HYL112" s="376"/>
      <c r="HYM112" s="376"/>
      <c r="HYN112" s="376"/>
      <c r="HYO112" s="376"/>
      <c r="HYP112" s="376"/>
      <c r="HYQ112" s="376"/>
      <c r="HYR112" s="376"/>
      <c r="HYS112" s="376"/>
      <c r="HYT112" s="376"/>
      <c r="HYU112" s="376"/>
      <c r="HYV112" s="376"/>
      <c r="HYW112" s="376"/>
      <c r="HYX112" s="376"/>
      <c r="HYY112" s="376"/>
      <c r="HYZ112" s="376"/>
      <c r="HZA112" s="376"/>
      <c r="HZB112" s="376"/>
      <c r="HZC112" s="376"/>
      <c r="HZD112" s="376"/>
      <c r="HZE112" s="376"/>
      <c r="HZF112" s="376"/>
      <c r="HZG112" s="376"/>
      <c r="HZH112" s="376"/>
      <c r="HZI112" s="376"/>
      <c r="HZJ112" s="376"/>
      <c r="HZK112" s="376"/>
      <c r="HZL112" s="376"/>
      <c r="HZM112" s="376"/>
      <c r="HZN112" s="376"/>
      <c r="HZO112" s="376"/>
      <c r="HZP112" s="376"/>
      <c r="HZQ112" s="376"/>
      <c r="HZR112" s="376"/>
      <c r="HZS112" s="376"/>
      <c r="HZT112" s="376"/>
      <c r="HZU112" s="376"/>
      <c r="HZV112" s="376"/>
      <c r="HZW112" s="376"/>
      <c r="HZX112" s="376"/>
      <c r="HZY112" s="376"/>
      <c r="HZZ112" s="376"/>
      <c r="IAA112" s="376"/>
      <c r="IAB112" s="376"/>
      <c r="IAC112" s="376"/>
      <c r="IAD112" s="376"/>
      <c r="IAE112" s="376"/>
      <c r="IAF112" s="376"/>
      <c r="IAG112" s="376"/>
      <c r="IAH112" s="376"/>
      <c r="IAI112" s="376"/>
      <c r="IAJ112" s="376"/>
      <c r="IAK112" s="376"/>
      <c r="IAL112" s="376"/>
      <c r="IAM112" s="376"/>
      <c r="IAN112" s="376"/>
      <c r="IAO112" s="376"/>
      <c r="IAP112" s="376"/>
      <c r="IAQ112" s="376"/>
      <c r="IAR112" s="376"/>
      <c r="IAS112" s="376"/>
      <c r="IAT112" s="376"/>
      <c r="IAU112" s="376"/>
      <c r="IAV112" s="376"/>
      <c r="IAW112" s="376"/>
      <c r="IAX112" s="376"/>
      <c r="IAY112" s="376"/>
      <c r="IAZ112" s="376"/>
      <c r="IBA112" s="376"/>
      <c r="IBB112" s="376"/>
      <c r="IBC112" s="376"/>
      <c r="IBD112" s="376"/>
      <c r="IBE112" s="376"/>
      <c r="IBF112" s="376"/>
      <c r="IBG112" s="376"/>
      <c r="IBH112" s="376"/>
      <c r="IBI112" s="376"/>
      <c r="IBJ112" s="376"/>
      <c r="IBK112" s="376"/>
      <c r="IBL112" s="376"/>
      <c r="IBM112" s="376"/>
      <c r="IBN112" s="376"/>
      <c r="IBO112" s="376"/>
      <c r="IBP112" s="376"/>
      <c r="IBQ112" s="376"/>
      <c r="IBR112" s="376"/>
      <c r="IBS112" s="376"/>
      <c r="IBT112" s="376"/>
      <c r="IBU112" s="376"/>
      <c r="IBV112" s="376"/>
      <c r="IBW112" s="376"/>
      <c r="IBX112" s="376"/>
      <c r="IBY112" s="376"/>
      <c r="IBZ112" s="376"/>
      <c r="ICA112" s="376"/>
      <c r="ICB112" s="376"/>
      <c r="ICC112" s="376"/>
      <c r="ICD112" s="376"/>
      <c r="ICE112" s="376"/>
      <c r="ICF112" s="376"/>
      <c r="ICG112" s="376"/>
      <c r="ICH112" s="376"/>
      <c r="ICI112" s="376"/>
      <c r="ICJ112" s="376"/>
      <c r="ICK112" s="376"/>
      <c r="ICL112" s="376"/>
      <c r="ICM112" s="376"/>
      <c r="ICN112" s="376"/>
      <c r="ICO112" s="376"/>
      <c r="ICP112" s="376"/>
      <c r="ICQ112" s="376"/>
      <c r="ICR112" s="376"/>
      <c r="ICS112" s="376"/>
      <c r="ICT112" s="376"/>
      <c r="ICU112" s="376"/>
      <c r="ICV112" s="376"/>
      <c r="ICW112" s="376"/>
      <c r="ICX112" s="376"/>
      <c r="ICY112" s="376"/>
      <c r="ICZ112" s="376"/>
      <c r="IDA112" s="376"/>
      <c r="IDB112" s="376"/>
      <c r="IDC112" s="376"/>
      <c r="IDD112" s="376"/>
      <c r="IDE112" s="376"/>
      <c r="IDF112" s="376"/>
      <c r="IDG112" s="376"/>
      <c r="IDH112" s="376"/>
      <c r="IDI112" s="376"/>
      <c r="IDJ112" s="376"/>
      <c r="IDK112" s="376"/>
      <c r="IDL112" s="376"/>
      <c r="IDM112" s="376"/>
      <c r="IDN112" s="376"/>
      <c r="IDO112" s="376"/>
      <c r="IDP112" s="376"/>
      <c r="IDQ112" s="376"/>
      <c r="IDR112" s="376"/>
      <c r="IDS112" s="376"/>
      <c r="IDT112" s="376"/>
      <c r="IDU112" s="376"/>
      <c r="IDV112" s="376"/>
      <c r="IDW112" s="376"/>
      <c r="IDX112" s="376"/>
      <c r="IDY112" s="376"/>
      <c r="IDZ112" s="376"/>
      <c r="IEA112" s="376"/>
      <c r="IEB112" s="376"/>
      <c r="IEC112" s="376"/>
      <c r="IED112" s="376"/>
      <c r="IEE112" s="376"/>
      <c r="IEF112" s="376"/>
      <c r="IEG112" s="376"/>
      <c r="IEH112" s="376"/>
      <c r="IEI112" s="376"/>
      <c r="IEJ112" s="376"/>
      <c r="IEK112" s="376"/>
      <c r="IEL112" s="376"/>
      <c r="IEM112" s="376"/>
      <c r="IEN112" s="376"/>
      <c r="IEO112" s="376"/>
      <c r="IEP112" s="376"/>
      <c r="IEQ112" s="376"/>
      <c r="IER112" s="376"/>
      <c r="IES112" s="376"/>
      <c r="IET112" s="376"/>
      <c r="IEU112" s="376"/>
      <c r="IEV112" s="376"/>
      <c r="IEW112" s="376"/>
      <c r="IEX112" s="376"/>
      <c r="IEY112" s="376"/>
      <c r="IEZ112" s="376"/>
      <c r="IFA112" s="376"/>
      <c r="IFB112" s="376"/>
      <c r="IFC112" s="376"/>
      <c r="IFD112" s="376"/>
      <c r="IFE112" s="376"/>
      <c r="IFF112" s="376"/>
      <c r="IFG112" s="376"/>
      <c r="IFH112" s="376"/>
      <c r="IFI112" s="376"/>
      <c r="IFJ112" s="376"/>
      <c r="IFK112" s="376"/>
      <c r="IFL112" s="376"/>
      <c r="IFM112" s="376"/>
      <c r="IFN112" s="376"/>
      <c r="IFO112" s="376"/>
      <c r="IFP112" s="376"/>
      <c r="IFQ112" s="376"/>
      <c r="IFR112" s="376"/>
      <c r="IFS112" s="376"/>
      <c r="IFT112" s="376"/>
      <c r="IFU112" s="376"/>
      <c r="IFV112" s="376"/>
      <c r="IFW112" s="376"/>
      <c r="IFX112" s="376"/>
      <c r="IFY112" s="376"/>
      <c r="IFZ112" s="376"/>
      <c r="IGA112" s="376"/>
      <c r="IGB112" s="376"/>
      <c r="IGC112" s="376"/>
      <c r="IGD112" s="376"/>
      <c r="IGE112" s="376"/>
      <c r="IGF112" s="376"/>
      <c r="IGG112" s="376"/>
      <c r="IGH112" s="376"/>
      <c r="IGI112" s="376"/>
      <c r="IGJ112" s="376"/>
      <c r="IGK112" s="376"/>
      <c r="IGL112" s="376"/>
      <c r="IGM112" s="376"/>
      <c r="IGN112" s="376"/>
      <c r="IGO112" s="376"/>
      <c r="IGP112" s="376"/>
      <c r="IGQ112" s="376"/>
      <c r="IGR112" s="376"/>
      <c r="IGS112" s="376"/>
      <c r="IGT112" s="376"/>
      <c r="IGU112" s="376"/>
      <c r="IGV112" s="376"/>
      <c r="IGW112" s="376"/>
      <c r="IGX112" s="376"/>
      <c r="IGY112" s="376"/>
      <c r="IGZ112" s="376"/>
      <c r="IHA112" s="376"/>
      <c r="IHB112" s="376"/>
      <c r="IHC112" s="376"/>
      <c r="IHD112" s="376"/>
      <c r="IHE112" s="376"/>
      <c r="IHF112" s="376"/>
      <c r="IHG112" s="376"/>
      <c r="IHH112" s="376"/>
      <c r="IHI112" s="376"/>
      <c r="IHJ112" s="376"/>
      <c r="IHK112" s="376"/>
      <c r="IHL112" s="376"/>
      <c r="IHM112" s="376"/>
      <c r="IHN112" s="376"/>
      <c r="IHO112" s="376"/>
      <c r="IHP112" s="376"/>
      <c r="IHQ112" s="376"/>
      <c r="IHR112" s="376"/>
      <c r="IHS112" s="376"/>
      <c r="IHT112" s="376"/>
      <c r="IHU112" s="376"/>
      <c r="IHV112" s="376"/>
      <c r="IHW112" s="376"/>
      <c r="IHX112" s="376"/>
      <c r="IHY112" s="376"/>
      <c r="IHZ112" s="376"/>
      <c r="IIA112" s="376"/>
      <c r="IIB112" s="376"/>
      <c r="IIC112" s="376"/>
      <c r="IID112" s="376"/>
      <c r="IIE112" s="376"/>
      <c r="IIF112" s="376"/>
      <c r="IIG112" s="376"/>
      <c r="IIH112" s="376"/>
      <c r="III112" s="376"/>
      <c r="IIJ112" s="376"/>
      <c r="IIK112" s="376"/>
      <c r="IIL112" s="376"/>
      <c r="IIM112" s="376"/>
      <c r="IIN112" s="376"/>
      <c r="IIO112" s="376"/>
      <c r="IIP112" s="376"/>
      <c r="IIQ112" s="376"/>
      <c r="IIR112" s="376"/>
      <c r="IIS112" s="376"/>
      <c r="IIT112" s="376"/>
      <c r="IIU112" s="376"/>
      <c r="IIV112" s="376"/>
      <c r="IIW112" s="376"/>
      <c r="IIX112" s="376"/>
      <c r="IIY112" s="376"/>
      <c r="IIZ112" s="376"/>
      <c r="IJA112" s="376"/>
      <c r="IJB112" s="376"/>
      <c r="IJC112" s="376"/>
      <c r="IJD112" s="376"/>
      <c r="IJE112" s="376"/>
      <c r="IJF112" s="376"/>
      <c r="IJG112" s="376"/>
      <c r="IJH112" s="376"/>
      <c r="IJI112" s="376"/>
      <c r="IJJ112" s="376"/>
      <c r="IJK112" s="376"/>
      <c r="IJL112" s="376"/>
      <c r="IJM112" s="376"/>
      <c r="IJN112" s="376"/>
      <c r="IJO112" s="376"/>
      <c r="IJP112" s="376"/>
      <c r="IJQ112" s="376"/>
      <c r="IJR112" s="376"/>
      <c r="IJS112" s="376"/>
      <c r="IJT112" s="376"/>
      <c r="IJU112" s="376"/>
      <c r="IJV112" s="376"/>
      <c r="IJW112" s="376"/>
      <c r="IJX112" s="376"/>
      <c r="IJY112" s="376"/>
      <c r="IJZ112" s="376"/>
      <c r="IKA112" s="376"/>
      <c r="IKB112" s="376"/>
      <c r="IKC112" s="376"/>
      <c r="IKD112" s="376"/>
      <c r="IKE112" s="376"/>
      <c r="IKF112" s="376"/>
      <c r="IKG112" s="376"/>
      <c r="IKH112" s="376"/>
      <c r="IKI112" s="376"/>
      <c r="IKJ112" s="376"/>
      <c r="IKK112" s="376"/>
      <c r="IKL112" s="376"/>
      <c r="IKM112" s="376"/>
      <c r="IKN112" s="376"/>
      <c r="IKO112" s="376"/>
      <c r="IKP112" s="376"/>
      <c r="IKQ112" s="376"/>
      <c r="IKR112" s="376"/>
      <c r="IKS112" s="376"/>
      <c r="IKT112" s="376"/>
      <c r="IKU112" s="376"/>
      <c r="IKV112" s="376"/>
      <c r="IKW112" s="376"/>
      <c r="IKX112" s="376"/>
      <c r="IKY112" s="376"/>
      <c r="IKZ112" s="376"/>
      <c r="ILA112" s="376"/>
      <c r="ILB112" s="376"/>
      <c r="ILC112" s="376"/>
      <c r="ILD112" s="376"/>
      <c r="ILE112" s="376"/>
      <c r="ILF112" s="376"/>
      <c r="ILG112" s="376"/>
      <c r="ILH112" s="376"/>
      <c r="ILI112" s="376"/>
      <c r="ILJ112" s="376"/>
      <c r="ILK112" s="376"/>
      <c r="ILL112" s="376"/>
      <c r="ILM112" s="376"/>
      <c r="ILN112" s="376"/>
      <c r="ILO112" s="376"/>
      <c r="ILP112" s="376"/>
      <c r="ILQ112" s="376"/>
      <c r="ILR112" s="376"/>
      <c r="ILS112" s="376"/>
      <c r="ILT112" s="376"/>
      <c r="ILU112" s="376"/>
      <c r="ILV112" s="376"/>
      <c r="ILW112" s="376"/>
      <c r="ILX112" s="376"/>
      <c r="ILY112" s="376"/>
      <c r="ILZ112" s="376"/>
      <c r="IMA112" s="376"/>
      <c r="IMB112" s="376"/>
      <c r="IMC112" s="376"/>
      <c r="IMD112" s="376"/>
      <c r="IME112" s="376"/>
      <c r="IMF112" s="376"/>
      <c r="IMG112" s="376"/>
      <c r="IMH112" s="376"/>
      <c r="IMI112" s="376"/>
      <c r="IMJ112" s="376"/>
      <c r="IMK112" s="376"/>
      <c r="IML112" s="376"/>
      <c r="IMM112" s="376"/>
      <c r="IMN112" s="376"/>
      <c r="IMO112" s="376"/>
      <c r="IMP112" s="376"/>
      <c r="IMQ112" s="376"/>
      <c r="IMR112" s="376"/>
      <c r="IMS112" s="376"/>
      <c r="IMT112" s="376"/>
      <c r="IMU112" s="376"/>
      <c r="IMV112" s="376"/>
      <c r="IMW112" s="376"/>
      <c r="IMX112" s="376"/>
      <c r="IMY112" s="376"/>
      <c r="IMZ112" s="376"/>
      <c r="INA112" s="376"/>
      <c r="INB112" s="376"/>
      <c r="INC112" s="376"/>
      <c r="IND112" s="376"/>
      <c r="INE112" s="376"/>
      <c r="INF112" s="376"/>
      <c r="ING112" s="376"/>
      <c r="INH112" s="376"/>
      <c r="INI112" s="376"/>
      <c r="INJ112" s="376"/>
      <c r="INK112" s="376"/>
      <c r="INL112" s="376"/>
      <c r="INM112" s="376"/>
      <c r="INN112" s="376"/>
      <c r="INO112" s="376"/>
      <c r="INP112" s="376"/>
      <c r="INQ112" s="376"/>
      <c r="INR112" s="376"/>
      <c r="INS112" s="376"/>
      <c r="INT112" s="376"/>
      <c r="INU112" s="376"/>
      <c r="INV112" s="376"/>
      <c r="INW112" s="376"/>
      <c r="INX112" s="376"/>
      <c r="INY112" s="376"/>
      <c r="INZ112" s="376"/>
      <c r="IOA112" s="376"/>
      <c r="IOB112" s="376"/>
      <c r="IOC112" s="376"/>
      <c r="IOD112" s="376"/>
      <c r="IOE112" s="376"/>
      <c r="IOF112" s="376"/>
      <c r="IOG112" s="376"/>
      <c r="IOH112" s="376"/>
      <c r="IOI112" s="376"/>
      <c r="IOJ112" s="376"/>
      <c r="IOK112" s="376"/>
      <c r="IOL112" s="376"/>
      <c r="IOM112" s="376"/>
      <c r="ION112" s="376"/>
      <c r="IOO112" s="376"/>
      <c r="IOP112" s="376"/>
      <c r="IOQ112" s="376"/>
      <c r="IOR112" s="376"/>
      <c r="IOS112" s="376"/>
      <c r="IOT112" s="376"/>
      <c r="IOU112" s="376"/>
      <c r="IOV112" s="376"/>
      <c r="IOW112" s="376"/>
      <c r="IOX112" s="376"/>
      <c r="IOY112" s="376"/>
      <c r="IOZ112" s="376"/>
      <c r="IPA112" s="376"/>
      <c r="IPB112" s="376"/>
      <c r="IPC112" s="376"/>
      <c r="IPD112" s="376"/>
      <c r="IPE112" s="376"/>
      <c r="IPF112" s="376"/>
      <c r="IPG112" s="376"/>
      <c r="IPH112" s="376"/>
      <c r="IPI112" s="376"/>
      <c r="IPJ112" s="376"/>
      <c r="IPK112" s="376"/>
      <c r="IPL112" s="376"/>
      <c r="IPM112" s="376"/>
      <c r="IPN112" s="376"/>
      <c r="IPO112" s="376"/>
      <c r="IPP112" s="376"/>
      <c r="IPQ112" s="376"/>
      <c r="IPR112" s="376"/>
      <c r="IPS112" s="376"/>
      <c r="IPT112" s="376"/>
      <c r="IPU112" s="376"/>
      <c r="IPV112" s="376"/>
      <c r="IPW112" s="376"/>
      <c r="IPX112" s="376"/>
      <c r="IPY112" s="376"/>
      <c r="IPZ112" s="376"/>
      <c r="IQA112" s="376"/>
      <c r="IQB112" s="376"/>
      <c r="IQC112" s="376"/>
      <c r="IQD112" s="376"/>
      <c r="IQE112" s="376"/>
      <c r="IQF112" s="376"/>
      <c r="IQG112" s="376"/>
      <c r="IQH112" s="376"/>
      <c r="IQI112" s="376"/>
      <c r="IQJ112" s="376"/>
      <c r="IQK112" s="376"/>
      <c r="IQL112" s="376"/>
      <c r="IQM112" s="376"/>
      <c r="IQN112" s="376"/>
      <c r="IQO112" s="376"/>
      <c r="IQP112" s="376"/>
      <c r="IQQ112" s="376"/>
      <c r="IQR112" s="376"/>
      <c r="IQS112" s="376"/>
      <c r="IQT112" s="376"/>
      <c r="IQU112" s="376"/>
      <c r="IQV112" s="376"/>
      <c r="IQW112" s="376"/>
      <c r="IQX112" s="376"/>
      <c r="IQY112" s="376"/>
      <c r="IQZ112" s="376"/>
      <c r="IRA112" s="376"/>
      <c r="IRB112" s="376"/>
      <c r="IRC112" s="376"/>
      <c r="IRD112" s="376"/>
      <c r="IRE112" s="376"/>
      <c r="IRF112" s="376"/>
      <c r="IRG112" s="376"/>
      <c r="IRH112" s="376"/>
      <c r="IRI112" s="376"/>
      <c r="IRJ112" s="376"/>
      <c r="IRK112" s="376"/>
      <c r="IRL112" s="376"/>
      <c r="IRM112" s="376"/>
      <c r="IRN112" s="376"/>
      <c r="IRO112" s="376"/>
      <c r="IRP112" s="376"/>
      <c r="IRQ112" s="376"/>
      <c r="IRR112" s="376"/>
      <c r="IRS112" s="376"/>
      <c r="IRT112" s="376"/>
      <c r="IRU112" s="376"/>
      <c r="IRV112" s="376"/>
      <c r="IRW112" s="376"/>
      <c r="IRX112" s="376"/>
      <c r="IRY112" s="376"/>
      <c r="IRZ112" s="376"/>
      <c r="ISA112" s="376"/>
      <c r="ISB112" s="376"/>
      <c r="ISC112" s="376"/>
      <c r="ISD112" s="376"/>
      <c r="ISE112" s="376"/>
      <c r="ISF112" s="376"/>
      <c r="ISG112" s="376"/>
      <c r="ISH112" s="376"/>
      <c r="ISI112" s="376"/>
      <c r="ISJ112" s="376"/>
      <c r="ISK112" s="376"/>
      <c r="ISL112" s="376"/>
      <c r="ISM112" s="376"/>
      <c r="ISN112" s="376"/>
      <c r="ISO112" s="376"/>
      <c r="ISP112" s="376"/>
      <c r="ISQ112" s="376"/>
      <c r="ISR112" s="376"/>
      <c r="ISS112" s="376"/>
      <c r="IST112" s="376"/>
      <c r="ISU112" s="376"/>
      <c r="ISV112" s="376"/>
      <c r="ISW112" s="376"/>
      <c r="ISX112" s="376"/>
      <c r="ISY112" s="376"/>
      <c r="ISZ112" s="376"/>
      <c r="ITA112" s="376"/>
      <c r="ITB112" s="376"/>
      <c r="ITC112" s="376"/>
      <c r="ITD112" s="376"/>
      <c r="ITE112" s="376"/>
      <c r="ITF112" s="376"/>
      <c r="ITG112" s="376"/>
      <c r="ITH112" s="376"/>
      <c r="ITI112" s="376"/>
      <c r="ITJ112" s="376"/>
      <c r="ITK112" s="376"/>
      <c r="ITL112" s="376"/>
      <c r="ITM112" s="376"/>
      <c r="ITN112" s="376"/>
      <c r="ITO112" s="376"/>
      <c r="ITP112" s="376"/>
      <c r="ITQ112" s="376"/>
      <c r="ITR112" s="376"/>
      <c r="ITS112" s="376"/>
      <c r="ITT112" s="376"/>
      <c r="ITU112" s="376"/>
      <c r="ITV112" s="376"/>
      <c r="ITW112" s="376"/>
      <c r="ITX112" s="376"/>
      <c r="ITY112" s="376"/>
      <c r="ITZ112" s="376"/>
      <c r="IUA112" s="376"/>
      <c r="IUB112" s="376"/>
      <c r="IUC112" s="376"/>
      <c r="IUD112" s="376"/>
      <c r="IUE112" s="376"/>
      <c r="IUF112" s="376"/>
      <c r="IUG112" s="376"/>
      <c r="IUH112" s="376"/>
      <c r="IUI112" s="376"/>
      <c r="IUJ112" s="376"/>
      <c r="IUK112" s="376"/>
      <c r="IUL112" s="376"/>
      <c r="IUM112" s="376"/>
      <c r="IUN112" s="376"/>
      <c r="IUO112" s="376"/>
      <c r="IUP112" s="376"/>
      <c r="IUQ112" s="376"/>
      <c r="IUR112" s="376"/>
      <c r="IUS112" s="376"/>
      <c r="IUT112" s="376"/>
      <c r="IUU112" s="376"/>
      <c r="IUV112" s="376"/>
      <c r="IUW112" s="376"/>
      <c r="IUX112" s="376"/>
      <c r="IUY112" s="376"/>
      <c r="IUZ112" s="376"/>
      <c r="IVA112" s="376"/>
      <c r="IVB112" s="376"/>
      <c r="IVC112" s="376"/>
      <c r="IVD112" s="376"/>
      <c r="IVE112" s="376"/>
      <c r="IVF112" s="376"/>
      <c r="IVG112" s="376"/>
      <c r="IVH112" s="376"/>
      <c r="IVI112" s="376"/>
      <c r="IVJ112" s="376"/>
      <c r="IVK112" s="376"/>
      <c r="IVL112" s="376"/>
      <c r="IVM112" s="376"/>
      <c r="IVN112" s="376"/>
      <c r="IVO112" s="376"/>
      <c r="IVP112" s="376"/>
      <c r="IVQ112" s="376"/>
      <c r="IVR112" s="376"/>
      <c r="IVS112" s="376"/>
      <c r="IVT112" s="376"/>
      <c r="IVU112" s="376"/>
      <c r="IVV112" s="376"/>
      <c r="IVW112" s="376"/>
      <c r="IVX112" s="376"/>
      <c r="IVY112" s="376"/>
      <c r="IVZ112" s="376"/>
      <c r="IWA112" s="376"/>
      <c r="IWB112" s="376"/>
      <c r="IWC112" s="376"/>
      <c r="IWD112" s="376"/>
      <c r="IWE112" s="376"/>
      <c r="IWF112" s="376"/>
      <c r="IWG112" s="376"/>
      <c r="IWH112" s="376"/>
      <c r="IWI112" s="376"/>
      <c r="IWJ112" s="376"/>
      <c r="IWK112" s="376"/>
      <c r="IWL112" s="376"/>
      <c r="IWM112" s="376"/>
      <c r="IWN112" s="376"/>
      <c r="IWO112" s="376"/>
      <c r="IWP112" s="376"/>
      <c r="IWQ112" s="376"/>
      <c r="IWR112" s="376"/>
      <c r="IWS112" s="376"/>
      <c r="IWT112" s="376"/>
      <c r="IWU112" s="376"/>
      <c r="IWV112" s="376"/>
      <c r="IWW112" s="376"/>
      <c r="IWX112" s="376"/>
      <c r="IWY112" s="376"/>
      <c r="IWZ112" s="376"/>
      <c r="IXA112" s="376"/>
      <c r="IXB112" s="376"/>
      <c r="IXC112" s="376"/>
      <c r="IXD112" s="376"/>
      <c r="IXE112" s="376"/>
      <c r="IXF112" s="376"/>
      <c r="IXG112" s="376"/>
      <c r="IXH112" s="376"/>
      <c r="IXI112" s="376"/>
      <c r="IXJ112" s="376"/>
      <c r="IXK112" s="376"/>
      <c r="IXL112" s="376"/>
      <c r="IXM112" s="376"/>
      <c r="IXN112" s="376"/>
      <c r="IXO112" s="376"/>
      <c r="IXP112" s="376"/>
      <c r="IXQ112" s="376"/>
      <c r="IXR112" s="376"/>
      <c r="IXS112" s="376"/>
      <c r="IXT112" s="376"/>
      <c r="IXU112" s="376"/>
      <c r="IXV112" s="376"/>
      <c r="IXW112" s="376"/>
      <c r="IXX112" s="376"/>
      <c r="IXY112" s="376"/>
      <c r="IXZ112" s="376"/>
      <c r="IYA112" s="376"/>
      <c r="IYB112" s="376"/>
      <c r="IYC112" s="376"/>
      <c r="IYD112" s="376"/>
      <c r="IYE112" s="376"/>
      <c r="IYF112" s="376"/>
      <c r="IYG112" s="376"/>
      <c r="IYH112" s="376"/>
      <c r="IYI112" s="376"/>
      <c r="IYJ112" s="376"/>
      <c r="IYK112" s="376"/>
      <c r="IYL112" s="376"/>
      <c r="IYM112" s="376"/>
      <c r="IYN112" s="376"/>
      <c r="IYO112" s="376"/>
      <c r="IYP112" s="376"/>
      <c r="IYQ112" s="376"/>
      <c r="IYR112" s="376"/>
      <c r="IYS112" s="376"/>
      <c r="IYT112" s="376"/>
      <c r="IYU112" s="376"/>
      <c r="IYV112" s="376"/>
      <c r="IYW112" s="376"/>
      <c r="IYX112" s="376"/>
      <c r="IYY112" s="376"/>
      <c r="IYZ112" s="376"/>
      <c r="IZA112" s="376"/>
      <c r="IZB112" s="376"/>
      <c r="IZC112" s="376"/>
      <c r="IZD112" s="376"/>
      <c r="IZE112" s="376"/>
      <c r="IZF112" s="376"/>
      <c r="IZG112" s="376"/>
      <c r="IZH112" s="376"/>
      <c r="IZI112" s="376"/>
      <c r="IZJ112" s="376"/>
      <c r="IZK112" s="376"/>
      <c r="IZL112" s="376"/>
      <c r="IZM112" s="376"/>
      <c r="IZN112" s="376"/>
      <c r="IZO112" s="376"/>
      <c r="IZP112" s="376"/>
      <c r="IZQ112" s="376"/>
      <c r="IZR112" s="376"/>
      <c r="IZS112" s="376"/>
      <c r="IZT112" s="376"/>
      <c r="IZU112" s="376"/>
      <c r="IZV112" s="376"/>
      <c r="IZW112" s="376"/>
      <c r="IZX112" s="376"/>
      <c r="IZY112" s="376"/>
      <c r="IZZ112" s="376"/>
      <c r="JAA112" s="376"/>
      <c r="JAB112" s="376"/>
      <c r="JAC112" s="376"/>
      <c r="JAD112" s="376"/>
      <c r="JAE112" s="376"/>
      <c r="JAF112" s="376"/>
      <c r="JAG112" s="376"/>
      <c r="JAH112" s="376"/>
      <c r="JAI112" s="376"/>
      <c r="JAJ112" s="376"/>
      <c r="JAK112" s="376"/>
      <c r="JAL112" s="376"/>
      <c r="JAM112" s="376"/>
      <c r="JAN112" s="376"/>
      <c r="JAO112" s="376"/>
      <c r="JAP112" s="376"/>
      <c r="JAQ112" s="376"/>
      <c r="JAR112" s="376"/>
      <c r="JAS112" s="376"/>
      <c r="JAT112" s="376"/>
      <c r="JAU112" s="376"/>
      <c r="JAV112" s="376"/>
      <c r="JAW112" s="376"/>
      <c r="JAX112" s="376"/>
      <c r="JAY112" s="376"/>
      <c r="JAZ112" s="376"/>
      <c r="JBA112" s="376"/>
      <c r="JBB112" s="376"/>
      <c r="JBC112" s="376"/>
      <c r="JBD112" s="376"/>
      <c r="JBE112" s="376"/>
      <c r="JBF112" s="376"/>
      <c r="JBG112" s="376"/>
      <c r="JBH112" s="376"/>
      <c r="JBI112" s="376"/>
      <c r="JBJ112" s="376"/>
      <c r="JBK112" s="376"/>
      <c r="JBL112" s="376"/>
      <c r="JBM112" s="376"/>
      <c r="JBN112" s="376"/>
      <c r="JBO112" s="376"/>
      <c r="JBP112" s="376"/>
      <c r="JBQ112" s="376"/>
      <c r="JBR112" s="376"/>
      <c r="JBS112" s="376"/>
      <c r="JBT112" s="376"/>
      <c r="JBU112" s="376"/>
      <c r="JBV112" s="376"/>
      <c r="JBW112" s="376"/>
      <c r="JBX112" s="376"/>
      <c r="JBY112" s="376"/>
      <c r="JBZ112" s="376"/>
      <c r="JCA112" s="376"/>
      <c r="JCB112" s="376"/>
      <c r="JCC112" s="376"/>
      <c r="JCD112" s="376"/>
      <c r="JCE112" s="376"/>
      <c r="JCF112" s="376"/>
      <c r="JCG112" s="376"/>
      <c r="JCH112" s="376"/>
      <c r="JCI112" s="376"/>
      <c r="JCJ112" s="376"/>
      <c r="JCK112" s="376"/>
      <c r="JCL112" s="376"/>
      <c r="JCM112" s="376"/>
      <c r="JCN112" s="376"/>
      <c r="JCO112" s="376"/>
      <c r="JCP112" s="376"/>
      <c r="JCQ112" s="376"/>
      <c r="JCR112" s="376"/>
      <c r="JCS112" s="376"/>
      <c r="JCT112" s="376"/>
      <c r="JCU112" s="376"/>
      <c r="JCV112" s="376"/>
      <c r="JCW112" s="376"/>
      <c r="JCX112" s="376"/>
      <c r="JCY112" s="376"/>
      <c r="JCZ112" s="376"/>
      <c r="JDA112" s="376"/>
      <c r="JDB112" s="376"/>
      <c r="JDC112" s="376"/>
      <c r="JDD112" s="376"/>
      <c r="JDE112" s="376"/>
      <c r="JDF112" s="376"/>
      <c r="JDG112" s="376"/>
      <c r="JDH112" s="376"/>
      <c r="JDI112" s="376"/>
      <c r="JDJ112" s="376"/>
      <c r="JDK112" s="376"/>
      <c r="JDL112" s="376"/>
      <c r="JDM112" s="376"/>
      <c r="JDN112" s="376"/>
      <c r="JDO112" s="376"/>
      <c r="JDP112" s="376"/>
      <c r="JDQ112" s="376"/>
      <c r="JDR112" s="376"/>
      <c r="JDS112" s="376"/>
      <c r="JDT112" s="376"/>
      <c r="JDU112" s="376"/>
      <c r="JDV112" s="376"/>
      <c r="JDW112" s="376"/>
      <c r="JDX112" s="376"/>
      <c r="JDY112" s="376"/>
      <c r="JDZ112" s="376"/>
      <c r="JEA112" s="376"/>
      <c r="JEB112" s="376"/>
      <c r="JEC112" s="376"/>
      <c r="JED112" s="376"/>
      <c r="JEE112" s="376"/>
      <c r="JEF112" s="376"/>
      <c r="JEG112" s="376"/>
      <c r="JEH112" s="376"/>
      <c r="JEI112" s="376"/>
      <c r="JEJ112" s="376"/>
      <c r="JEK112" s="376"/>
      <c r="JEL112" s="376"/>
      <c r="JEM112" s="376"/>
      <c r="JEN112" s="376"/>
      <c r="JEO112" s="376"/>
      <c r="JEP112" s="376"/>
      <c r="JEQ112" s="376"/>
      <c r="JER112" s="376"/>
      <c r="JES112" s="376"/>
      <c r="JET112" s="376"/>
      <c r="JEU112" s="376"/>
      <c r="JEV112" s="376"/>
      <c r="JEW112" s="376"/>
      <c r="JEX112" s="376"/>
      <c r="JEY112" s="376"/>
      <c r="JEZ112" s="376"/>
      <c r="JFA112" s="376"/>
      <c r="JFB112" s="376"/>
      <c r="JFC112" s="376"/>
      <c r="JFD112" s="376"/>
      <c r="JFE112" s="376"/>
      <c r="JFF112" s="376"/>
      <c r="JFG112" s="376"/>
      <c r="JFH112" s="376"/>
      <c r="JFI112" s="376"/>
      <c r="JFJ112" s="376"/>
      <c r="JFK112" s="376"/>
      <c r="JFL112" s="376"/>
      <c r="JFM112" s="376"/>
      <c r="JFN112" s="376"/>
      <c r="JFO112" s="376"/>
      <c r="JFP112" s="376"/>
      <c r="JFQ112" s="376"/>
      <c r="JFR112" s="376"/>
      <c r="JFS112" s="376"/>
      <c r="JFT112" s="376"/>
      <c r="JFU112" s="376"/>
      <c r="JFV112" s="376"/>
      <c r="JFW112" s="376"/>
      <c r="JFX112" s="376"/>
      <c r="JFY112" s="376"/>
      <c r="JFZ112" s="376"/>
      <c r="JGA112" s="376"/>
      <c r="JGB112" s="376"/>
      <c r="JGC112" s="376"/>
      <c r="JGD112" s="376"/>
      <c r="JGE112" s="376"/>
      <c r="JGF112" s="376"/>
      <c r="JGG112" s="376"/>
      <c r="JGH112" s="376"/>
      <c r="JGI112" s="376"/>
      <c r="JGJ112" s="376"/>
      <c r="JGK112" s="376"/>
      <c r="JGL112" s="376"/>
      <c r="JGM112" s="376"/>
      <c r="JGN112" s="376"/>
      <c r="JGO112" s="376"/>
      <c r="JGP112" s="376"/>
      <c r="JGQ112" s="376"/>
      <c r="JGR112" s="376"/>
      <c r="JGS112" s="376"/>
      <c r="JGT112" s="376"/>
      <c r="JGU112" s="376"/>
      <c r="JGV112" s="376"/>
      <c r="JGW112" s="376"/>
      <c r="JGX112" s="376"/>
      <c r="JGY112" s="376"/>
      <c r="JGZ112" s="376"/>
      <c r="JHA112" s="376"/>
      <c r="JHB112" s="376"/>
      <c r="JHC112" s="376"/>
      <c r="JHD112" s="376"/>
      <c r="JHE112" s="376"/>
      <c r="JHF112" s="376"/>
      <c r="JHG112" s="376"/>
      <c r="JHH112" s="376"/>
      <c r="JHI112" s="376"/>
      <c r="JHJ112" s="376"/>
      <c r="JHK112" s="376"/>
      <c r="JHL112" s="376"/>
      <c r="JHM112" s="376"/>
      <c r="JHN112" s="376"/>
      <c r="JHO112" s="376"/>
      <c r="JHP112" s="376"/>
      <c r="JHQ112" s="376"/>
      <c r="JHR112" s="376"/>
      <c r="JHS112" s="376"/>
      <c r="JHT112" s="376"/>
      <c r="JHU112" s="376"/>
      <c r="JHV112" s="376"/>
      <c r="JHW112" s="376"/>
      <c r="JHX112" s="376"/>
      <c r="JHY112" s="376"/>
      <c r="JHZ112" s="376"/>
      <c r="JIA112" s="376"/>
      <c r="JIB112" s="376"/>
      <c r="JIC112" s="376"/>
      <c r="JID112" s="376"/>
      <c r="JIE112" s="376"/>
      <c r="JIF112" s="376"/>
      <c r="JIG112" s="376"/>
      <c r="JIH112" s="376"/>
      <c r="JII112" s="376"/>
      <c r="JIJ112" s="376"/>
      <c r="JIK112" s="376"/>
      <c r="JIL112" s="376"/>
      <c r="JIM112" s="376"/>
      <c r="JIN112" s="376"/>
      <c r="JIO112" s="376"/>
      <c r="JIP112" s="376"/>
      <c r="JIQ112" s="376"/>
      <c r="JIR112" s="376"/>
      <c r="JIS112" s="376"/>
      <c r="JIT112" s="376"/>
      <c r="JIU112" s="376"/>
      <c r="JIV112" s="376"/>
      <c r="JIW112" s="376"/>
      <c r="JIX112" s="376"/>
      <c r="JIY112" s="376"/>
      <c r="JIZ112" s="376"/>
      <c r="JJA112" s="376"/>
      <c r="JJB112" s="376"/>
      <c r="JJC112" s="376"/>
      <c r="JJD112" s="376"/>
      <c r="JJE112" s="376"/>
      <c r="JJF112" s="376"/>
      <c r="JJG112" s="376"/>
      <c r="JJH112" s="376"/>
      <c r="JJI112" s="376"/>
      <c r="JJJ112" s="376"/>
      <c r="JJK112" s="376"/>
      <c r="JJL112" s="376"/>
      <c r="JJM112" s="376"/>
      <c r="JJN112" s="376"/>
      <c r="JJO112" s="376"/>
      <c r="JJP112" s="376"/>
      <c r="JJQ112" s="376"/>
      <c r="JJR112" s="376"/>
      <c r="JJS112" s="376"/>
      <c r="JJT112" s="376"/>
      <c r="JJU112" s="376"/>
      <c r="JJV112" s="376"/>
      <c r="JJW112" s="376"/>
      <c r="JJX112" s="376"/>
      <c r="JJY112" s="376"/>
      <c r="JJZ112" s="376"/>
      <c r="JKA112" s="376"/>
      <c r="JKB112" s="376"/>
      <c r="JKC112" s="376"/>
      <c r="JKD112" s="376"/>
      <c r="JKE112" s="376"/>
      <c r="JKF112" s="376"/>
      <c r="JKG112" s="376"/>
      <c r="JKH112" s="376"/>
      <c r="JKI112" s="376"/>
      <c r="JKJ112" s="376"/>
      <c r="JKK112" s="376"/>
      <c r="JKL112" s="376"/>
      <c r="JKM112" s="376"/>
      <c r="JKN112" s="376"/>
      <c r="JKO112" s="376"/>
      <c r="JKP112" s="376"/>
      <c r="JKQ112" s="376"/>
      <c r="JKR112" s="376"/>
      <c r="JKS112" s="376"/>
      <c r="JKT112" s="376"/>
      <c r="JKU112" s="376"/>
      <c r="JKV112" s="376"/>
      <c r="JKW112" s="376"/>
      <c r="JKX112" s="376"/>
      <c r="JKY112" s="376"/>
      <c r="JKZ112" s="376"/>
      <c r="JLA112" s="376"/>
      <c r="JLB112" s="376"/>
      <c r="JLC112" s="376"/>
      <c r="JLD112" s="376"/>
      <c r="JLE112" s="376"/>
      <c r="JLF112" s="376"/>
      <c r="JLG112" s="376"/>
      <c r="JLH112" s="376"/>
      <c r="JLI112" s="376"/>
      <c r="JLJ112" s="376"/>
      <c r="JLK112" s="376"/>
      <c r="JLL112" s="376"/>
      <c r="JLM112" s="376"/>
      <c r="JLN112" s="376"/>
      <c r="JLO112" s="376"/>
      <c r="JLP112" s="376"/>
      <c r="JLQ112" s="376"/>
      <c r="JLR112" s="376"/>
      <c r="JLS112" s="376"/>
      <c r="JLT112" s="376"/>
      <c r="JLU112" s="376"/>
      <c r="JLV112" s="376"/>
      <c r="JLW112" s="376"/>
      <c r="JLX112" s="376"/>
      <c r="JLY112" s="376"/>
      <c r="JLZ112" s="376"/>
      <c r="JMA112" s="376"/>
      <c r="JMB112" s="376"/>
      <c r="JMC112" s="376"/>
      <c r="JMD112" s="376"/>
      <c r="JME112" s="376"/>
      <c r="JMF112" s="376"/>
      <c r="JMG112" s="376"/>
      <c r="JMH112" s="376"/>
      <c r="JMI112" s="376"/>
      <c r="JMJ112" s="376"/>
      <c r="JMK112" s="376"/>
      <c r="JML112" s="376"/>
      <c r="JMM112" s="376"/>
      <c r="JMN112" s="376"/>
      <c r="JMO112" s="376"/>
      <c r="JMP112" s="376"/>
      <c r="JMQ112" s="376"/>
      <c r="JMR112" s="376"/>
      <c r="JMS112" s="376"/>
      <c r="JMT112" s="376"/>
      <c r="JMU112" s="376"/>
      <c r="JMV112" s="376"/>
      <c r="JMW112" s="376"/>
      <c r="JMX112" s="376"/>
      <c r="JMY112" s="376"/>
      <c r="JMZ112" s="376"/>
      <c r="JNA112" s="376"/>
      <c r="JNB112" s="376"/>
      <c r="JNC112" s="376"/>
      <c r="JND112" s="376"/>
      <c r="JNE112" s="376"/>
      <c r="JNF112" s="376"/>
      <c r="JNG112" s="376"/>
      <c r="JNH112" s="376"/>
      <c r="JNI112" s="376"/>
      <c r="JNJ112" s="376"/>
      <c r="JNK112" s="376"/>
      <c r="JNL112" s="376"/>
      <c r="JNM112" s="376"/>
      <c r="JNN112" s="376"/>
      <c r="JNO112" s="376"/>
      <c r="JNP112" s="376"/>
      <c r="JNQ112" s="376"/>
      <c r="JNR112" s="376"/>
      <c r="JNS112" s="376"/>
      <c r="JNT112" s="376"/>
      <c r="JNU112" s="376"/>
      <c r="JNV112" s="376"/>
      <c r="JNW112" s="376"/>
      <c r="JNX112" s="376"/>
      <c r="JNY112" s="376"/>
      <c r="JNZ112" s="376"/>
      <c r="JOA112" s="376"/>
      <c r="JOB112" s="376"/>
      <c r="JOC112" s="376"/>
      <c r="JOD112" s="376"/>
      <c r="JOE112" s="376"/>
      <c r="JOF112" s="376"/>
      <c r="JOG112" s="376"/>
      <c r="JOH112" s="376"/>
      <c r="JOI112" s="376"/>
      <c r="JOJ112" s="376"/>
      <c r="JOK112" s="376"/>
      <c r="JOL112" s="376"/>
      <c r="JOM112" s="376"/>
      <c r="JON112" s="376"/>
      <c r="JOO112" s="376"/>
      <c r="JOP112" s="376"/>
      <c r="JOQ112" s="376"/>
      <c r="JOR112" s="376"/>
      <c r="JOS112" s="376"/>
      <c r="JOT112" s="376"/>
      <c r="JOU112" s="376"/>
      <c r="JOV112" s="376"/>
      <c r="JOW112" s="376"/>
      <c r="JOX112" s="376"/>
      <c r="JOY112" s="376"/>
      <c r="JOZ112" s="376"/>
      <c r="JPA112" s="376"/>
      <c r="JPB112" s="376"/>
      <c r="JPC112" s="376"/>
      <c r="JPD112" s="376"/>
      <c r="JPE112" s="376"/>
      <c r="JPF112" s="376"/>
      <c r="JPG112" s="376"/>
      <c r="JPH112" s="376"/>
      <c r="JPI112" s="376"/>
      <c r="JPJ112" s="376"/>
      <c r="JPK112" s="376"/>
      <c r="JPL112" s="376"/>
      <c r="JPM112" s="376"/>
      <c r="JPN112" s="376"/>
      <c r="JPO112" s="376"/>
      <c r="JPP112" s="376"/>
      <c r="JPQ112" s="376"/>
      <c r="JPR112" s="376"/>
      <c r="JPS112" s="376"/>
      <c r="JPT112" s="376"/>
      <c r="JPU112" s="376"/>
      <c r="JPV112" s="376"/>
      <c r="JPW112" s="376"/>
      <c r="JPX112" s="376"/>
      <c r="JPY112" s="376"/>
      <c r="JPZ112" s="376"/>
      <c r="JQA112" s="376"/>
      <c r="JQB112" s="376"/>
      <c r="JQC112" s="376"/>
      <c r="JQD112" s="376"/>
      <c r="JQE112" s="376"/>
      <c r="JQF112" s="376"/>
      <c r="JQG112" s="376"/>
      <c r="JQH112" s="376"/>
      <c r="JQI112" s="376"/>
      <c r="JQJ112" s="376"/>
      <c r="JQK112" s="376"/>
      <c r="JQL112" s="376"/>
      <c r="JQM112" s="376"/>
      <c r="JQN112" s="376"/>
      <c r="JQO112" s="376"/>
      <c r="JQP112" s="376"/>
      <c r="JQQ112" s="376"/>
      <c r="JQR112" s="376"/>
      <c r="JQS112" s="376"/>
      <c r="JQT112" s="376"/>
      <c r="JQU112" s="376"/>
      <c r="JQV112" s="376"/>
      <c r="JQW112" s="376"/>
      <c r="JQX112" s="376"/>
      <c r="JQY112" s="376"/>
      <c r="JQZ112" s="376"/>
      <c r="JRA112" s="376"/>
      <c r="JRB112" s="376"/>
      <c r="JRC112" s="376"/>
      <c r="JRD112" s="376"/>
      <c r="JRE112" s="376"/>
      <c r="JRF112" s="376"/>
      <c r="JRG112" s="376"/>
      <c r="JRH112" s="376"/>
      <c r="JRI112" s="376"/>
      <c r="JRJ112" s="376"/>
      <c r="JRK112" s="376"/>
      <c r="JRL112" s="376"/>
      <c r="JRM112" s="376"/>
      <c r="JRN112" s="376"/>
      <c r="JRO112" s="376"/>
      <c r="JRP112" s="376"/>
      <c r="JRQ112" s="376"/>
      <c r="JRR112" s="376"/>
      <c r="JRS112" s="376"/>
      <c r="JRT112" s="376"/>
      <c r="JRU112" s="376"/>
      <c r="JRV112" s="376"/>
      <c r="JRW112" s="376"/>
      <c r="JRX112" s="376"/>
      <c r="JRY112" s="376"/>
      <c r="JRZ112" s="376"/>
      <c r="JSA112" s="376"/>
      <c r="JSB112" s="376"/>
      <c r="JSC112" s="376"/>
      <c r="JSD112" s="376"/>
      <c r="JSE112" s="376"/>
      <c r="JSF112" s="376"/>
      <c r="JSG112" s="376"/>
      <c r="JSH112" s="376"/>
      <c r="JSI112" s="376"/>
      <c r="JSJ112" s="376"/>
      <c r="JSK112" s="376"/>
      <c r="JSL112" s="376"/>
      <c r="JSM112" s="376"/>
      <c r="JSN112" s="376"/>
      <c r="JSO112" s="376"/>
      <c r="JSP112" s="376"/>
      <c r="JSQ112" s="376"/>
      <c r="JSR112" s="376"/>
      <c r="JSS112" s="376"/>
      <c r="JST112" s="376"/>
      <c r="JSU112" s="376"/>
      <c r="JSV112" s="376"/>
      <c r="JSW112" s="376"/>
      <c r="JSX112" s="376"/>
      <c r="JSY112" s="376"/>
      <c r="JSZ112" s="376"/>
      <c r="JTA112" s="376"/>
      <c r="JTB112" s="376"/>
      <c r="JTC112" s="376"/>
      <c r="JTD112" s="376"/>
      <c r="JTE112" s="376"/>
      <c r="JTF112" s="376"/>
      <c r="JTG112" s="376"/>
      <c r="JTH112" s="376"/>
      <c r="JTI112" s="376"/>
      <c r="JTJ112" s="376"/>
      <c r="JTK112" s="376"/>
      <c r="JTL112" s="376"/>
      <c r="JTM112" s="376"/>
      <c r="JTN112" s="376"/>
      <c r="JTO112" s="376"/>
      <c r="JTP112" s="376"/>
      <c r="JTQ112" s="376"/>
      <c r="JTR112" s="376"/>
      <c r="JTS112" s="376"/>
      <c r="JTT112" s="376"/>
      <c r="JTU112" s="376"/>
      <c r="JTV112" s="376"/>
      <c r="JTW112" s="376"/>
      <c r="JTX112" s="376"/>
      <c r="JTY112" s="376"/>
      <c r="JTZ112" s="376"/>
      <c r="JUA112" s="376"/>
      <c r="JUB112" s="376"/>
      <c r="JUC112" s="376"/>
      <c r="JUD112" s="376"/>
      <c r="JUE112" s="376"/>
      <c r="JUF112" s="376"/>
      <c r="JUG112" s="376"/>
      <c r="JUH112" s="376"/>
      <c r="JUI112" s="376"/>
      <c r="JUJ112" s="376"/>
      <c r="JUK112" s="376"/>
      <c r="JUL112" s="376"/>
      <c r="JUM112" s="376"/>
      <c r="JUN112" s="376"/>
      <c r="JUO112" s="376"/>
      <c r="JUP112" s="376"/>
      <c r="JUQ112" s="376"/>
      <c r="JUR112" s="376"/>
      <c r="JUS112" s="376"/>
      <c r="JUT112" s="376"/>
      <c r="JUU112" s="376"/>
      <c r="JUV112" s="376"/>
      <c r="JUW112" s="376"/>
      <c r="JUX112" s="376"/>
      <c r="JUY112" s="376"/>
      <c r="JUZ112" s="376"/>
      <c r="JVA112" s="376"/>
      <c r="JVB112" s="376"/>
      <c r="JVC112" s="376"/>
      <c r="JVD112" s="376"/>
      <c r="JVE112" s="376"/>
      <c r="JVF112" s="376"/>
      <c r="JVG112" s="376"/>
      <c r="JVH112" s="376"/>
      <c r="JVI112" s="376"/>
      <c r="JVJ112" s="376"/>
      <c r="JVK112" s="376"/>
      <c r="JVL112" s="376"/>
      <c r="JVM112" s="376"/>
      <c r="JVN112" s="376"/>
      <c r="JVO112" s="376"/>
      <c r="JVP112" s="376"/>
      <c r="JVQ112" s="376"/>
      <c r="JVR112" s="376"/>
      <c r="JVS112" s="376"/>
      <c r="JVT112" s="376"/>
      <c r="JVU112" s="376"/>
      <c r="JVV112" s="376"/>
      <c r="JVW112" s="376"/>
      <c r="JVX112" s="376"/>
      <c r="JVY112" s="376"/>
      <c r="JVZ112" s="376"/>
      <c r="JWA112" s="376"/>
      <c r="JWB112" s="376"/>
      <c r="JWC112" s="376"/>
      <c r="JWD112" s="376"/>
      <c r="JWE112" s="376"/>
      <c r="JWF112" s="376"/>
      <c r="JWG112" s="376"/>
      <c r="JWH112" s="376"/>
      <c r="JWI112" s="376"/>
      <c r="JWJ112" s="376"/>
      <c r="JWK112" s="376"/>
      <c r="JWL112" s="376"/>
      <c r="JWM112" s="376"/>
      <c r="JWN112" s="376"/>
      <c r="JWO112" s="376"/>
      <c r="JWP112" s="376"/>
      <c r="JWQ112" s="376"/>
      <c r="JWR112" s="376"/>
      <c r="JWS112" s="376"/>
      <c r="JWT112" s="376"/>
      <c r="JWU112" s="376"/>
      <c r="JWV112" s="376"/>
      <c r="JWW112" s="376"/>
      <c r="JWX112" s="376"/>
      <c r="JWY112" s="376"/>
      <c r="JWZ112" s="376"/>
      <c r="JXA112" s="376"/>
      <c r="JXB112" s="376"/>
      <c r="JXC112" s="376"/>
      <c r="JXD112" s="376"/>
      <c r="JXE112" s="376"/>
      <c r="JXF112" s="376"/>
      <c r="JXG112" s="376"/>
      <c r="JXH112" s="376"/>
      <c r="JXI112" s="376"/>
      <c r="JXJ112" s="376"/>
      <c r="JXK112" s="376"/>
      <c r="JXL112" s="376"/>
      <c r="JXM112" s="376"/>
      <c r="JXN112" s="376"/>
      <c r="JXO112" s="376"/>
      <c r="JXP112" s="376"/>
      <c r="JXQ112" s="376"/>
      <c r="JXR112" s="376"/>
      <c r="JXS112" s="376"/>
      <c r="JXT112" s="376"/>
      <c r="JXU112" s="376"/>
      <c r="JXV112" s="376"/>
      <c r="JXW112" s="376"/>
      <c r="JXX112" s="376"/>
      <c r="JXY112" s="376"/>
      <c r="JXZ112" s="376"/>
      <c r="JYA112" s="376"/>
      <c r="JYB112" s="376"/>
      <c r="JYC112" s="376"/>
      <c r="JYD112" s="376"/>
      <c r="JYE112" s="376"/>
      <c r="JYF112" s="376"/>
      <c r="JYG112" s="376"/>
      <c r="JYH112" s="376"/>
      <c r="JYI112" s="376"/>
      <c r="JYJ112" s="376"/>
      <c r="JYK112" s="376"/>
      <c r="JYL112" s="376"/>
      <c r="JYM112" s="376"/>
      <c r="JYN112" s="376"/>
      <c r="JYO112" s="376"/>
      <c r="JYP112" s="376"/>
      <c r="JYQ112" s="376"/>
      <c r="JYR112" s="376"/>
      <c r="JYS112" s="376"/>
      <c r="JYT112" s="376"/>
      <c r="JYU112" s="376"/>
      <c r="JYV112" s="376"/>
      <c r="JYW112" s="376"/>
      <c r="JYX112" s="376"/>
      <c r="JYY112" s="376"/>
      <c r="JYZ112" s="376"/>
      <c r="JZA112" s="376"/>
      <c r="JZB112" s="376"/>
      <c r="JZC112" s="376"/>
      <c r="JZD112" s="376"/>
      <c r="JZE112" s="376"/>
      <c r="JZF112" s="376"/>
      <c r="JZG112" s="376"/>
      <c r="JZH112" s="376"/>
      <c r="JZI112" s="376"/>
      <c r="JZJ112" s="376"/>
      <c r="JZK112" s="376"/>
      <c r="JZL112" s="376"/>
      <c r="JZM112" s="376"/>
      <c r="JZN112" s="376"/>
      <c r="JZO112" s="376"/>
      <c r="JZP112" s="376"/>
      <c r="JZQ112" s="376"/>
      <c r="JZR112" s="376"/>
      <c r="JZS112" s="376"/>
      <c r="JZT112" s="376"/>
      <c r="JZU112" s="376"/>
      <c r="JZV112" s="376"/>
      <c r="JZW112" s="376"/>
      <c r="JZX112" s="376"/>
      <c r="JZY112" s="376"/>
      <c r="JZZ112" s="376"/>
      <c r="KAA112" s="376"/>
      <c r="KAB112" s="376"/>
      <c r="KAC112" s="376"/>
      <c r="KAD112" s="376"/>
      <c r="KAE112" s="376"/>
      <c r="KAF112" s="376"/>
      <c r="KAG112" s="376"/>
      <c r="KAH112" s="376"/>
      <c r="KAI112" s="376"/>
      <c r="KAJ112" s="376"/>
      <c r="KAK112" s="376"/>
      <c r="KAL112" s="376"/>
      <c r="KAM112" s="376"/>
      <c r="KAN112" s="376"/>
      <c r="KAO112" s="376"/>
      <c r="KAP112" s="376"/>
      <c r="KAQ112" s="376"/>
      <c r="KAR112" s="376"/>
      <c r="KAS112" s="376"/>
      <c r="KAT112" s="376"/>
      <c r="KAU112" s="376"/>
      <c r="KAV112" s="376"/>
      <c r="KAW112" s="376"/>
      <c r="KAX112" s="376"/>
      <c r="KAY112" s="376"/>
      <c r="KAZ112" s="376"/>
      <c r="KBA112" s="376"/>
      <c r="KBB112" s="376"/>
      <c r="KBC112" s="376"/>
      <c r="KBD112" s="376"/>
      <c r="KBE112" s="376"/>
      <c r="KBF112" s="376"/>
      <c r="KBG112" s="376"/>
      <c r="KBH112" s="376"/>
      <c r="KBI112" s="376"/>
      <c r="KBJ112" s="376"/>
      <c r="KBK112" s="376"/>
      <c r="KBL112" s="376"/>
      <c r="KBM112" s="376"/>
      <c r="KBN112" s="376"/>
      <c r="KBO112" s="376"/>
      <c r="KBP112" s="376"/>
      <c r="KBQ112" s="376"/>
      <c r="KBR112" s="376"/>
      <c r="KBS112" s="376"/>
      <c r="KBT112" s="376"/>
      <c r="KBU112" s="376"/>
      <c r="KBV112" s="376"/>
      <c r="KBW112" s="376"/>
      <c r="KBX112" s="376"/>
      <c r="KBY112" s="376"/>
      <c r="KBZ112" s="376"/>
      <c r="KCA112" s="376"/>
      <c r="KCB112" s="376"/>
      <c r="KCC112" s="376"/>
      <c r="KCD112" s="376"/>
      <c r="KCE112" s="376"/>
      <c r="KCF112" s="376"/>
      <c r="KCG112" s="376"/>
      <c r="KCH112" s="376"/>
      <c r="KCI112" s="376"/>
      <c r="KCJ112" s="376"/>
      <c r="KCK112" s="376"/>
      <c r="KCL112" s="376"/>
      <c r="KCM112" s="376"/>
      <c r="KCN112" s="376"/>
      <c r="KCO112" s="376"/>
      <c r="KCP112" s="376"/>
      <c r="KCQ112" s="376"/>
      <c r="KCR112" s="376"/>
      <c r="KCS112" s="376"/>
      <c r="KCT112" s="376"/>
      <c r="KCU112" s="376"/>
      <c r="KCV112" s="376"/>
      <c r="KCW112" s="376"/>
      <c r="KCX112" s="376"/>
      <c r="KCY112" s="376"/>
      <c r="KCZ112" s="376"/>
      <c r="KDA112" s="376"/>
      <c r="KDB112" s="376"/>
      <c r="KDC112" s="376"/>
      <c r="KDD112" s="376"/>
      <c r="KDE112" s="376"/>
      <c r="KDF112" s="376"/>
      <c r="KDG112" s="376"/>
      <c r="KDH112" s="376"/>
      <c r="KDI112" s="376"/>
      <c r="KDJ112" s="376"/>
      <c r="KDK112" s="376"/>
      <c r="KDL112" s="376"/>
      <c r="KDM112" s="376"/>
      <c r="KDN112" s="376"/>
      <c r="KDO112" s="376"/>
      <c r="KDP112" s="376"/>
      <c r="KDQ112" s="376"/>
      <c r="KDR112" s="376"/>
      <c r="KDS112" s="376"/>
      <c r="KDT112" s="376"/>
      <c r="KDU112" s="376"/>
      <c r="KDV112" s="376"/>
      <c r="KDW112" s="376"/>
      <c r="KDX112" s="376"/>
      <c r="KDY112" s="376"/>
      <c r="KDZ112" s="376"/>
      <c r="KEA112" s="376"/>
      <c r="KEB112" s="376"/>
      <c r="KEC112" s="376"/>
      <c r="KED112" s="376"/>
      <c r="KEE112" s="376"/>
      <c r="KEF112" s="376"/>
      <c r="KEG112" s="376"/>
      <c r="KEH112" s="376"/>
      <c r="KEI112" s="376"/>
      <c r="KEJ112" s="376"/>
      <c r="KEK112" s="376"/>
      <c r="KEL112" s="376"/>
      <c r="KEM112" s="376"/>
      <c r="KEN112" s="376"/>
      <c r="KEO112" s="376"/>
      <c r="KEP112" s="376"/>
      <c r="KEQ112" s="376"/>
      <c r="KER112" s="376"/>
      <c r="KES112" s="376"/>
      <c r="KET112" s="376"/>
      <c r="KEU112" s="376"/>
      <c r="KEV112" s="376"/>
      <c r="KEW112" s="376"/>
      <c r="KEX112" s="376"/>
      <c r="KEY112" s="376"/>
      <c r="KEZ112" s="376"/>
      <c r="KFA112" s="376"/>
      <c r="KFB112" s="376"/>
      <c r="KFC112" s="376"/>
      <c r="KFD112" s="376"/>
      <c r="KFE112" s="376"/>
      <c r="KFF112" s="376"/>
      <c r="KFG112" s="376"/>
      <c r="KFH112" s="376"/>
      <c r="KFI112" s="376"/>
      <c r="KFJ112" s="376"/>
      <c r="KFK112" s="376"/>
      <c r="KFL112" s="376"/>
      <c r="KFM112" s="376"/>
      <c r="KFN112" s="376"/>
      <c r="KFO112" s="376"/>
      <c r="KFP112" s="376"/>
      <c r="KFQ112" s="376"/>
      <c r="KFR112" s="376"/>
      <c r="KFS112" s="376"/>
      <c r="KFT112" s="376"/>
      <c r="KFU112" s="376"/>
      <c r="KFV112" s="376"/>
      <c r="KFW112" s="376"/>
      <c r="KFX112" s="376"/>
      <c r="KFY112" s="376"/>
      <c r="KFZ112" s="376"/>
      <c r="KGA112" s="376"/>
      <c r="KGB112" s="376"/>
      <c r="KGC112" s="376"/>
      <c r="KGD112" s="376"/>
      <c r="KGE112" s="376"/>
      <c r="KGF112" s="376"/>
      <c r="KGG112" s="376"/>
      <c r="KGH112" s="376"/>
      <c r="KGI112" s="376"/>
      <c r="KGJ112" s="376"/>
      <c r="KGK112" s="376"/>
      <c r="KGL112" s="376"/>
      <c r="KGM112" s="376"/>
      <c r="KGN112" s="376"/>
      <c r="KGO112" s="376"/>
      <c r="KGP112" s="376"/>
      <c r="KGQ112" s="376"/>
      <c r="KGR112" s="376"/>
      <c r="KGS112" s="376"/>
      <c r="KGT112" s="376"/>
      <c r="KGU112" s="376"/>
      <c r="KGV112" s="376"/>
      <c r="KGW112" s="376"/>
      <c r="KGX112" s="376"/>
      <c r="KGY112" s="376"/>
      <c r="KGZ112" s="376"/>
      <c r="KHA112" s="376"/>
      <c r="KHB112" s="376"/>
      <c r="KHC112" s="376"/>
      <c r="KHD112" s="376"/>
      <c r="KHE112" s="376"/>
      <c r="KHF112" s="376"/>
      <c r="KHG112" s="376"/>
      <c r="KHH112" s="376"/>
      <c r="KHI112" s="376"/>
      <c r="KHJ112" s="376"/>
      <c r="KHK112" s="376"/>
      <c r="KHL112" s="376"/>
      <c r="KHM112" s="376"/>
      <c r="KHN112" s="376"/>
      <c r="KHO112" s="376"/>
      <c r="KHP112" s="376"/>
      <c r="KHQ112" s="376"/>
      <c r="KHR112" s="376"/>
      <c r="KHS112" s="376"/>
      <c r="KHT112" s="376"/>
      <c r="KHU112" s="376"/>
      <c r="KHV112" s="376"/>
      <c r="KHW112" s="376"/>
      <c r="KHX112" s="376"/>
      <c r="KHY112" s="376"/>
      <c r="KHZ112" s="376"/>
      <c r="KIA112" s="376"/>
      <c r="KIB112" s="376"/>
      <c r="KIC112" s="376"/>
      <c r="KID112" s="376"/>
      <c r="KIE112" s="376"/>
      <c r="KIF112" s="376"/>
      <c r="KIG112" s="376"/>
      <c r="KIH112" s="376"/>
      <c r="KII112" s="376"/>
      <c r="KIJ112" s="376"/>
      <c r="KIK112" s="376"/>
      <c r="KIL112" s="376"/>
      <c r="KIM112" s="376"/>
      <c r="KIN112" s="376"/>
      <c r="KIO112" s="376"/>
      <c r="KIP112" s="376"/>
      <c r="KIQ112" s="376"/>
      <c r="KIR112" s="376"/>
      <c r="KIS112" s="376"/>
      <c r="KIT112" s="376"/>
      <c r="KIU112" s="376"/>
      <c r="KIV112" s="376"/>
      <c r="KIW112" s="376"/>
      <c r="KIX112" s="376"/>
      <c r="KIY112" s="376"/>
      <c r="KIZ112" s="376"/>
      <c r="KJA112" s="376"/>
      <c r="KJB112" s="376"/>
      <c r="KJC112" s="376"/>
      <c r="KJD112" s="376"/>
      <c r="KJE112" s="376"/>
      <c r="KJF112" s="376"/>
      <c r="KJG112" s="376"/>
      <c r="KJH112" s="376"/>
      <c r="KJI112" s="376"/>
      <c r="KJJ112" s="376"/>
      <c r="KJK112" s="376"/>
      <c r="KJL112" s="376"/>
      <c r="KJM112" s="376"/>
      <c r="KJN112" s="376"/>
      <c r="KJO112" s="376"/>
      <c r="KJP112" s="376"/>
      <c r="KJQ112" s="376"/>
      <c r="KJR112" s="376"/>
      <c r="KJS112" s="376"/>
      <c r="KJT112" s="376"/>
      <c r="KJU112" s="376"/>
      <c r="KJV112" s="376"/>
      <c r="KJW112" s="376"/>
      <c r="KJX112" s="376"/>
      <c r="KJY112" s="376"/>
      <c r="KJZ112" s="376"/>
      <c r="KKA112" s="376"/>
      <c r="KKB112" s="376"/>
      <c r="KKC112" s="376"/>
      <c r="KKD112" s="376"/>
      <c r="KKE112" s="376"/>
      <c r="KKF112" s="376"/>
      <c r="KKG112" s="376"/>
      <c r="KKH112" s="376"/>
      <c r="KKI112" s="376"/>
      <c r="KKJ112" s="376"/>
      <c r="KKK112" s="376"/>
      <c r="KKL112" s="376"/>
      <c r="KKM112" s="376"/>
      <c r="KKN112" s="376"/>
      <c r="KKO112" s="376"/>
      <c r="KKP112" s="376"/>
      <c r="KKQ112" s="376"/>
      <c r="KKR112" s="376"/>
      <c r="KKS112" s="376"/>
      <c r="KKT112" s="376"/>
      <c r="KKU112" s="376"/>
      <c r="KKV112" s="376"/>
      <c r="KKW112" s="376"/>
      <c r="KKX112" s="376"/>
      <c r="KKY112" s="376"/>
      <c r="KKZ112" s="376"/>
      <c r="KLA112" s="376"/>
      <c r="KLB112" s="376"/>
      <c r="KLC112" s="376"/>
      <c r="KLD112" s="376"/>
      <c r="KLE112" s="376"/>
      <c r="KLF112" s="376"/>
      <c r="KLG112" s="376"/>
      <c r="KLH112" s="376"/>
      <c r="KLI112" s="376"/>
      <c r="KLJ112" s="376"/>
      <c r="KLK112" s="376"/>
      <c r="KLL112" s="376"/>
      <c r="KLM112" s="376"/>
      <c r="KLN112" s="376"/>
      <c r="KLO112" s="376"/>
      <c r="KLP112" s="376"/>
      <c r="KLQ112" s="376"/>
      <c r="KLR112" s="376"/>
      <c r="KLS112" s="376"/>
      <c r="KLT112" s="376"/>
      <c r="KLU112" s="376"/>
      <c r="KLV112" s="376"/>
      <c r="KLW112" s="376"/>
      <c r="KLX112" s="376"/>
      <c r="KLY112" s="376"/>
      <c r="KLZ112" s="376"/>
      <c r="KMA112" s="376"/>
      <c r="KMB112" s="376"/>
      <c r="KMC112" s="376"/>
      <c r="KMD112" s="376"/>
      <c r="KME112" s="376"/>
      <c r="KMF112" s="376"/>
      <c r="KMG112" s="376"/>
      <c r="KMH112" s="376"/>
      <c r="KMI112" s="376"/>
      <c r="KMJ112" s="376"/>
      <c r="KMK112" s="376"/>
      <c r="KML112" s="376"/>
      <c r="KMM112" s="376"/>
      <c r="KMN112" s="376"/>
      <c r="KMO112" s="376"/>
      <c r="KMP112" s="376"/>
      <c r="KMQ112" s="376"/>
      <c r="KMR112" s="376"/>
      <c r="KMS112" s="376"/>
      <c r="KMT112" s="376"/>
      <c r="KMU112" s="376"/>
      <c r="KMV112" s="376"/>
      <c r="KMW112" s="376"/>
      <c r="KMX112" s="376"/>
      <c r="KMY112" s="376"/>
      <c r="KMZ112" s="376"/>
      <c r="KNA112" s="376"/>
      <c r="KNB112" s="376"/>
      <c r="KNC112" s="376"/>
      <c r="KND112" s="376"/>
      <c r="KNE112" s="376"/>
      <c r="KNF112" s="376"/>
      <c r="KNG112" s="376"/>
      <c r="KNH112" s="376"/>
      <c r="KNI112" s="376"/>
      <c r="KNJ112" s="376"/>
      <c r="KNK112" s="376"/>
      <c r="KNL112" s="376"/>
      <c r="KNM112" s="376"/>
      <c r="KNN112" s="376"/>
      <c r="KNO112" s="376"/>
      <c r="KNP112" s="376"/>
      <c r="KNQ112" s="376"/>
      <c r="KNR112" s="376"/>
      <c r="KNS112" s="376"/>
      <c r="KNT112" s="376"/>
      <c r="KNU112" s="376"/>
      <c r="KNV112" s="376"/>
      <c r="KNW112" s="376"/>
      <c r="KNX112" s="376"/>
      <c r="KNY112" s="376"/>
      <c r="KNZ112" s="376"/>
      <c r="KOA112" s="376"/>
      <c r="KOB112" s="376"/>
      <c r="KOC112" s="376"/>
      <c r="KOD112" s="376"/>
      <c r="KOE112" s="376"/>
      <c r="KOF112" s="376"/>
      <c r="KOG112" s="376"/>
      <c r="KOH112" s="376"/>
      <c r="KOI112" s="376"/>
      <c r="KOJ112" s="376"/>
      <c r="KOK112" s="376"/>
      <c r="KOL112" s="376"/>
      <c r="KOM112" s="376"/>
      <c r="KON112" s="376"/>
      <c r="KOO112" s="376"/>
      <c r="KOP112" s="376"/>
      <c r="KOQ112" s="376"/>
      <c r="KOR112" s="376"/>
      <c r="KOS112" s="376"/>
      <c r="KOT112" s="376"/>
      <c r="KOU112" s="376"/>
      <c r="KOV112" s="376"/>
      <c r="KOW112" s="376"/>
      <c r="KOX112" s="376"/>
      <c r="KOY112" s="376"/>
      <c r="KOZ112" s="376"/>
      <c r="KPA112" s="376"/>
      <c r="KPB112" s="376"/>
      <c r="KPC112" s="376"/>
      <c r="KPD112" s="376"/>
      <c r="KPE112" s="376"/>
      <c r="KPF112" s="376"/>
      <c r="KPG112" s="376"/>
      <c r="KPH112" s="376"/>
      <c r="KPI112" s="376"/>
      <c r="KPJ112" s="376"/>
      <c r="KPK112" s="376"/>
      <c r="KPL112" s="376"/>
      <c r="KPM112" s="376"/>
      <c r="KPN112" s="376"/>
      <c r="KPO112" s="376"/>
      <c r="KPP112" s="376"/>
      <c r="KPQ112" s="376"/>
      <c r="KPR112" s="376"/>
      <c r="KPS112" s="376"/>
      <c r="KPT112" s="376"/>
      <c r="KPU112" s="376"/>
      <c r="KPV112" s="376"/>
      <c r="KPW112" s="376"/>
      <c r="KPX112" s="376"/>
      <c r="KPY112" s="376"/>
      <c r="KPZ112" s="376"/>
      <c r="KQA112" s="376"/>
      <c r="KQB112" s="376"/>
      <c r="KQC112" s="376"/>
      <c r="KQD112" s="376"/>
      <c r="KQE112" s="376"/>
      <c r="KQF112" s="376"/>
      <c r="KQG112" s="376"/>
      <c r="KQH112" s="376"/>
      <c r="KQI112" s="376"/>
      <c r="KQJ112" s="376"/>
      <c r="KQK112" s="376"/>
      <c r="KQL112" s="376"/>
      <c r="KQM112" s="376"/>
      <c r="KQN112" s="376"/>
      <c r="KQO112" s="376"/>
      <c r="KQP112" s="376"/>
      <c r="KQQ112" s="376"/>
      <c r="KQR112" s="376"/>
      <c r="KQS112" s="376"/>
      <c r="KQT112" s="376"/>
      <c r="KQU112" s="376"/>
      <c r="KQV112" s="376"/>
      <c r="KQW112" s="376"/>
      <c r="KQX112" s="376"/>
      <c r="KQY112" s="376"/>
      <c r="KQZ112" s="376"/>
      <c r="KRA112" s="376"/>
      <c r="KRB112" s="376"/>
      <c r="KRC112" s="376"/>
      <c r="KRD112" s="376"/>
      <c r="KRE112" s="376"/>
      <c r="KRF112" s="376"/>
      <c r="KRG112" s="376"/>
      <c r="KRH112" s="376"/>
      <c r="KRI112" s="376"/>
      <c r="KRJ112" s="376"/>
      <c r="KRK112" s="376"/>
      <c r="KRL112" s="376"/>
      <c r="KRM112" s="376"/>
      <c r="KRN112" s="376"/>
      <c r="KRO112" s="376"/>
      <c r="KRP112" s="376"/>
      <c r="KRQ112" s="376"/>
      <c r="KRR112" s="376"/>
      <c r="KRS112" s="376"/>
      <c r="KRT112" s="376"/>
      <c r="KRU112" s="376"/>
      <c r="KRV112" s="376"/>
      <c r="KRW112" s="376"/>
      <c r="KRX112" s="376"/>
      <c r="KRY112" s="376"/>
      <c r="KRZ112" s="376"/>
      <c r="KSA112" s="376"/>
      <c r="KSB112" s="376"/>
      <c r="KSC112" s="376"/>
      <c r="KSD112" s="376"/>
      <c r="KSE112" s="376"/>
      <c r="KSF112" s="376"/>
      <c r="KSG112" s="376"/>
      <c r="KSH112" s="376"/>
      <c r="KSI112" s="376"/>
      <c r="KSJ112" s="376"/>
      <c r="KSK112" s="376"/>
      <c r="KSL112" s="376"/>
      <c r="KSM112" s="376"/>
      <c r="KSN112" s="376"/>
      <c r="KSO112" s="376"/>
      <c r="KSP112" s="376"/>
      <c r="KSQ112" s="376"/>
      <c r="KSR112" s="376"/>
      <c r="KSS112" s="376"/>
      <c r="KST112" s="376"/>
      <c r="KSU112" s="376"/>
      <c r="KSV112" s="376"/>
      <c r="KSW112" s="376"/>
      <c r="KSX112" s="376"/>
      <c r="KSY112" s="376"/>
      <c r="KSZ112" s="376"/>
      <c r="KTA112" s="376"/>
      <c r="KTB112" s="376"/>
      <c r="KTC112" s="376"/>
      <c r="KTD112" s="376"/>
      <c r="KTE112" s="376"/>
      <c r="KTF112" s="376"/>
      <c r="KTG112" s="376"/>
      <c r="KTH112" s="376"/>
      <c r="KTI112" s="376"/>
      <c r="KTJ112" s="376"/>
      <c r="KTK112" s="376"/>
      <c r="KTL112" s="376"/>
      <c r="KTM112" s="376"/>
      <c r="KTN112" s="376"/>
      <c r="KTO112" s="376"/>
      <c r="KTP112" s="376"/>
      <c r="KTQ112" s="376"/>
      <c r="KTR112" s="376"/>
      <c r="KTS112" s="376"/>
      <c r="KTT112" s="376"/>
      <c r="KTU112" s="376"/>
      <c r="KTV112" s="376"/>
      <c r="KTW112" s="376"/>
      <c r="KTX112" s="376"/>
      <c r="KTY112" s="376"/>
      <c r="KTZ112" s="376"/>
      <c r="KUA112" s="376"/>
      <c r="KUB112" s="376"/>
      <c r="KUC112" s="376"/>
      <c r="KUD112" s="376"/>
      <c r="KUE112" s="376"/>
      <c r="KUF112" s="376"/>
      <c r="KUG112" s="376"/>
      <c r="KUH112" s="376"/>
      <c r="KUI112" s="376"/>
      <c r="KUJ112" s="376"/>
      <c r="KUK112" s="376"/>
      <c r="KUL112" s="376"/>
      <c r="KUM112" s="376"/>
      <c r="KUN112" s="376"/>
      <c r="KUO112" s="376"/>
      <c r="KUP112" s="376"/>
      <c r="KUQ112" s="376"/>
      <c r="KUR112" s="376"/>
      <c r="KUS112" s="376"/>
      <c r="KUT112" s="376"/>
      <c r="KUU112" s="376"/>
      <c r="KUV112" s="376"/>
      <c r="KUW112" s="376"/>
      <c r="KUX112" s="376"/>
      <c r="KUY112" s="376"/>
      <c r="KUZ112" s="376"/>
      <c r="KVA112" s="376"/>
      <c r="KVB112" s="376"/>
      <c r="KVC112" s="376"/>
      <c r="KVD112" s="376"/>
      <c r="KVE112" s="376"/>
      <c r="KVF112" s="376"/>
      <c r="KVG112" s="376"/>
      <c r="KVH112" s="376"/>
      <c r="KVI112" s="376"/>
      <c r="KVJ112" s="376"/>
      <c r="KVK112" s="376"/>
      <c r="KVL112" s="376"/>
      <c r="KVM112" s="376"/>
      <c r="KVN112" s="376"/>
      <c r="KVO112" s="376"/>
      <c r="KVP112" s="376"/>
      <c r="KVQ112" s="376"/>
      <c r="KVR112" s="376"/>
      <c r="KVS112" s="376"/>
      <c r="KVT112" s="376"/>
      <c r="KVU112" s="376"/>
      <c r="KVV112" s="376"/>
      <c r="KVW112" s="376"/>
      <c r="KVX112" s="376"/>
      <c r="KVY112" s="376"/>
      <c r="KVZ112" s="376"/>
      <c r="KWA112" s="376"/>
      <c r="KWB112" s="376"/>
      <c r="KWC112" s="376"/>
      <c r="KWD112" s="376"/>
      <c r="KWE112" s="376"/>
      <c r="KWF112" s="376"/>
      <c r="KWG112" s="376"/>
      <c r="KWH112" s="376"/>
      <c r="KWI112" s="376"/>
      <c r="KWJ112" s="376"/>
      <c r="KWK112" s="376"/>
      <c r="KWL112" s="376"/>
      <c r="KWM112" s="376"/>
      <c r="KWN112" s="376"/>
      <c r="KWO112" s="376"/>
      <c r="KWP112" s="376"/>
      <c r="KWQ112" s="376"/>
      <c r="KWR112" s="376"/>
      <c r="KWS112" s="376"/>
      <c r="KWT112" s="376"/>
      <c r="KWU112" s="376"/>
      <c r="KWV112" s="376"/>
      <c r="KWW112" s="376"/>
      <c r="KWX112" s="376"/>
      <c r="KWY112" s="376"/>
      <c r="KWZ112" s="376"/>
      <c r="KXA112" s="376"/>
      <c r="KXB112" s="376"/>
      <c r="KXC112" s="376"/>
      <c r="KXD112" s="376"/>
      <c r="KXE112" s="376"/>
      <c r="KXF112" s="376"/>
      <c r="KXG112" s="376"/>
      <c r="KXH112" s="376"/>
      <c r="KXI112" s="376"/>
      <c r="KXJ112" s="376"/>
      <c r="KXK112" s="376"/>
      <c r="KXL112" s="376"/>
      <c r="KXM112" s="376"/>
      <c r="KXN112" s="376"/>
      <c r="KXO112" s="376"/>
      <c r="KXP112" s="376"/>
      <c r="KXQ112" s="376"/>
      <c r="KXR112" s="376"/>
      <c r="KXS112" s="376"/>
      <c r="KXT112" s="376"/>
      <c r="KXU112" s="376"/>
      <c r="KXV112" s="376"/>
      <c r="KXW112" s="376"/>
      <c r="KXX112" s="376"/>
      <c r="KXY112" s="376"/>
      <c r="KXZ112" s="376"/>
      <c r="KYA112" s="376"/>
      <c r="KYB112" s="376"/>
      <c r="KYC112" s="376"/>
      <c r="KYD112" s="376"/>
      <c r="KYE112" s="376"/>
      <c r="KYF112" s="376"/>
      <c r="KYG112" s="376"/>
      <c r="KYH112" s="376"/>
      <c r="KYI112" s="376"/>
      <c r="KYJ112" s="376"/>
      <c r="KYK112" s="376"/>
      <c r="KYL112" s="376"/>
      <c r="KYM112" s="376"/>
      <c r="KYN112" s="376"/>
      <c r="KYO112" s="376"/>
      <c r="KYP112" s="376"/>
      <c r="KYQ112" s="376"/>
      <c r="KYR112" s="376"/>
      <c r="KYS112" s="376"/>
      <c r="KYT112" s="376"/>
      <c r="KYU112" s="376"/>
      <c r="KYV112" s="376"/>
      <c r="KYW112" s="376"/>
      <c r="KYX112" s="376"/>
      <c r="KYY112" s="376"/>
      <c r="KYZ112" s="376"/>
      <c r="KZA112" s="376"/>
      <c r="KZB112" s="376"/>
      <c r="KZC112" s="376"/>
      <c r="KZD112" s="376"/>
      <c r="KZE112" s="376"/>
      <c r="KZF112" s="376"/>
      <c r="KZG112" s="376"/>
      <c r="KZH112" s="376"/>
      <c r="KZI112" s="376"/>
      <c r="KZJ112" s="376"/>
      <c r="KZK112" s="376"/>
      <c r="KZL112" s="376"/>
      <c r="KZM112" s="376"/>
      <c r="KZN112" s="376"/>
      <c r="KZO112" s="376"/>
      <c r="KZP112" s="376"/>
      <c r="KZQ112" s="376"/>
      <c r="KZR112" s="376"/>
      <c r="KZS112" s="376"/>
      <c r="KZT112" s="376"/>
      <c r="KZU112" s="376"/>
      <c r="KZV112" s="376"/>
      <c r="KZW112" s="376"/>
      <c r="KZX112" s="376"/>
      <c r="KZY112" s="376"/>
      <c r="KZZ112" s="376"/>
      <c r="LAA112" s="376"/>
      <c r="LAB112" s="376"/>
      <c r="LAC112" s="376"/>
      <c r="LAD112" s="376"/>
      <c r="LAE112" s="376"/>
      <c r="LAF112" s="376"/>
      <c r="LAG112" s="376"/>
      <c r="LAH112" s="376"/>
      <c r="LAI112" s="376"/>
      <c r="LAJ112" s="376"/>
      <c r="LAK112" s="376"/>
      <c r="LAL112" s="376"/>
      <c r="LAM112" s="376"/>
      <c r="LAN112" s="376"/>
      <c r="LAO112" s="376"/>
      <c r="LAP112" s="376"/>
      <c r="LAQ112" s="376"/>
      <c r="LAR112" s="376"/>
      <c r="LAS112" s="376"/>
      <c r="LAT112" s="376"/>
      <c r="LAU112" s="376"/>
      <c r="LAV112" s="376"/>
      <c r="LAW112" s="376"/>
      <c r="LAX112" s="376"/>
      <c r="LAY112" s="376"/>
      <c r="LAZ112" s="376"/>
      <c r="LBA112" s="376"/>
      <c r="LBB112" s="376"/>
      <c r="LBC112" s="376"/>
      <c r="LBD112" s="376"/>
      <c r="LBE112" s="376"/>
      <c r="LBF112" s="376"/>
      <c r="LBG112" s="376"/>
      <c r="LBH112" s="376"/>
      <c r="LBI112" s="376"/>
      <c r="LBJ112" s="376"/>
      <c r="LBK112" s="376"/>
      <c r="LBL112" s="376"/>
      <c r="LBM112" s="376"/>
      <c r="LBN112" s="376"/>
      <c r="LBO112" s="376"/>
      <c r="LBP112" s="376"/>
      <c r="LBQ112" s="376"/>
      <c r="LBR112" s="376"/>
      <c r="LBS112" s="376"/>
      <c r="LBT112" s="376"/>
      <c r="LBU112" s="376"/>
      <c r="LBV112" s="376"/>
      <c r="LBW112" s="376"/>
      <c r="LBX112" s="376"/>
      <c r="LBY112" s="376"/>
      <c r="LBZ112" s="376"/>
      <c r="LCA112" s="376"/>
      <c r="LCB112" s="376"/>
      <c r="LCC112" s="376"/>
      <c r="LCD112" s="376"/>
      <c r="LCE112" s="376"/>
      <c r="LCF112" s="376"/>
      <c r="LCG112" s="376"/>
      <c r="LCH112" s="376"/>
      <c r="LCI112" s="376"/>
      <c r="LCJ112" s="376"/>
      <c r="LCK112" s="376"/>
      <c r="LCL112" s="376"/>
      <c r="LCM112" s="376"/>
      <c r="LCN112" s="376"/>
      <c r="LCO112" s="376"/>
      <c r="LCP112" s="376"/>
      <c r="LCQ112" s="376"/>
      <c r="LCR112" s="376"/>
      <c r="LCS112" s="376"/>
      <c r="LCT112" s="376"/>
      <c r="LCU112" s="376"/>
      <c r="LCV112" s="376"/>
      <c r="LCW112" s="376"/>
      <c r="LCX112" s="376"/>
      <c r="LCY112" s="376"/>
      <c r="LCZ112" s="376"/>
      <c r="LDA112" s="376"/>
      <c r="LDB112" s="376"/>
      <c r="LDC112" s="376"/>
      <c r="LDD112" s="376"/>
      <c r="LDE112" s="376"/>
      <c r="LDF112" s="376"/>
      <c r="LDG112" s="376"/>
      <c r="LDH112" s="376"/>
      <c r="LDI112" s="376"/>
      <c r="LDJ112" s="376"/>
      <c r="LDK112" s="376"/>
      <c r="LDL112" s="376"/>
      <c r="LDM112" s="376"/>
      <c r="LDN112" s="376"/>
      <c r="LDO112" s="376"/>
      <c r="LDP112" s="376"/>
      <c r="LDQ112" s="376"/>
      <c r="LDR112" s="376"/>
      <c r="LDS112" s="376"/>
      <c r="LDT112" s="376"/>
      <c r="LDU112" s="376"/>
      <c r="LDV112" s="376"/>
      <c r="LDW112" s="376"/>
      <c r="LDX112" s="376"/>
      <c r="LDY112" s="376"/>
      <c r="LDZ112" s="376"/>
      <c r="LEA112" s="376"/>
      <c r="LEB112" s="376"/>
      <c r="LEC112" s="376"/>
      <c r="LED112" s="376"/>
      <c r="LEE112" s="376"/>
      <c r="LEF112" s="376"/>
      <c r="LEG112" s="376"/>
      <c r="LEH112" s="376"/>
      <c r="LEI112" s="376"/>
      <c r="LEJ112" s="376"/>
      <c r="LEK112" s="376"/>
      <c r="LEL112" s="376"/>
      <c r="LEM112" s="376"/>
      <c r="LEN112" s="376"/>
      <c r="LEO112" s="376"/>
      <c r="LEP112" s="376"/>
      <c r="LEQ112" s="376"/>
      <c r="LER112" s="376"/>
      <c r="LES112" s="376"/>
      <c r="LET112" s="376"/>
      <c r="LEU112" s="376"/>
      <c r="LEV112" s="376"/>
      <c r="LEW112" s="376"/>
      <c r="LEX112" s="376"/>
      <c r="LEY112" s="376"/>
      <c r="LEZ112" s="376"/>
      <c r="LFA112" s="376"/>
      <c r="LFB112" s="376"/>
      <c r="LFC112" s="376"/>
      <c r="LFD112" s="376"/>
      <c r="LFE112" s="376"/>
      <c r="LFF112" s="376"/>
      <c r="LFG112" s="376"/>
      <c r="LFH112" s="376"/>
      <c r="LFI112" s="376"/>
      <c r="LFJ112" s="376"/>
      <c r="LFK112" s="376"/>
      <c r="LFL112" s="376"/>
      <c r="LFM112" s="376"/>
      <c r="LFN112" s="376"/>
      <c r="LFO112" s="376"/>
      <c r="LFP112" s="376"/>
      <c r="LFQ112" s="376"/>
      <c r="LFR112" s="376"/>
      <c r="LFS112" s="376"/>
      <c r="LFT112" s="376"/>
      <c r="LFU112" s="376"/>
      <c r="LFV112" s="376"/>
      <c r="LFW112" s="376"/>
      <c r="LFX112" s="376"/>
      <c r="LFY112" s="376"/>
      <c r="LFZ112" s="376"/>
      <c r="LGA112" s="376"/>
      <c r="LGB112" s="376"/>
      <c r="LGC112" s="376"/>
      <c r="LGD112" s="376"/>
      <c r="LGE112" s="376"/>
      <c r="LGF112" s="376"/>
      <c r="LGG112" s="376"/>
      <c r="LGH112" s="376"/>
      <c r="LGI112" s="376"/>
      <c r="LGJ112" s="376"/>
      <c r="LGK112" s="376"/>
      <c r="LGL112" s="376"/>
      <c r="LGM112" s="376"/>
      <c r="LGN112" s="376"/>
      <c r="LGO112" s="376"/>
      <c r="LGP112" s="376"/>
      <c r="LGQ112" s="376"/>
      <c r="LGR112" s="376"/>
      <c r="LGS112" s="376"/>
      <c r="LGT112" s="376"/>
      <c r="LGU112" s="376"/>
      <c r="LGV112" s="376"/>
      <c r="LGW112" s="376"/>
      <c r="LGX112" s="376"/>
      <c r="LGY112" s="376"/>
      <c r="LGZ112" s="376"/>
      <c r="LHA112" s="376"/>
      <c r="LHB112" s="376"/>
      <c r="LHC112" s="376"/>
      <c r="LHD112" s="376"/>
      <c r="LHE112" s="376"/>
      <c r="LHF112" s="376"/>
      <c r="LHG112" s="376"/>
      <c r="LHH112" s="376"/>
      <c r="LHI112" s="376"/>
      <c r="LHJ112" s="376"/>
      <c r="LHK112" s="376"/>
      <c r="LHL112" s="376"/>
      <c r="LHM112" s="376"/>
      <c r="LHN112" s="376"/>
      <c r="LHO112" s="376"/>
      <c r="LHP112" s="376"/>
      <c r="LHQ112" s="376"/>
      <c r="LHR112" s="376"/>
      <c r="LHS112" s="376"/>
      <c r="LHT112" s="376"/>
      <c r="LHU112" s="376"/>
      <c r="LHV112" s="376"/>
      <c r="LHW112" s="376"/>
      <c r="LHX112" s="376"/>
      <c r="LHY112" s="376"/>
      <c r="LHZ112" s="376"/>
      <c r="LIA112" s="376"/>
      <c r="LIB112" s="376"/>
      <c r="LIC112" s="376"/>
      <c r="LID112" s="376"/>
      <c r="LIE112" s="376"/>
      <c r="LIF112" s="376"/>
      <c r="LIG112" s="376"/>
      <c r="LIH112" s="376"/>
      <c r="LII112" s="376"/>
      <c r="LIJ112" s="376"/>
      <c r="LIK112" s="376"/>
      <c r="LIL112" s="376"/>
      <c r="LIM112" s="376"/>
      <c r="LIN112" s="376"/>
      <c r="LIO112" s="376"/>
      <c r="LIP112" s="376"/>
      <c r="LIQ112" s="376"/>
      <c r="LIR112" s="376"/>
      <c r="LIS112" s="376"/>
      <c r="LIT112" s="376"/>
      <c r="LIU112" s="376"/>
      <c r="LIV112" s="376"/>
      <c r="LIW112" s="376"/>
      <c r="LIX112" s="376"/>
      <c r="LIY112" s="376"/>
      <c r="LIZ112" s="376"/>
      <c r="LJA112" s="376"/>
      <c r="LJB112" s="376"/>
      <c r="LJC112" s="376"/>
      <c r="LJD112" s="376"/>
      <c r="LJE112" s="376"/>
      <c r="LJF112" s="376"/>
      <c r="LJG112" s="376"/>
      <c r="LJH112" s="376"/>
      <c r="LJI112" s="376"/>
      <c r="LJJ112" s="376"/>
      <c r="LJK112" s="376"/>
      <c r="LJL112" s="376"/>
      <c r="LJM112" s="376"/>
      <c r="LJN112" s="376"/>
      <c r="LJO112" s="376"/>
      <c r="LJP112" s="376"/>
      <c r="LJQ112" s="376"/>
      <c r="LJR112" s="376"/>
      <c r="LJS112" s="376"/>
      <c r="LJT112" s="376"/>
      <c r="LJU112" s="376"/>
      <c r="LJV112" s="376"/>
      <c r="LJW112" s="376"/>
      <c r="LJX112" s="376"/>
      <c r="LJY112" s="376"/>
      <c r="LJZ112" s="376"/>
      <c r="LKA112" s="376"/>
      <c r="LKB112" s="376"/>
      <c r="LKC112" s="376"/>
      <c r="LKD112" s="376"/>
      <c r="LKE112" s="376"/>
      <c r="LKF112" s="376"/>
      <c r="LKG112" s="376"/>
      <c r="LKH112" s="376"/>
      <c r="LKI112" s="376"/>
      <c r="LKJ112" s="376"/>
      <c r="LKK112" s="376"/>
      <c r="LKL112" s="376"/>
      <c r="LKM112" s="376"/>
      <c r="LKN112" s="376"/>
      <c r="LKO112" s="376"/>
      <c r="LKP112" s="376"/>
      <c r="LKQ112" s="376"/>
      <c r="LKR112" s="376"/>
      <c r="LKS112" s="376"/>
      <c r="LKT112" s="376"/>
      <c r="LKU112" s="376"/>
      <c r="LKV112" s="376"/>
      <c r="LKW112" s="376"/>
      <c r="LKX112" s="376"/>
      <c r="LKY112" s="376"/>
      <c r="LKZ112" s="376"/>
      <c r="LLA112" s="376"/>
      <c r="LLB112" s="376"/>
      <c r="LLC112" s="376"/>
      <c r="LLD112" s="376"/>
      <c r="LLE112" s="376"/>
      <c r="LLF112" s="376"/>
      <c r="LLG112" s="376"/>
      <c r="LLH112" s="376"/>
      <c r="LLI112" s="376"/>
      <c r="LLJ112" s="376"/>
      <c r="LLK112" s="376"/>
      <c r="LLL112" s="376"/>
      <c r="LLM112" s="376"/>
      <c r="LLN112" s="376"/>
      <c r="LLO112" s="376"/>
      <c r="LLP112" s="376"/>
      <c r="LLQ112" s="376"/>
      <c r="LLR112" s="376"/>
      <c r="LLS112" s="376"/>
      <c r="LLT112" s="376"/>
      <c r="LLU112" s="376"/>
      <c r="LLV112" s="376"/>
      <c r="LLW112" s="376"/>
      <c r="LLX112" s="376"/>
      <c r="LLY112" s="376"/>
      <c r="LLZ112" s="376"/>
      <c r="LMA112" s="376"/>
      <c r="LMB112" s="376"/>
      <c r="LMC112" s="376"/>
      <c r="LMD112" s="376"/>
      <c r="LME112" s="376"/>
      <c r="LMF112" s="376"/>
      <c r="LMG112" s="376"/>
      <c r="LMH112" s="376"/>
      <c r="LMI112" s="376"/>
      <c r="LMJ112" s="376"/>
      <c r="LMK112" s="376"/>
      <c r="LML112" s="376"/>
      <c r="LMM112" s="376"/>
      <c r="LMN112" s="376"/>
      <c r="LMO112" s="376"/>
      <c r="LMP112" s="376"/>
      <c r="LMQ112" s="376"/>
      <c r="LMR112" s="376"/>
      <c r="LMS112" s="376"/>
      <c r="LMT112" s="376"/>
      <c r="LMU112" s="376"/>
      <c r="LMV112" s="376"/>
      <c r="LMW112" s="376"/>
      <c r="LMX112" s="376"/>
      <c r="LMY112" s="376"/>
      <c r="LMZ112" s="376"/>
      <c r="LNA112" s="376"/>
      <c r="LNB112" s="376"/>
      <c r="LNC112" s="376"/>
      <c r="LND112" s="376"/>
      <c r="LNE112" s="376"/>
      <c r="LNF112" s="376"/>
      <c r="LNG112" s="376"/>
      <c r="LNH112" s="376"/>
      <c r="LNI112" s="376"/>
      <c r="LNJ112" s="376"/>
      <c r="LNK112" s="376"/>
      <c r="LNL112" s="376"/>
      <c r="LNM112" s="376"/>
      <c r="LNN112" s="376"/>
      <c r="LNO112" s="376"/>
      <c r="LNP112" s="376"/>
      <c r="LNQ112" s="376"/>
      <c r="LNR112" s="376"/>
      <c r="LNS112" s="376"/>
      <c r="LNT112" s="376"/>
      <c r="LNU112" s="376"/>
      <c r="LNV112" s="376"/>
      <c r="LNW112" s="376"/>
      <c r="LNX112" s="376"/>
      <c r="LNY112" s="376"/>
      <c r="LNZ112" s="376"/>
      <c r="LOA112" s="376"/>
      <c r="LOB112" s="376"/>
      <c r="LOC112" s="376"/>
      <c r="LOD112" s="376"/>
      <c r="LOE112" s="376"/>
      <c r="LOF112" s="376"/>
      <c r="LOG112" s="376"/>
      <c r="LOH112" s="376"/>
      <c r="LOI112" s="376"/>
      <c r="LOJ112" s="376"/>
      <c r="LOK112" s="376"/>
      <c r="LOL112" s="376"/>
      <c r="LOM112" s="376"/>
      <c r="LON112" s="376"/>
      <c r="LOO112" s="376"/>
      <c r="LOP112" s="376"/>
      <c r="LOQ112" s="376"/>
      <c r="LOR112" s="376"/>
      <c r="LOS112" s="376"/>
      <c r="LOT112" s="376"/>
      <c r="LOU112" s="376"/>
      <c r="LOV112" s="376"/>
      <c r="LOW112" s="376"/>
      <c r="LOX112" s="376"/>
      <c r="LOY112" s="376"/>
      <c r="LOZ112" s="376"/>
      <c r="LPA112" s="376"/>
      <c r="LPB112" s="376"/>
      <c r="LPC112" s="376"/>
      <c r="LPD112" s="376"/>
      <c r="LPE112" s="376"/>
      <c r="LPF112" s="376"/>
      <c r="LPG112" s="376"/>
      <c r="LPH112" s="376"/>
      <c r="LPI112" s="376"/>
      <c r="LPJ112" s="376"/>
      <c r="LPK112" s="376"/>
      <c r="LPL112" s="376"/>
      <c r="LPM112" s="376"/>
      <c r="LPN112" s="376"/>
      <c r="LPO112" s="376"/>
      <c r="LPP112" s="376"/>
      <c r="LPQ112" s="376"/>
      <c r="LPR112" s="376"/>
      <c r="LPS112" s="376"/>
      <c r="LPT112" s="376"/>
      <c r="LPU112" s="376"/>
      <c r="LPV112" s="376"/>
      <c r="LPW112" s="376"/>
      <c r="LPX112" s="376"/>
      <c r="LPY112" s="376"/>
      <c r="LPZ112" s="376"/>
      <c r="LQA112" s="376"/>
      <c r="LQB112" s="376"/>
      <c r="LQC112" s="376"/>
      <c r="LQD112" s="376"/>
      <c r="LQE112" s="376"/>
      <c r="LQF112" s="376"/>
      <c r="LQG112" s="376"/>
      <c r="LQH112" s="376"/>
      <c r="LQI112" s="376"/>
      <c r="LQJ112" s="376"/>
      <c r="LQK112" s="376"/>
      <c r="LQL112" s="376"/>
      <c r="LQM112" s="376"/>
      <c r="LQN112" s="376"/>
      <c r="LQO112" s="376"/>
      <c r="LQP112" s="376"/>
      <c r="LQQ112" s="376"/>
      <c r="LQR112" s="376"/>
      <c r="LQS112" s="376"/>
      <c r="LQT112" s="376"/>
      <c r="LQU112" s="376"/>
      <c r="LQV112" s="376"/>
      <c r="LQW112" s="376"/>
      <c r="LQX112" s="376"/>
      <c r="LQY112" s="376"/>
      <c r="LQZ112" s="376"/>
      <c r="LRA112" s="376"/>
      <c r="LRB112" s="376"/>
      <c r="LRC112" s="376"/>
      <c r="LRD112" s="376"/>
      <c r="LRE112" s="376"/>
      <c r="LRF112" s="376"/>
      <c r="LRG112" s="376"/>
      <c r="LRH112" s="376"/>
      <c r="LRI112" s="376"/>
      <c r="LRJ112" s="376"/>
      <c r="LRK112" s="376"/>
      <c r="LRL112" s="376"/>
      <c r="LRM112" s="376"/>
      <c r="LRN112" s="376"/>
      <c r="LRO112" s="376"/>
      <c r="LRP112" s="376"/>
      <c r="LRQ112" s="376"/>
      <c r="LRR112" s="376"/>
      <c r="LRS112" s="376"/>
      <c r="LRT112" s="376"/>
      <c r="LRU112" s="376"/>
      <c r="LRV112" s="376"/>
      <c r="LRW112" s="376"/>
      <c r="LRX112" s="376"/>
      <c r="LRY112" s="376"/>
      <c r="LRZ112" s="376"/>
      <c r="LSA112" s="376"/>
      <c r="LSB112" s="376"/>
      <c r="LSC112" s="376"/>
      <c r="LSD112" s="376"/>
      <c r="LSE112" s="376"/>
      <c r="LSF112" s="376"/>
      <c r="LSG112" s="376"/>
      <c r="LSH112" s="376"/>
      <c r="LSI112" s="376"/>
      <c r="LSJ112" s="376"/>
      <c r="LSK112" s="376"/>
      <c r="LSL112" s="376"/>
      <c r="LSM112" s="376"/>
      <c r="LSN112" s="376"/>
      <c r="LSO112" s="376"/>
      <c r="LSP112" s="376"/>
      <c r="LSQ112" s="376"/>
      <c r="LSR112" s="376"/>
      <c r="LSS112" s="376"/>
      <c r="LST112" s="376"/>
      <c r="LSU112" s="376"/>
      <c r="LSV112" s="376"/>
      <c r="LSW112" s="376"/>
      <c r="LSX112" s="376"/>
      <c r="LSY112" s="376"/>
      <c r="LSZ112" s="376"/>
      <c r="LTA112" s="376"/>
      <c r="LTB112" s="376"/>
      <c r="LTC112" s="376"/>
      <c r="LTD112" s="376"/>
      <c r="LTE112" s="376"/>
      <c r="LTF112" s="376"/>
      <c r="LTG112" s="376"/>
      <c r="LTH112" s="376"/>
      <c r="LTI112" s="376"/>
      <c r="LTJ112" s="376"/>
      <c r="LTK112" s="376"/>
      <c r="LTL112" s="376"/>
      <c r="LTM112" s="376"/>
      <c r="LTN112" s="376"/>
      <c r="LTO112" s="376"/>
      <c r="LTP112" s="376"/>
      <c r="LTQ112" s="376"/>
      <c r="LTR112" s="376"/>
      <c r="LTS112" s="376"/>
      <c r="LTT112" s="376"/>
      <c r="LTU112" s="376"/>
      <c r="LTV112" s="376"/>
      <c r="LTW112" s="376"/>
      <c r="LTX112" s="376"/>
      <c r="LTY112" s="376"/>
      <c r="LTZ112" s="376"/>
      <c r="LUA112" s="376"/>
      <c r="LUB112" s="376"/>
      <c r="LUC112" s="376"/>
      <c r="LUD112" s="376"/>
      <c r="LUE112" s="376"/>
      <c r="LUF112" s="376"/>
      <c r="LUG112" s="376"/>
      <c r="LUH112" s="376"/>
      <c r="LUI112" s="376"/>
      <c r="LUJ112" s="376"/>
      <c r="LUK112" s="376"/>
      <c r="LUL112" s="376"/>
      <c r="LUM112" s="376"/>
      <c r="LUN112" s="376"/>
      <c r="LUO112" s="376"/>
      <c r="LUP112" s="376"/>
      <c r="LUQ112" s="376"/>
      <c r="LUR112" s="376"/>
      <c r="LUS112" s="376"/>
      <c r="LUT112" s="376"/>
      <c r="LUU112" s="376"/>
      <c r="LUV112" s="376"/>
      <c r="LUW112" s="376"/>
      <c r="LUX112" s="376"/>
      <c r="LUY112" s="376"/>
      <c r="LUZ112" s="376"/>
      <c r="LVA112" s="376"/>
      <c r="LVB112" s="376"/>
      <c r="LVC112" s="376"/>
      <c r="LVD112" s="376"/>
      <c r="LVE112" s="376"/>
      <c r="LVF112" s="376"/>
      <c r="LVG112" s="376"/>
      <c r="LVH112" s="376"/>
      <c r="LVI112" s="376"/>
      <c r="LVJ112" s="376"/>
      <c r="LVK112" s="376"/>
      <c r="LVL112" s="376"/>
      <c r="LVM112" s="376"/>
      <c r="LVN112" s="376"/>
      <c r="LVO112" s="376"/>
      <c r="LVP112" s="376"/>
      <c r="LVQ112" s="376"/>
      <c r="LVR112" s="376"/>
      <c r="LVS112" s="376"/>
      <c r="LVT112" s="376"/>
      <c r="LVU112" s="376"/>
      <c r="LVV112" s="376"/>
      <c r="LVW112" s="376"/>
      <c r="LVX112" s="376"/>
      <c r="LVY112" s="376"/>
      <c r="LVZ112" s="376"/>
      <c r="LWA112" s="376"/>
      <c r="LWB112" s="376"/>
      <c r="LWC112" s="376"/>
      <c r="LWD112" s="376"/>
      <c r="LWE112" s="376"/>
      <c r="LWF112" s="376"/>
      <c r="LWG112" s="376"/>
      <c r="LWH112" s="376"/>
      <c r="LWI112" s="376"/>
      <c r="LWJ112" s="376"/>
      <c r="LWK112" s="376"/>
      <c r="LWL112" s="376"/>
      <c r="LWM112" s="376"/>
      <c r="LWN112" s="376"/>
      <c r="LWO112" s="376"/>
      <c r="LWP112" s="376"/>
      <c r="LWQ112" s="376"/>
      <c r="LWR112" s="376"/>
      <c r="LWS112" s="376"/>
      <c r="LWT112" s="376"/>
      <c r="LWU112" s="376"/>
      <c r="LWV112" s="376"/>
      <c r="LWW112" s="376"/>
      <c r="LWX112" s="376"/>
      <c r="LWY112" s="376"/>
      <c r="LWZ112" s="376"/>
      <c r="LXA112" s="376"/>
      <c r="LXB112" s="376"/>
      <c r="LXC112" s="376"/>
      <c r="LXD112" s="376"/>
      <c r="LXE112" s="376"/>
      <c r="LXF112" s="376"/>
      <c r="LXG112" s="376"/>
      <c r="LXH112" s="376"/>
      <c r="LXI112" s="376"/>
      <c r="LXJ112" s="376"/>
      <c r="LXK112" s="376"/>
      <c r="LXL112" s="376"/>
      <c r="LXM112" s="376"/>
      <c r="LXN112" s="376"/>
      <c r="LXO112" s="376"/>
      <c r="LXP112" s="376"/>
      <c r="LXQ112" s="376"/>
      <c r="LXR112" s="376"/>
      <c r="LXS112" s="376"/>
      <c r="LXT112" s="376"/>
      <c r="LXU112" s="376"/>
      <c r="LXV112" s="376"/>
      <c r="LXW112" s="376"/>
      <c r="LXX112" s="376"/>
      <c r="LXY112" s="376"/>
      <c r="LXZ112" s="376"/>
      <c r="LYA112" s="376"/>
      <c r="LYB112" s="376"/>
      <c r="LYC112" s="376"/>
      <c r="LYD112" s="376"/>
      <c r="LYE112" s="376"/>
      <c r="LYF112" s="376"/>
      <c r="LYG112" s="376"/>
      <c r="LYH112" s="376"/>
      <c r="LYI112" s="376"/>
      <c r="LYJ112" s="376"/>
      <c r="LYK112" s="376"/>
      <c r="LYL112" s="376"/>
      <c r="LYM112" s="376"/>
      <c r="LYN112" s="376"/>
      <c r="LYO112" s="376"/>
      <c r="LYP112" s="376"/>
      <c r="LYQ112" s="376"/>
      <c r="LYR112" s="376"/>
      <c r="LYS112" s="376"/>
      <c r="LYT112" s="376"/>
      <c r="LYU112" s="376"/>
      <c r="LYV112" s="376"/>
      <c r="LYW112" s="376"/>
      <c r="LYX112" s="376"/>
      <c r="LYY112" s="376"/>
      <c r="LYZ112" s="376"/>
      <c r="LZA112" s="376"/>
      <c r="LZB112" s="376"/>
      <c r="LZC112" s="376"/>
      <c r="LZD112" s="376"/>
      <c r="LZE112" s="376"/>
      <c r="LZF112" s="376"/>
      <c r="LZG112" s="376"/>
      <c r="LZH112" s="376"/>
      <c r="LZI112" s="376"/>
      <c r="LZJ112" s="376"/>
      <c r="LZK112" s="376"/>
      <c r="LZL112" s="376"/>
      <c r="LZM112" s="376"/>
      <c r="LZN112" s="376"/>
      <c r="LZO112" s="376"/>
      <c r="LZP112" s="376"/>
      <c r="LZQ112" s="376"/>
      <c r="LZR112" s="376"/>
      <c r="LZS112" s="376"/>
      <c r="LZT112" s="376"/>
      <c r="LZU112" s="376"/>
      <c r="LZV112" s="376"/>
      <c r="LZW112" s="376"/>
      <c r="LZX112" s="376"/>
      <c r="LZY112" s="376"/>
      <c r="LZZ112" s="376"/>
      <c r="MAA112" s="376"/>
      <c r="MAB112" s="376"/>
      <c r="MAC112" s="376"/>
      <c r="MAD112" s="376"/>
      <c r="MAE112" s="376"/>
      <c r="MAF112" s="376"/>
      <c r="MAG112" s="376"/>
      <c r="MAH112" s="376"/>
      <c r="MAI112" s="376"/>
      <c r="MAJ112" s="376"/>
      <c r="MAK112" s="376"/>
      <c r="MAL112" s="376"/>
      <c r="MAM112" s="376"/>
      <c r="MAN112" s="376"/>
      <c r="MAO112" s="376"/>
      <c r="MAP112" s="376"/>
      <c r="MAQ112" s="376"/>
      <c r="MAR112" s="376"/>
      <c r="MAS112" s="376"/>
      <c r="MAT112" s="376"/>
      <c r="MAU112" s="376"/>
      <c r="MAV112" s="376"/>
      <c r="MAW112" s="376"/>
      <c r="MAX112" s="376"/>
      <c r="MAY112" s="376"/>
      <c r="MAZ112" s="376"/>
      <c r="MBA112" s="376"/>
      <c r="MBB112" s="376"/>
      <c r="MBC112" s="376"/>
      <c r="MBD112" s="376"/>
      <c r="MBE112" s="376"/>
      <c r="MBF112" s="376"/>
      <c r="MBG112" s="376"/>
      <c r="MBH112" s="376"/>
      <c r="MBI112" s="376"/>
      <c r="MBJ112" s="376"/>
      <c r="MBK112" s="376"/>
      <c r="MBL112" s="376"/>
      <c r="MBM112" s="376"/>
      <c r="MBN112" s="376"/>
      <c r="MBO112" s="376"/>
      <c r="MBP112" s="376"/>
      <c r="MBQ112" s="376"/>
      <c r="MBR112" s="376"/>
      <c r="MBS112" s="376"/>
      <c r="MBT112" s="376"/>
      <c r="MBU112" s="376"/>
      <c r="MBV112" s="376"/>
      <c r="MBW112" s="376"/>
      <c r="MBX112" s="376"/>
      <c r="MBY112" s="376"/>
      <c r="MBZ112" s="376"/>
      <c r="MCA112" s="376"/>
      <c r="MCB112" s="376"/>
      <c r="MCC112" s="376"/>
      <c r="MCD112" s="376"/>
      <c r="MCE112" s="376"/>
      <c r="MCF112" s="376"/>
      <c r="MCG112" s="376"/>
      <c r="MCH112" s="376"/>
      <c r="MCI112" s="376"/>
      <c r="MCJ112" s="376"/>
      <c r="MCK112" s="376"/>
      <c r="MCL112" s="376"/>
      <c r="MCM112" s="376"/>
      <c r="MCN112" s="376"/>
      <c r="MCO112" s="376"/>
      <c r="MCP112" s="376"/>
      <c r="MCQ112" s="376"/>
      <c r="MCR112" s="376"/>
      <c r="MCS112" s="376"/>
      <c r="MCT112" s="376"/>
      <c r="MCU112" s="376"/>
      <c r="MCV112" s="376"/>
      <c r="MCW112" s="376"/>
      <c r="MCX112" s="376"/>
      <c r="MCY112" s="376"/>
      <c r="MCZ112" s="376"/>
      <c r="MDA112" s="376"/>
      <c r="MDB112" s="376"/>
      <c r="MDC112" s="376"/>
      <c r="MDD112" s="376"/>
      <c r="MDE112" s="376"/>
      <c r="MDF112" s="376"/>
      <c r="MDG112" s="376"/>
      <c r="MDH112" s="376"/>
      <c r="MDI112" s="376"/>
      <c r="MDJ112" s="376"/>
      <c r="MDK112" s="376"/>
      <c r="MDL112" s="376"/>
      <c r="MDM112" s="376"/>
      <c r="MDN112" s="376"/>
      <c r="MDO112" s="376"/>
      <c r="MDP112" s="376"/>
      <c r="MDQ112" s="376"/>
      <c r="MDR112" s="376"/>
      <c r="MDS112" s="376"/>
      <c r="MDT112" s="376"/>
      <c r="MDU112" s="376"/>
      <c r="MDV112" s="376"/>
      <c r="MDW112" s="376"/>
      <c r="MDX112" s="376"/>
      <c r="MDY112" s="376"/>
      <c r="MDZ112" s="376"/>
      <c r="MEA112" s="376"/>
      <c r="MEB112" s="376"/>
      <c r="MEC112" s="376"/>
      <c r="MED112" s="376"/>
      <c r="MEE112" s="376"/>
      <c r="MEF112" s="376"/>
      <c r="MEG112" s="376"/>
      <c r="MEH112" s="376"/>
      <c r="MEI112" s="376"/>
      <c r="MEJ112" s="376"/>
      <c r="MEK112" s="376"/>
      <c r="MEL112" s="376"/>
      <c r="MEM112" s="376"/>
      <c r="MEN112" s="376"/>
      <c r="MEO112" s="376"/>
      <c r="MEP112" s="376"/>
      <c r="MEQ112" s="376"/>
      <c r="MER112" s="376"/>
      <c r="MES112" s="376"/>
      <c r="MET112" s="376"/>
      <c r="MEU112" s="376"/>
      <c r="MEV112" s="376"/>
      <c r="MEW112" s="376"/>
      <c r="MEX112" s="376"/>
      <c r="MEY112" s="376"/>
      <c r="MEZ112" s="376"/>
      <c r="MFA112" s="376"/>
      <c r="MFB112" s="376"/>
      <c r="MFC112" s="376"/>
      <c r="MFD112" s="376"/>
      <c r="MFE112" s="376"/>
      <c r="MFF112" s="376"/>
      <c r="MFG112" s="376"/>
      <c r="MFH112" s="376"/>
      <c r="MFI112" s="376"/>
      <c r="MFJ112" s="376"/>
      <c r="MFK112" s="376"/>
      <c r="MFL112" s="376"/>
      <c r="MFM112" s="376"/>
      <c r="MFN112" s="376"/>
      <c r="MFO112" s="376"/>
      <c r="MFP112" s="376"/>
      <c r="MFQ112" s="376"/>
      <c r="MFR112" s="376"/>
      <c r="MFS112" s="376"/>
      <c r="MFT112" s="376"/>
      <c r="MFU112" s="376"/>
      <c r="MFV112" s="376"/>
      <c r="MFW112" s="376"/>
      <c r="MFX112" s="376"/>
      <c r="MFY112" s="376"/>
      <c r="MFZ112" s="376"/>
      <c r="MGA112" s="376"/>
      <c r="MGB112" s="376"/>
      <c r="MGC112" s="376"/>
      <c r="MGD112" s="376"/>
      <c r="MGE112" s="376"/>
      <c r="MGF112" s="376"/>
      <c r="MGG112" s="376"/>
      <c r="MGH112" s="376"/>
      <c r="MGI112" s="376"/>
      <c r="MGJ112" s="376"/>
      <c r="MGK112" s="376"/>
      <c r="MGL112" s="376"/>
      <c r="MGM112" s="376"/>
      <c r="MGN112" s="376"/>
      <c r="MGO112" s="376"/>
      <c r="MGP112" s="376"/>
      <c r="MGQ112" s="376"/>
      <c r="MGR112" s="376"/>
      <c r="MGS112" s="376"/>
      <c r="MGT112" s="376"/>
      <c r="MGU112" s="376"/>
      <c r="MGV112" s="376"/>
      <c r="MGW112" s="376"/>
      <c r="MGX112" s="376"/>
      <c r="MGY112" s="376"/>
      <c r="MGZ112" s="376"/>
      <c r="MHA112" s="376"/>
      <c r="MHB112" s="376"/>
      <c r="MHC112" s="376"/>
      <c r="MHD112" s="376"/>
      <c r="MHE112" s="376"/>
      <c r="MHF112" s="376"/>
      <c r="MHG112" s="376"/>
      <c r="MHH112" s="376"/>
      <c r="MHI112" s="376"/>
      <c r="MHJ112" s="376"/>
      <c r="MHK112" s="376"/>
      <c r="MHL112" s="376"/>
      <c r="MHM112" s="376"/>
      <c r="MHN112" s="376"/>
      <c r="MHO112" s="376"/>
      <c r="MHP112" s="376"/>
      <c r="MHQ112" s="376"/>
      <c r="MHR112" s="376"/>
      <c r="MHS112" s="376"/>
      <c r="MHT112" s="376"/>
      <c r="MHU112" s="376"/>
      <c r="MHV112" s="376"/>
      <c r="MHW112" s="376"/>
      <c r="MHX112" s="376"/>
      <c r="MHY112" s="376"/>
      <c r="MHZ112" s="376"/>
      <c r="MIA112" s="376"/>
      <c r="MIB112" s="376"/>
      <c r="MIC112" s="376"/>
      <c r="MID112" s="376"/>
      <c r="MIE112" s="376"/>
      <c r="MIF112" s="376"/>
      <c r="MIG112" s="376"/>
      <c r="MIH112" s="376"/>
      <c r="MII112" s="376"/>
      <c r="MIJ112" s="376"/>
      <c r="MIK112" s="376"/>
      <c r="MIL112" s="376"/>
      <c r="MIM112" s="376"/>
      <c r="MIN112" s="376"/>
      <c r="MIO112" s="376"/>
      <c r="MIP112" s="376"/>
      <c r="MIQ112" s="376"/>
      <c r="MIR112" s="376"/>
      <c r="MIS112" s="376"/>
      <c r="MIT112" s="376"/>
      <c r="MIU112" s="376"/>
      <c r="MIV112" s="376"/>
      <c r="MIW112" s="376"/>
      <c r="MIX112" s="376"/>
      <c r="MIY112" s="376"/>
      <c r="MIZ112" s="376"/>
      <c r="MJA112" s="376"/>
      <c r="MJB112" s="376"/>
      <c r="MJC112" s="376"/>
      <c r="MJD112" s="376"/>
      <c r="MJE112" s="376"/>
      <c r="MJF112" s="376"/>
      <c r="MJG112" s="376"/>
      <c r="MJH112" s="376"/>
      <c r="MJI112" s="376"/>
      <c r="MJJ112" s="376"/>
      <c r="MJK112" s="376"/>
      <c r="MJL112" s="376"/>
      <c r="MJM112" s="376"/>
      <c r="MJN112" s="376"/>
      <c r="MJO112" s="376"/>
      <c r="MJP112" s="376"/>
      <c r="MJQ112" s="376"/>
      <c r="MJR112" s="376"/>
      <c r="MJS112" s="376"/>
      <c r="MJT112" s="376"/>
      <c r="MJU112" s="376"/>
      <c r="MJV112" s="376"/>
      <c r="MJW112" s="376"/>
      <c r="MJX112" s="376"/>
      <c r="MJY112" s="376"/>
      <c r="MJZ112" s="376"/>
      <c r="MKA112" s="376"/>
      <c r="MKB112" s="376"/>
      <c r="MKC112" s="376"/>
      <c r="MKD112" s="376"/>
      <c r="MKE112" s="376"/>
      <c r="MKF112" s="376"/>
      <c r="MKG112" s="376"/>
      <c r="MKH112" s="376"/>
      <c r="MKI112" s="376"/>
      <c r="MKJ112" s="376"/>
      <c r="MKK112" s="376"/>
      <c r="MKL112" s="376"/>
      <c r="MKM112" s="376"/>
      <c r="MKN112" s="376"/>
      <c r="MKO112" s="376"/>
      <c r="MKP112" s="376"/>
      <c r="MKQ112" s="376"/>
      <c r="MKR112" s="376"/>
      <c r="MKS112" s="376"/>
      <c r="MKT112" s="376"/>
      <c r="MKU112" s="376"/>
      <c r="MKV112" s="376"/>
      <c r="MKW112" s="376"/>
      <c r="MKX112" s="376"/>
      <c r="MKY112" s="376"/>
      <c r="MKZ112" s="376"/>
      <c r="MLA112" s="376"/>
      <c r="MLB112" s="376"/>
      <c r="MLC112" s="376"/>
      <c r="MLD112" s="376"/>
      <c r="MLE112" s="376"/>
      <c r="MLF112" s="376"/>
      <c r="MLG112" s="376"/>
      <c r="MLH112" s="376"/>
      <c r="MLI112" s="376"/>
      <c r="MLJ112" s="376"/>
      <c r="MLK112" s="376"/>
      <c r="MLL112" s="376"/>
      <c r="MLM112" s="376"/>
      <c r="MLN112" s="376"/>
      <c r="MLO112" s="376"/>
      <c r="MLP112" s="376"/>
      <c r="MLQ112" s="376"/>
      <c r="MLR112" s="376"/>
      <c r="MLS112" s="376"/>
      <c r="MLT112" s="376"/>
      <c r="MLU112" s="376"/>
      <c r="MLV112" s="376"/>
      <c r="MLW112" s="376"/>
      <c r="MLX112" s="376"/>
      <c r="MLY112" s="376"/>
      <c r="MLZ112" s="376"/>
      <c r="MMA112" s="376"/>
      <c r="MMB112" s="376"/>
      <c r="MMC112" s="376"/>
      <c r="MMD112" s="376"/>
      <c r="MME112" s="376"/>
      <c r="MMF112" s="376"/>
      <c r="MMG112" s="376"/>
      <c r="MMH112" s="376"/>
      <c r="MMI112" s="376"/>
      <c r="MMJ112" s="376"/>
      <c r="MMK112" s="376"/>
      <c r="MML112" s="376"/>
      <c r="MMM112" s="376"/>
      <c r="MMN112" s="376"/>
      <c r="MMO112" s="376"/>
      <c r="MMP112" s="376"/>
      <c r="MMQ112" s="376"/>
      <c r="MMR112" s="376"/>
      <c r="MMS112" s="376"/>
      <c r="MMT112" s="376"/>
      <c r="MMU112" s="376"/>
      <c r="MMV112" s="376"/>
      <c r="MMW112" s="376"/>
      <c r="MMX112" s="376"/>
      <c r="MMY112" s="376"/>
      <c r="MMZ112" s="376"/>
      <c r="MNA112" s="376"/>
      <c r="MNB112" s="376"/>
      <c r="MNC112" s="376"/>
      <c r="MND112" s="376"/>
      <c r="MNE112" s="376"/>
      <c r="MNF112" s="376"/>
      <c r="MNG112" s="376"/>
      <c r="MNH112" s="376"/>
      <c r="MNI112" s="376"/>
      <c r="MNJ112" s="376"/>
      <c r="MNK112" s="376"/>
      <c r="MNL112" s="376"/>
      <c r="MNM112" s="376"/>
      <c r="MNN112" s="376"/>
      <c r="MNO112" s="376"/>
      <c r="MNP112" s="376"/>
      <c r="MNQ112" s="376"/>
      <c r="MNR112" s="376"/>
      <c r="MNS112" s="376"/>
      <c r="MNT112" s="376"/>
      <c r="MNU112" s="376"/>
      <c r="MNV112" s="376"/>
      <c r="MNW112" s="376"/>
      <c r="MNX112" s="376"/>
      <c r="MNY112" s="376"/>
      <c r="MNZ112" s="376"/>
      <c r="MOA112" s="376"/>
      <c r="MOB112" s="376"/>
      <c r="MOC112" s="376"/>
      <c r="MOD112" s="376"/>
      <c r="MOE112" s="376"/>
      <c r="MOF112" s="376"/>
      <c r="MOG112" s="376"/>
      <c r="MOH112" s="376"/>
      <c r="MOI112" s="376"/>
      <c r="MOJ112" s="376"/>
      <c r="MOK112" s="376"/>
      <c r="MOL112" s="376"/>
      <c r="MOM112" s="376"/>
      <c r="MON112" s="376"/>
      <c r="MOO112" s="376"/>
      <c r="MOP112" s="376"/>
      <c r="MOQ112" s="376"/>
      <c r="MOR112" s="376"/>
      <c r="MOS112" s="376"/>
      <c r="MOT112" s="376"/>
      <c r="MOU112" s="376"/>
      <c r="MOV112" s="376"/>
      <c r="MOW112" s="376"/>
      <c r="MOX112" s="376"/>
      <c r="MOY112" s="376"/>
      <c r="MOZ112" s="376"/>
      <c r="MPA112" s="376"/>
      <c r="MPB112" s="376"/>
      <c r="MPC112" s="376"/>
      <c r="MPD112" s="376"/>
      <c r="MPE112" s="376"/>
      <c r="MPF112" s="376"/>
      <c r="MPG112" s="376"/>
      <c r="MPH112" s="376"/>
      <c r="MPI112" s="376"/>
      <c r="MPJ112" s="376"/>
      <c r="MPK112" s="376"/>
      <c r="MPL112" s="376"/>
      <c r="MPM112" s="376"/>
      <c r="MPN112" s="376"/>
      <c r="MPO112" s="376"/>
      <c r="MPP112" s="376"/>
      <c r="MPQ112" s="376"/>
      <c r="MPR112" s="376"/>
      <c r="MPS112" s="376"/>
      <c r="MPT112" s="376"/>
      <c r="MPU112" s="376"/>
      <c r="MPV112" s="376"/>
      <c r="MPW112" s="376"/>
      <c r="MPX112" s="376"/>
      <c r="MPY112" s="376"/>
      <c r="MPZ112" s="376"/>
      <c r="MQA112" s="376"/>
      <c r="MQB112" s="376"/>
      <c r="MQC112" s="376"/>
      <c r="MQD112" s="376"/>
      <c r="MQE112" s="376"/>
      <c r="MQF112" s="376"/>
      <c r="MQG112" s="376"/>
      <c r="MQH112" s="376"/>
      <c r="MQI112" s="376"/>
      <c r="MQJ112" s="376"/>
      <c r="MQK112" s="376"/>
      <c r="MQL112" s="376"/>
      <c r="MQM112" s="376"/>
      <c r="MQN112" s="376"/>
      <c r="MQO112" s="376"/>
      <c r="MQP112" s="376"/>
      <c r="MQQ112" s="376"/>
      <c r="MQR112" s="376"/>
      <c r="MQS112" s="376"/>
      <c r="MQT112" s="376"/>
      <c r="MQU112" s="376"/>
      <c r="MQV112" s="376"/>
      <c r="MQW112" s="376"/>
      <c r="MQX112" s="376"/>
      <c r="MQY112" s="376"/>
      <c r="MQZ112" s="376"/>
      <c r="MRA112" s="376"/>
      <c r="MRB112" s="376"/>
      <c r="MRC112" s="376"/>
      <c r="MRD112" s="376"/>
      <c r="MRE112" s="376"/>
      <c r="MRF112" s="376"/>
      <c r="MRG112" s="376"/>
      <c r="MRH112" s="376"/>
      <c r="MRI112" s="376"/>
      <c r="MRJ112" s="376"/>
      <c r="MRK112" s="376"/>
      <c r="MRL112" s="376"/>
      <c r="MRM112" s="376"/>
      <c r="MRN112" s="376"/>
      <c r="MRO112" s="376"/>
      <c r="MRP112" s="376"/>
      <c r="MRQ112" s="376"/>
      <c r="MRR112" s="376"/>
      <c r="MRS112" s="376"/>
      <c r="MRT112" s="376"/>
      <c r="MRU112" s="376"/>
      <c r="MRV112" s="376"/>
      <c r="MRW112" s="376"/>
      <c r="MRX112" s="376"/>
      <c r="MRY112" s="376"/>
      <c r="MRZ112" s="376"/>
      <c r="MSA112" s="376"/>
      <c r="MSB112" s="376"/>
      <c r="MSC112" s="376"/>
      <c r="MSD112" s="376"/>
      <c r="MSE112" s="376"/>
      <c r="MSF112" s="376"/>
      <c r="MSG112" s="376"/>
      <c r="MSH112" s="376"/>
      <c r="MSI112" s="376"/>
      <c r="MSJ112" s="376"/>
      <c r="MSK112" s="376"/>
      <c r="MSL112" s="376"/>
      <c r="MSM112" s="376"/>
      <c r="MSN112" s="376"/>
      <c r="MSO112" s="376"/>
      <c r="MSP112" s="376"/>
      <c r="MSQ112" s="376"/>
      <c r="MSR112" s="376"/>
      <c r="MSS112" s="376"/>
      <c r="MST112" s="376"/>
      <c r="MSU112" s="376"/>
      <c r="MSV112" s="376"/>
      <c r="MSW112" s="376"/>
      <c r="MSX112" s="376"/>
      <c r="MSY112" s="376"/>
      <c r="MSZ112" s="376"/>
      <c r="MTA112" s="376"/>
      <c r="MTB112" s="376"/>
      <c r="MTC112" s="376"/>
      <c r="MTD112" s="376"/>
      <c r="MTE112" s="376"/>
      <c r="MTF112" s="376"/>
      <c r="MTG112" s="376"/>
      <c r="MTH112" s="376"/>
      <c r="MTI112" s="376"/>
      <c r="MTJ112" s="376"/>
      <c r="MTK112" s="376"/>
      <c r="MTL112" s="376"/>
      <c r="MTM112" s="376"/>
      <c r="MTN112" s="376"/>
      <c r="MTO112" s="376"/>
      <c r="MTP112" s="376"/>
      <c r="MTQ112" s="376"/>
      <c r="MTR112" s="376"/>
      <c r="MTS112" s="376"/>
      <c r="MTT112" s="376"/>
      <c r="MTU112" s="376"/>
      <c r="MTV112" s="376"/>
      <c r="MTW112" s="376"/>
      <c r="MTX112" s="376"/>
      <c r="MTY112" s="376"/>
      <c r="MTZ112" s="376"/>
      <c r="MUA112" s="376"/>
      <c r="MUB112" s="376"/>
      <c r="MUC112" s="376"/>
      <c r="MUD112" s="376"/>
      <c r="MUE112" s="376"/>
      <c r="MUF112" s="376"/>
      <c r="MUG112" s="376"/>
      <c r="MUH112" s="376"/>
      <c r="MUI112" s="376"/>
      <c r="MUJ112" s="376"/>
      <c r="MUK112" s="376"/>
      <c r="MUL112" s="376"/>
      <c r="MUM112" s="376"/>
      <c r="MUN112" s="376"/>
      <c r="MUO112" s="376"/>
      <c r="MUP112" s="376"/>
      <c r="MUQ112" s="376"/>
      <c r="MUR112" s="376"/>
      <c r="MUS112" s="376"/>
      <c r="MUT112" s="376"/>
      <c r="MUU112" s="376"/>
      <c r="MUV112" s="376"/>
      <c r="MUW112" s="376"/>
      <c r="MUX112" s="376"/>
      <c r="MUY112" s="376"/>
      <c r="MUZ112" s="376"/>
      <c r="MVA112" s="376"/>
      <c r="MVB112" s="376"/>
      <c r="MVC112" s="376"/>
      <c r="MVD112" s="376"/>
      <c r="MVE112" s="376"/>
      <c r="MVF112" s="376"/>
      <c r="MVG112" s="376"/>
      <c r="MVH112" s="376"/>
      <c r="MVI112" s="376"/>
      <c r="MVJ112" s="376"/>
      <c r="MVK112" s="376"/>
      <c r="MVL112" s="376"/>
      <c r="MVM112" s="376"/>
      <c r="MVN112" s="376"/>
      <c r="MVO112" s="376"/>
      <c r="MVP112" s="376"/>
      <c r="MVQ112" s="376"/>
      <c r="MVR112" s="376"/>
      <c r="MVS112" s="376"/>
      <c r="MVT112" s="376"/>
      <c r="MVU112" s="376"/>
      <c r="MVV112" s="376"/>
      <c r="MVW112" s="376"/>
      <c r="MVX112" s="376"/>
      <c r="MVY112" s="376"/>
      <c r="MVZ112" s="376"/>
      <c r="MWA112" s="376"/>
      <c r="MWB112" s="376"/>
      <c r="MWC112" s="376"/>
      <c r="MWD112" s="376"/>
      <c r="MWE112" s="376"/>
      <c r="MWF112" s="376"/>
      <c r="MWG112" s="376"/>
      <c r="MWH112" s="376"/>
      <c r="MWI112" s="376"/>
      <c r="MWJ112" s="376"/>
      <c r="MWK112" s="376"/>
      <c r="MWL112" s="376"/>
      <c r="MWM112" s="376"/>
      <c r="MWN112" s="376"/>
      <c r="MWO112" s="376"/>
      <c r="MWP112" s="376"/>
      <c r="MWQ112" s="376"/>
      <c r="MWR112" s="376"/>
      <c r="MWS112" s="376"/>
      <c r="MWT112" s="376"/>
      <c r="MWU112" s="376"/>
      <c r="MWV112" s="376"/>
      <c r="MWW112" s="376"/>
      <c r="MWX112" s="376"/>
      <c r="MWY112" s="376"/>
      <c r="MWZ112" s="376"/>
      <c r="MXA112" s="376"/>
      <c r="MXB112" s="376"/>
      <c r="MXC112" s="376"/>
      <c r="MXD112" s="376"/>
      <c r="MXE112" s="376"/>
      <c r="MXF112" s="376"/>
      <c r="MXG112" s="376"/>
      <c r="MXH112" s="376"/>
      <c r="MXI112" s="376"/>
      <c r="MXJ112" s="376"/>
      <c r="MXK112" s="376"/>
      <c r="MXL112" s="376"/>
      <c r="MXM112" s="376"/>
      <c r="MXN112" s="376"/>
      <c r="MXO112" s="376"/>
      <c r="MXP112" s="376"/>
      <c r="MXQ112" s="376"/>
      <c r="MXR112" s="376"/>
      <c r="MXS112" s="376"/>
      <c r="MXT112" s="376"/>
      <c r="MXU112" s="376"/>
      <c r="MXV112" s="376"/>
      <c r="MXW112" s="376"/>
      <c r="MXX112" s="376"/>
      <c r="MXY112" s="376"/>
      <c r="MXZ112" s="376"/>
      <c r="MYA112" s="376"/>
      <c r="MYB112" s="376"/>
      <c r="MYC112" s="376"/>
      <c r="MYD112" s="376"/>
      <c r="MYE112" s="376"/>
      <c r="MYF112" s="376"/>
      <c r="MYG112" s="376"/>
      <c r="MYH112" s="376"/>
      <c r="MYI112" s="376"/>
      <c r="MYJ112" s="376"/>
      <c r="MYK112" s="376"/>
      <c r="MYL112" s="376"/>
      <c r="MYM112" s="376"/>
      <c r="MYN112" s="376"/>
      <c r="MYO112" s="376"/>
      <c r="MYP112" s="376"/>
      <c r="MYQ112" s="376"/>
      <c r="MYR112" s="376"/>
      <c r="MYS112" s="376"/>
      <c r="MYT112" s="376"/>
      <c r="MYU112" s="376"/>
      <c r="MYV112" s="376"/>
      <c r="MYW112" s="376"/>
      <c r="MYX112" s="376"/>
      <c r="MYY112" s="376"/>
      <c r="MYZ112" s="376"/>
      <c r="MZA112" s="376"/>
      <c r="MZB112" s="376"/>
      <c r="MZC112" s="376"/>
      <c r="MZD112" s="376"/>
      <c r="MZE112" s="376"/>
      <c r="MZF112" s="376"/>
      <c r="MZG112" s="376"/>
      <c r="MZH112" s="376"/>
      <c r="MZI112" s="376"/>
      <c r="MZJ112" s="376"/>
      <c r="MZK112" s="376"/>
      <c r="MZL112" s="376"/>
      <c r="MZM112" s="376"/>
      <c r="MZN112" s="376"/>
      <c r="MZO112" s="376"/>
      <c r="MZP112" s="376"/>
      <c r="MZQ112" s="376"/>
      <c r="MZR112" s="376"/>
      <c r="MZS112" s="376"/>
      <c r="MZT112" s="376"/>
      <c r="MZU112" s="376"/>
      <c r="MZV112" s="376"/>
      <c r="MZW112" s="376"/>
      <c r="MZX112" s="376"/>
      <c r="MZY112" s="376"/>
      <c r="MZZ112" s="376"/>
      <c r="NAA112" s="376"/>
      <c r="NAB112" s="376"/>
      <c r="NAC112" s="376"/>
      <c r="NAD112" s="376"/>
      <c r="NAE112" s="376"/>
      <c r="NAF112" s="376"/>
      <c r="NAG112" s="376"/>
      <c r="NAH112" s="376"/>
      <c r="NAI112" s="376"/>
      <c r="NAJ112" s="376"/>
      <c r="NAK112" s="376"/>
      <c r="NAL112" s="376"/>
      <c r="NAM112" s="376"/>
      <c r="NAN112" s="376"/>
      <c r="NAO112" s="376"/>
      <c r="NAP112" s="376"/>
      <c r="NAQ112" s="376"/>
      <c r="NAR112" s="376"/>
      <c r="NAS112" s="376"/>
      <c r="NAT112" s="376"/>
      <c r="NAU112" s="376"/>
      <c r="NAV112" s="376"/>
      <c r="NAW112" s="376"/>
      <c r="NAX112" s="376"/>
      <c r="NAY112" s="376"/>
      <c r="NAZ112" s="376"/>
      <c r="NBA112" s="376"/>
      <c r="NBB112" s="376"/>
      <c r="NBC112" s="376"/>
      <c r="NBD112" s="376"/>
      <c r="NBE112" s="376"/>
      <c r="NBF112" s="376"/>
      <c r="NBG112" s="376"/>
      <c r="NBH112" s="376"/>
      <c r="NBI112" s="376"/>
      <c r="NBJ112" s="376"/>
      <c r="NBK112" s="376"/>
      <c r="NBL112" s="376"/>
      <c r="NBM112" s="376"/>
      <c r="NBN112" s="376"/>
      <c r="NBO112" s="376"/>
      <c r="NBP112" s="376"/>
      <c r="NBQ112" s="376"/>
      <c r="NBR112" s="376"/>
      <c r="NBS112" s="376"/>
      <c r="NBT112" s="376"/>
      <c r="NBU112" s="376"/>
      <c r="NBV112" s="376"/>
      <c r="NBW112" s="376"/>
      <c r="NBX112" s="376"/>
      <c r="NBY112" s="376"/>
      <c r="NBZ112" s="376"/>
      <c r="NCA112" s="376"/>
      <c r="NCB112" s="376"/>
      <c r="NCC112" s="376"/>
      <c r="NCD112" s="376"/>
      <c r="NCE112" s="376"/>
      <c r="NCF112" s="376"/>
      <c r="NCG112" s="376"/>
      <c r="NCH112" s="376"/>
      <c r="NCI112" s="376"/>
      <c r="NCJ112" s="376"/>
      <c r="NCK112" s="376"/>
      <c r="NCL112" s="376"/>
      <c r="NCM112" s="376"/>
      <c r="NCN112" s="376"/>
      <c r="NCO112" s="376"/>
      <c r="NCP112" s="376"/>
      <c r="NCQ112" s="376"/>
      <c r="NCR112" s="376"/>
      <c r="NCS112" s="376"/>
      <c r="NCT112" s="376"/>
      <c r="NCU112" s="376"/>
      <c r="NCV112" s="376"/>
      <c r="NCW112" s="376"/>
      <c r="NCX112" s="376"/>
      <c r="NCY112" s="376"/>
      <c r="NCZ112" s="376"/>
      <c r="NDA112" s="376"/>
      <c r="NDB112" s="376"/>
      <c r="NDC112" s="376"/>
      <c r="NDD112" s="376"/>
      <c r="NDE112" s="376"/>
      <c r="NDF112" s="376"/>
      <c r="NDG112" s="376"/>
      <c r="NDH112" s="376"/>
      <c r="NDI112" s="376"/>
      <c r="NDJ112" s="376"/>
      <c r="NDK112" s="376"/>
      <c r="NDL112" s="376"/>
      <c r="NDM112" s="376"/>
      <c r="NDN112" s="376"/>
      <c r="NDO112" s="376"/>
      <c r="NDP112" s="376"/>
      <c r="NDQ112" s="376"/>
      <c r="NDR112" s="376"/>
      <c r="NDS112" s="376"/>
      <c r="NDT112" s="376"/>
      <c r="NDU112" s="376"/>
      <c r="NDV112" s="376"/>
      <c r="NDW112" s="376"/>
      <c r="NDX112" s="376"/>
      <c r="NDY112" s="376"/>
      <c r="NDZ112" s="376"/>
      <c r="NEA112" s="376"/>
      <c r="NEB112" s="376"/>
      <c r="NEC112" s="376"/>
      <c r="NED112" s="376"/>
      <c r="NEE112" s="376"/>
      <c r="NEF112" s="376"/>
      <c r="NEG112" s="376"/>
      <c r="NEH112" s="376"/>
      <c r="NEI112" s="376"/>
      <c r="NEJ112" s="376"/>
      <c r="NEK112" s="376"/>
      <c r="NEL112" s="376"/>
      <c r="NEM112" s="376"/>
      <c r="NEN112" s="376"/>
      <c r="NEO112" s="376"/>
      <c r="NEP112" s="376"/>
      <c r="NEQ112" s="376"/>
      <c r="NER112" s="376"/>
      <c r="NES112" s="376"/>
      <c r="NET112" s="376"/>
      <c r="NEU112" s="376"/>
      <c r="NEV112" s="376"/>
      <c r="NEW112" s="376"/>
      <c r="NEX112" s="376"/>
      <c r="NEY112" s="376"/>
      <c r="NEZ112" s="376"/>
      <c r="NFA112" s="376"/>
      <c r="NFB112" s="376"/>
      <c r="NFC112" s="376"/>
      <c r="NFD112" s="376"/>
      <c r="NFE112" s="376"/>
      <c r="NFF112" s="376"/>
      <c r="NFG112" s="376"/>
      <c r="NFH112" s="376"/>
      <c r="NFI112" s="376"/>
      <c r="NFJ112" s="376"/>
      <c r="NFK112" s="376"/>
      <c r="NFL112" s="376"/>
      <c r="NFM112" s="376"/>
      <c r="NFN112" s="376"/>
      <c r="NFO112" s="376"/>
      <c r="NFP112" s="376"/>
      <c r="NFQ112" s="376"/>
      <c r="NFR112" s="376"/>
      <c r="NFS112" s="376"/>
      <c r="NFT112" s="376"/>
      <c r="NFU112" s="376"/>
      <c r="NFV112" s="376"/>
      <c r="NFW112" s="376"/>
      <c r="NFX112" s="376"/>
      <c r="NFY112" s="376"/>
      <c r="NFZ112" s="376"/>
      <c r="NGA112" s="376"/>
      <c r="NGB112" s="376"/>
      <c r="NGC112" s="376"/>
      <c r="NGD112" s="376"/>
      <c r="NGE112" s="376"/>
      <c r="NGF112" s="376"/>
      <c r="NGG112" s="376"/>
      <c r="NGH112" s="376"/>
      <c r="NGI112" s="376"/>
      <c r="NGJ112" s="376"/>
      <c r="NGK112" s="376"/>
      <c r="NGL112" s="376"/>
      <c r="NGM112" s="376"/>
      <c r="NGN112" s="376"/>
      <c r="NGO112" s="376"/>
      <c r="NGP112" s="376"/>
      <c r="NGQ112" s="376"/>
      <c r="NGR112" s="376"/>
      <c r="NGS112" s="376"/>
      <c r="NGT112" s="376"/>
      <c r="NGU112" s="376"/>
      <c r="NGV112" s="376"/>
      <c r="NGW112" s="376"/>
      <c r="NGX112" s="376"/>
      <c r="NGY112" s="376"/>
      <c r="NGZ112" s="376"/>
      <c r="NHA112" s="376"/>
      <c r="NHB112" s="376"/>
      <c r="NHC112" s="376"/>
      <c r="NHD112" s="376"/>
      <c r="NHE112" s="376"/>
      <c r="NHF112" s="376"/>
      <c r="NHG112" s="376"/>
      <c r="NHH112" s="376"/>
      <c r="NHI112" s="376"/>
      <c r="NHJ112" s="376"/>
      <c r="NHK112" s="376"/>
      <c r="NHL112" s="376"/>
      <c r="NHM112" s="376"/>
      <c r="NHN112" s="376"/>
      <c r="NHO112" s="376"/>
      <c r="NHP112" s="376"/>
      <c r="NHQ112" s="376"/>
      <c r="NHR112" s="376"/>
      <c r="NHS112" s="376"/>
      <c r="NHT112" s="376"/>
      <c r="NHU112" s="376"/>
      <c r="NHV112" s="376"/>
      <c r="NHW112" s="376"/>
      <c r="NHX112" s="376"/>
      <c r="NHY112" s="376"/>
      <c r="NHZ112" s="376"/>
      <c r="NIA112" s="376"/>
      <c r="NIB112" s="376"/>
      <c r="NIC112" s="376"/>
      <c r="NID112" s="376"/>
      <c r="NIE112" s="376"/>
      <c r="NIF112" s="376"/>
      <c r="NIG112" s="376"/>
      <c r="NIH112" s="376"/>
      <c r="NII112" s="376"/>
      <c r="NIJ112" s="376"/>
      <c r="NIK112" s="376"/>
      <c r="NIL112" s="376"/>
      <c r="NIM112" s="376"/>
      <c r="NIN112" s="376"/>
      <c r="NIO112" s="376"/>
      <c r="NIP112" s="376"/>
      <c r="NIQ112" s="376"/>
      <c r="NIR112" s="376"/>
      <c r="NIS112" s="376"/>
      <c r="NIT112" s="376"/>
      <c r="NIU112" s="376"/>
      <c r="NIV112" s="376"/>
      <c r="NIW112" s="376"/>
      <c r="NIX112" s="376"/>
      <c r="NIY112" s="376"/>
      <c r="NIZ112" s="376"/>
      <c r="NJA112" s="376"/>
      <c r="NJB112" s="376"/>
      <c r="NJC112" s="376"/>
      <c r="NJD112" s="376"/>
      <c r="NJE112" s="376"/>
      <c r="NJF112" s="376"/>
      <c r="NJG112" s="376"/>
      <c r="NJH112" s="376"/>
      <c r="NJI112" s="376"/>
      <c r="NJJ112" s="376"/>
      <c r="NJK112" s="376"/>
      <c r="NJL112" s="376"/>
      <c r="NJM112" s="376"/>
      <c r="NJN112" s="376"/>
      <c r="NJO112" s="376"/>
      <c r="NJP112" s="376"/>
      <c r="NJQ112" s="376"/>
      <c r="NJR112" s="376"/>
      <c r="NJS112" s="376"/>
      <c r="NJT112" s="376"/>
      <c r="NJU112" s="376"/>
      <c r="NJV112" s="376"/>
      <c r="NJW112" s="376"/>
      <c r="NJX112" s="376"/>
      <c r="NJY112" s="376"/>
      <c r="NJZ112" s="376"/>
      <c r="NKA112" s="376"/>
      <c r="NKB112" s="376"/>
      <c r="NKC112" s="376"/>
      <c r="NKD112" s="376"/>
      <c r="NKE112" s="376"/>
      <c r="NKF112" s="376"/>
      <c r="NKG112" s="376"/>
      <c r="NKH112" s="376"/>
      <c r="NKI112" s="376"/>
      <c r="NKJ112" s="376"/>
      <c r="NKK112" s="376"/>
      <c r="NKL112" s="376"/>
      <c r="NKM112" s="376"/>
      <c r="NKN112" s="376"/>
      <c r="NKO112" s="376"/>
      <c r="NKP112" s="376"/>
      <c r="NKQ112" s="376"/>
      <c r="NKR112" s="376"/>
      <c r="NKS112" s="376"/>
      <c r="NKT112" s="376"/>
      <c r="NKU112" s="376"/>
      <c r="NKV112" s="376"/>
      <c r="NKW112" s="376"/>
      <c r="NKX112" s="376"/>
      <c r="NKY112" s="376"/>
      <c r="NKZ112" s="376"/>
      <c r="NLA112" s="376"/>
      <c r="NLB112" s="376"/>
      <c r="NLC112" s="376"/>
      <c r="NLD112" s="376"/>
      <c r="NLE112" s="376"/>
      <c r="NLF112" s="376"/>
      <c r="NLG112" s="376"/>
      <c r="NLH112" s="376"/>
      <c r="NLI112" s="376"/>
      <c r="NLJ112" s="376"/>
      <c r="NLK112" s="376"/>
      <c r="NLL112" s="376"/>
      <c r="NLM112" s="376"/>
      <c r="NLN112" s="376"/>
      <c r="NLO112" s="376"/>
      <c r="NLP112" s="376"/>
      <c r="NLQ112" s="376"/>
      <c r="NLR112" s="376"/>
      <c r="NLS112" s="376"/>
      <c r="NLT112" s="376"/>
      <c r="NLU112" s="376"/>
      <c r="NLV112" s="376"/>
      <c r="NLW112" s="376"/>
      <c r="NLX112" s="376"/>
      <c r="NLY112" s="376"/>
      <c r="NLZ112" s="376"/>
      <c r="NMA112" s="376"/>
      <c r="NMB112" s="376"/>
      <c r="NMC112" s="376"/>
      <c r="NMD112" s="376"/>
      <c r="NME112" s="376"/>
      <c r="NMF112" s="376"/>
      <c r="NMG112" s="376"/>
      <c r="NMH112" s="376"/>
      <c r="NMI112" s="376"/>
      <c r="NMJ112" s="376"/>
      <c r="NMK112" s="376"/>
      <c r="NML112" s="376"/>
      <c r="NMM112" s="376"/>
      <c r="NMN112" s="376"/>
      <c r="NMO112" s="376"/>
      <c r="NMP112" s="376"/>
      <c r="NMQ112" s="376"/>
      <c r="NMR112" s="376"/>
      <c r="NMS112" s="376"/>
      <c r="NMT112" s="376"/>
      <c r="NMU112" s="376"/>
      <c r="NMV112" s="376"/>
      <c r="NMW112" s="376"/>
      <c r="NMX112" s="376"/>
      <c r="NMY112" s="376"/>
      <c r="NMZ112" s="376"/>
      <c r="NNA112" s="376"/>
      <c r="NNB112" s="376"/>
      <c r="NNC112" s="376"/>
      <c r="NND112" s="376"/>
      <c r="NNE112" s="376"/>
      <c r="NNF112" s="376"/>
      <c r="NNG112" s="376"/>
      <c r="NNH112" s="376"/>
      <c r="NNI112" s="376"/>
      <c r="NNJ112" s="376"/>
      <c r="NNK112" s="376"/>
      <c r="NNL112" s="376"/>
      <c r="NNM112" s="376"/>
      <c r="NNN112" s="376"/>
      <c r="NNO112" s="376"/>
      <c r="NNP112" s="376"/>
      <c r="NNQ112" s="376"/>
      <c r="NNR112" s="376"/>
      <c r="NNS112" s="376"/>
      <c r="NNT112" s="376"/>
      <c r="NNU112" s="376"/>
      <c r="NNV112" s="376"/>
      <c r="NNW112" s="376"/>
      <c r="NNX112" s="376"/>
      <c r="NNY112" s="376"/>
      <c r="NNZ112" s="376"/>
      <c r="NOA112" s="376"/>
      <c r="NOB112" s="376"/>
      <c r="NOC112" s="376"/>
      <c r="NOD112" s="376"/>
      <c r="NOE112" s="376"/>
      <c r="NOF112" s="376"/>
      <c r="NOG112" s="376"/>
      <c r="NOH112" s="376"/>
      <c r="NOI112" s="376"/>
      <c r="NOJ112" s="376"/>
      <c r="NOK112" s="376"/>
      <c r="NOL112" s="376"/>
      <c r="NOM112" s="376"/>
      <c r="NON112" s="376"/>
      <c r="NOO112" s="376"/>
      <c r="NOP112" s="376"/>
      <c r="NOQ112" s="376"/>
      <c r="NOR112" s="376"/>
      <c r="NOS112" s="376"/>
      <c r="NOT112" s="376"/>
      <c r="NOU112" s="376"/>
      <c r="NOV112" s="376"/>
      <c r="NOW112" s="376"/>
      <c r="NOX112" s="376"/>
      <c r="NOY112" s="376"/>
      <c r="NOZ112" s="376"/>
      <c r="NPA112" s="376"/>
      <c r="NPB112" s="376"/>
      <c r="NPC112" s="376"/>
      <c r="NPD112" s="376"/>
      <c r="NPE112" s="376"/>
      <c r="NPF112" s="376"/>
      <c r="NPG112" s="376"/>
      <c r="NPH112" s="376"/>
      <c r="NPI112" s="376"/>
      <c r="NPJ112" s="376"/>
      <c r="NPK112" s="376"/>
      <c r="NPL112" s="376"/>
      <c r="NPM112" s="376"/>
      <c r="NPN112" s="376"/>
      <c r="NPO112" s="376"/>
      <c r="NPP112" s="376"/>
      <c r="NPQ112" s="376"/>
      <c r="NPR112" s="376"/>
      <c r="NPS112" s="376"/>
      <c r="NPT112" s="376"/>
      <c r="NPU112" s="376"/>
      <c r="NPV112" s="376"/>
      <c r="NPW112" s="376"/>
      <c r="NPX112" s="376"/>
      <c r="NPY112" s="376"/>
      <c r="NPZ112" s="376"/>
      <c r="NQA112" s="376"/>
      <c r="NQB112" s="376"/>
      <c r="NQC112" s="376"/>
      <c r="NQD112" s="376"/>
      <c r="NQE112" s="376"/>
      <c r="NQF112" s="376"/>
      <c r="NQG112" s="376"/>
      <c r="NQH112" s="376"/>
      <c r="NQI112" s="376"/>
      <c r="NQJ112" s="376"/>
      <c r="NQK112" s="376"/>
      <c r="NQL112" s="376"/>
      <c r="NQM112" s="376"/>
      <c r="NQN112" s="376"/>
      <c r="NQO112" s="376"/>
      <c r="NQP112" s="376"/>
      <c r="NQQ112" s="376"/>
      <c r="NQR112" s="376"/>
      <c r="NQS112" s="376"/>
      <c r="NQT112" s="376"/>
      <c r="NQU112" s="376"/>
      <c r="NQV112" s="376"/>
      <c r="NQW112" s="376"/>
      <c r="NQX112" s="376"/>
      <c r="NQY112" s="376"/>
      <c r="NQZ112" s="376"/>
      <c r="NRA112" s="376"/>
      <c r="NRB112" s="376"/>
      <c r="NRC112" s="376"/>
      <c r="NRD112" s="376"/>
      <c r="NRE112" s="376"/>
      <c r="NRF112" s="376"/>
      <c r="NRG112" s="376"/>
      <c r="NRH112" s="376"/>
      <c r="NRI112" s="376"/>
      <c r="NRJ112" s="376"/>
      <c r="NRK112" s="376"/>
      <c r="NRL112" s="376"/>
      <c r="NRM112" s="376"/>
      <c r="NRN112" s="376"/>
      <c r="NRO112" s="376"/>
      <c r="NRP112" s="376"/>
      <c r="NRQ112" s="376"/>
      <c r="NRR112" s="376"/>
      <c r="NRS112" s="376"/>
      <c r="NRT112" s="376"/>
      <c r="NRU112" s="376"/>
      <c r="NRV112" s="376"/>
      <c r="NRW112" s="376"/>
      <c r="NRX112" s="376"/>
      <c r="NRY112" s="376"/>
      <c r="NRZ112" s="376"/>
      <c r="NSA112" s="376"/>
      <c r="NSB112" s="376"/>
      <c r="NSC112" s="376"/>
      <c r="NSD112" s="376"/>
      <c r="NSE112" s="376"/>
      <c r="NSF112" s="376"/>
      <c r="NSG112" s="376"/>
      <c r="NSH112" s="376"/>
      <c r="NSI112" s="376"/>
      <c r="NSJ112" s="376"/>
      <c r="NSK112" s="376"/>
      <c r="NSL112" s="376"/>
      <c r="NSM112" s="376"/>
      <c r="NSN112" s="376"/>
      <c r="NSO112" s="376"/>
      <c r="NSP112" s="376"/>
      <c r="NSQ112" s="376"/>
      <c r="NSR112" s="376"/>
      <c r="NSS112" s="376"/>
      <c r="NST112" s="376"/>
      <c r="NSU112" s="376"/>
      <c r="NSV112" s="376"/>
      <c r="NSW112" s="376"/>
      <c r="NSX112" s="376"/>
      <c r="NSY112" s="376"/>
      <c r="NSZ112" s="376"/>
      <c r="NTA112" s="376"/>
      <c r="NTB112" s="376"/>
      <c r="NTC112" s="376"/>
      <c r="NTD112" s="376"/>
      <c r="NTE112" s="376"/>
      <c r="NTF112" s="376"/>
      <c r="NTG112" s="376"/>
      <c r="NTH112" s="376"/>
      <c r="NTI112" s="376"/>
      <c r="NTJ112" s="376"/>
      <c r="NTK112" s="376"/>
      <c r="NTL112" s="376"/>
      <c r="NTM112" s="376"/>
      <c r="NTN112" s="376"/>
      <c r="NTO112" s="376"/>
      <c r="NTP112" s="376"/>
      <c r="NTQ112" s="376"/>
      <c r="NTR112" s="376"/>
      <c r="NTS112" s="376"/>
      <c r="NTT112" s="376"/>
      <c r="NTU112" s="376"/>
      <c r="NTV112" s="376"/>
      <c r="NTW112" s="376"/>
      <c r="NTX112" s="376"/>
      <c r="NTY112" s="376"/>
      <c r="NTZ112" s="376"/>
      <c r="NUA112" s="376"/>
      <c r="NUB112" s="376"/>
      <c r="NUC112" s="376"/>
      <c r="NUD112" s="376"/>
      <c r="NUE112" s="376"/>
      <c r="NUF112" s="376"/>
      <c r="NUG112" s="376"/>
      <c r="NUH112" s="376"/>
      <c r="NUI112" s="376"/>
      <c r="NUJ112" s="376"/>
      <c r="NUK112" s="376"/>
      <c r="NUL112" s="376"/>
      <c r="NUM112" s="376"/>
      <c r="NUN112" s="376"/>
      <c r="NUO112" s="376"/>
      <c r="NUP112" s="376"/>
      <c r="NUQ112" s="376"/>
      <c r="NUR112" s="376"/>
      <c r="NUS112" s="376"/>
      <c r="NUT112" s="376"/>
      <c r="NUU112" s="376"/>
      <c r="NUV112" s="376"/>
      <c r="NUW112" s="376"/>
      <c r="NUX112" s="376"/>
      <c r="NUY112" s="376"/>
      <c r="NUZ112" s="376"/>
      <c r="NVA112" s="376"/>
      <c r="NVB112" s="376"/>
      <c r="NVC112" s="376"/>
      <c r="NVD112" s="376"/>
      <c r="NVE112" s="376"/>
      <c r="NVF112" s="376"/>
      <c r="NVG112" s="376"/>
      <c r="NVH112" s="376"/>
      <c r="NVI112" s="376"/>
      <c r="NVJ112" s="376"/>
      <c r="NVK112" s="376"/>
      <c r="NVL112" s="376"/>
      <c r="NVM112" s="376"/>
      <c r="NVN112" s="376"/>
      <c r="NVO112" s="376"/>
      <c r="NVP112" s="376"/>
      <c r="NVQ112" s="376"/>
      <c r="NVR112" s="376"/>
      <c r="NVS112" s="376"/>
      <c r="NVT112" s="376"/>
      <c r="NVU112" s="376"/>
      <c r="NVV112" s="376"/>
      <c r="NVW112" s="376"/>
      <c r="NVX112" s="376"/>
      <c r="NVY112" s="376"/>
      <c r="NVZ112" s="376"/>
      <c r="NWA112" s="376"/>
      <c r="NWB112" s="376"/>
      <c r="NWC112" s="376"/>
      <c r="NWD112" s="376"/>
      <c r="NWE112" s="376"/>
      <c r="NWF112" s="376"/>
      <c r="NWG112" s="376"/>
      <c r="NWH112" s="376"/>
      <c r="NWI112" s="376"/>
      <c r="NWJ112" s="376"/>
      <c r="NWK112" s="376"/>
      <c r="NWL112" s="376"/>
      <c r="NWM112" s="376"/>
      <c r="NWN112" s="376"/>
      <c r="NWO112" s="376"/>
      <c r="NWP112" s="376"/>
      <c r="NWQ112" s="376"/>
      <c r="NWR112" s="376"/>
      <c r="NWS112" s="376"/>
      <c r="NWT112" s="376"/>
      <c r="NWU112" s="376"/>
      <c r="NWV112" s="376"/>
      <c r="NWW112" s="376"/>
      <c r="NWX112" s="376"/>
      <c r="NWY112" s="376"/>
      <c r="NWZ112" s="376"/>
      <c r="NXA112" s="376"/>
      <c r="NXB112" s="376"/>
      <c r="NXC112" s="376"/>
      <c r="NXD112" s="376"/>
      <c r="NXE112" s="376"/>
      <c r="NXF112" s="376"/>
      <c r="NXG112" s="376"/>
      <c r="NXH112" s="376"/>
      <c r="NXI112" s="376"/>
      <c r="NXJ112" s="376"/>
      <c r="NXK112" s="376"/>
      <c r="NXL112" s="376"/>
      <c r="NXM112" s="376"/>
      <c r="NXN112" s="376"/>
      <c r="NXO112" s="376"/>
      <c r="NXP112" s="376"/>
      <c r="NXQ112" s="376"/>
      <c r="NXR112" s="376"/>
      <c r="NXS112" s="376"/>
      <c r="NXT112" s="376"/>
      <c r="NXU112" s="376"/>
      <c r="NXV112" s="376"/>
      <c r="NXW112" s="376"/>
      <c r="NXX112" s="376"/>
      <c r="NXY112" s="376"/>
      <c r="NXZ112" s="376"/>
      <c r="NYA112" s="376"/>
      <c r="NYB112" s="376"/>
      <c r="NYC112" s="376"/>
      <c r="NYD112" s="376"/>
      <c r="NYE112" s="376"/>
      <c r="NYF112" s="376"/>
      <c r="NYG112" s="376"/>
      <c r="NYH112" s="376"/>
      <c r="NYI112" s="376"/>
      <c r="NYJ112" s="376"/>
      <c r="NYK112" s="376"/>
      <c r="NYL112" s="376"/>
      <c r="NYM112" s="376"/>
      <c r="NYN112" s="376"/>
      <c r="NYO112" s="376"/>
      <c r="NYP112" s="376"/>
      <c r="NYQ112" s="376"/>
      <c r="NYR112" s="376"/>
      <c r="NYS112" s="376"/>
      <c r="NYT112" s="376"/>
      <c r="NYU112" s="376"/>
      <c r="NYV112" s="376"/>
      <c r="NYW112" s="376"/>
      <c r="NYX112" s="376"/>
      <c r="NYY112" s="376"/>
      <c r="NYZ112" s="376"/>
      <c r="NZA112" s="376"/>
      <c r="NZB112" s="376"/>
      <c r="NZC112" s="376"/>
      <c r="NZD112" s="376"/>
      <c r="NZE112" s="376"/>
      <c r="NZF112" s="376"/>
      <c r="NZG112" s="376"/>
      <c r="NZH112" s="376"/>
      <c r="NZI112" s="376"/>
      <c r="NZJ112" s="376"/>
      <c r="NZK112" s="376"/>
      <c r="NZL112" s="376"/>
      <c r="NZM112" s="376"/>
      <c r="NZN112" s="376"/>
      <c r="NZO112" s="376"/>
      <c r="NZP112" s="376"/>
      <c r="NZQ112" s="376"/>
      <c r="NZR112" s="376"/>
      <c r="NZS112" s="376"/>
      <c r="NZT112" s="376"/>
      <c r="NZU112" s="376"/>
      <c r="NZV112" s="376"/>
      <c r="NZW112" s="376"/>
      <c r="NZX112" s="376"/>
      <c r="NZY112" s="376"/>
      <c r="NZZ112" s="376"/>
      <c r="OAA112" s="376"/>
      <c r="OAB112" s="376"/>
      <c r="OAC112" s="376"/>
      <c r="OAD112" s="376"/>
      <c r="OAE112" s="376"/>
      <c r="OAF112" s="376"/>
      <c r="OAG112" s="376"/>
      <c r="OAH112" s="376"/>
      <c r="OAI112" s="376"/>
      <c r="OAJ112" s="376"/>
      <c r="OAK112" s="376"/>
      <c r="OAL112" s="376"/>
      <c r="OAM112" s="376"/>
      <c r="OAN112" s="376"/>
      <c r="OAO112" s="376"/>
      <c r="OAP112" s="376"/>
      <c r="OAQ112" s="376"/>
      <c r="OAR112" s="376"/>
      <c r="OAS112" s="376"/>
      <c r="OAT112" s="376"/>
      <c r="OAU112" s="376"/>
      <c r="OAV112" s="376"/>
      <c r="OAW112" s="376"/>
      <c r="OAX112" s="376"/>
      <c r="OAY112" s="376"/>
      <c r="OAZ112" s="376"/>
      <c r="OBA112" s="376"/>
      <c r="OBB112" s="376"/>
      <c r="OBC112" s="376"/>
      <c r="OBD112" s="376"/>
      <c r="OBE112" s="376"/>
      <c r="OBF112" s="376"/>
      <c r="OBG112" s="376"/>
      <c r="OBH112" s="376"/>
      <c r="OBI112" s="376"/>
      <c r="OBJ112" s="376"/>
      <c r="OBK112" s="376"/>
      <c r="OBL112" s="376"/>
      <c r="OBM112" s="376"/>
      <c r="OBN112" s="376"/>
      <c r="OBO112" s="376"/>
      <c r="OBP112" s="376"/>
      <c r="OBQ112" s="376"/>
      <c r="OBR112" s="376"/>
      <c r="OBS112" s="376"/>
      <c r="OBT112" s="376"/>
      <c r="OBU112" s="376"/>
      <c r="OBV112" s="376"/>
      <c r="OBW112" s="376"/>
      <c r="OBX112" s="376"/>
      <c r="OBY112" s="376"/>
      <c r="OBZ112" s="376"/>
      <c r="OCA112" s="376"/>
      <c r="OCB112" s="376"/>
      <c r="OCC112" s="376"/>
      <c r="OCD112" s="376"/>
      <c r="OCE112" s="376"/>
      <c r="OCF112" s="376"/>
      <c r="OCG112" s="376"/>
      <c r="OCH112" s="376"/>
      <c r="OCI112" s="376"/>
      <c r="OCJ112" s="376"/>
      <c r="OCK112" s="376"/>
      <c r="OCL112" s="376"/>
      <c r="OCM112" s="376"/>
      <c r="OCN112" s="376"/>
      <c r="OCO112" s="376"/>
      <c r="OCP112" s="376"/>
      <c r="OCQ112" s="376"/>
      <c r="OCR112" s="376"/>
      <c r="OCS112" s="376"/>
      <c r="OCT112" s="376"/>
      <c r="OCU112" s="376"/>
      <c r="OCV112" s="376"/>
      <c r="OCW112" s="376"/>
      <c r="OCX112" s="376"/>
      <c r="OCY112" s="376"/>
      <c r="OCZ112" s="376"/>
      <c r="ODA112" s="376"/>
      <c r="ODB112" s="376"/>
      <c r="ODC112" s="376"/>
      <c r="ODD112" s="376"/>
      <c r="ODE112" s="376"/>
      <c r="ODF112" s="376"/>
      <c r="ODG112" s="376"/>
      <c r="ODH112" s="376"/>
      <c r="ODI112" s="376"/>
      <c r="ODJ112" s="376"/>
      <c r="ODK112" s="376"/>
      <c r="ODL112" s="376"/>
      <c r="ODM112" s="376"/>
      <c r="ODN112" s="376"/>
      <c r="ODO112" s="376"/>
      <c r="ODP112" s="376"/>
      <c r="ODQ112" s="376"/>
      <c r="ODR112" s="376"/>
      <c r="ODS112" s="376"/>
      <c r="ODT112" s="376"/>
      <c r="ODU112" s="376"/>
      <c r="ODV112" s="376"/>
      <c r="ODW112" s="376"/>
      <c r="ODX112" s="376"/>
      <c r="ODY112" s="376"/>
      <c r="ODZ112" s="376"/>
      <c r="OEA112" s="376"/>
      <c r="OEB112" s="376"/>
      <c r="OEC112" s="376"/>
      <c r="OED112" s="376"/>
      <c r="OEE112" s="376"/>
      <c r="OEF112" s="376"/>
      <c r="OEG112" s="376"/>
      <c r="OEH112" s="376"/>
      <c r="OEI112" s="376"/>
      <c r="OEJ112" s="376"/>
      <c r="OEK112" s="376"/>
      <c r="OEL112" s="376"/>
      <c r="OEM112" s="376"/>
      <c r="OEN112" s="376"/>
      <c r="OEO112" s="376"/>
      <c r="OEP112" s="376"/>
      <c r="OEQ112" s="376"/>
      <c r="OER112" s="376"/>
      <c r="OES112" s="376"/>
      <c r="OET112" s="376"/>
      <c r="OEU112" s="376"/>
      <c r="OEV112" s="376"/>
      <c r="OEW112" s="376"/>
      <c r="OEX112" s="376"/>
      <c r="OEY112" s="376"/>
      <c r="OEZ112" s="376"/>
      <c r="OFA112" s="376"/>
      <c r="OFB112" s="376"/>
      <c r="OFC112" s="376"/>
      <c r="OFD112" s="376"/>
      <c r="OFE112" s="376"/>
      <c r="OFF112" s="376"/>
      <c r="OFG112" s="376"/>
      <c r="OFH112" s="376"/>
      <c r="OFI112" s="376"/>
      <c r="OFJ112" s="376"/>
      <c r="OFK112" s="376"/>
      <c r="OFL112" s="376"/>
      <c r="OFM112" s="376"/>
      <c r="OFN112" s="376"/>
      <c r="OFO112" s="376"/>
      <c r="OFP112" s="376"/>
      <c r="OFQ112" s="376"/>
      <c r="OFR112" s="376"/>
      <c r="OFS112" s="376"/>
      <c r="OFT112" s="376"/>
      <c r="OFU112" s="376"/>
      <c r="OFV112" s="376"/>
      <c r="OFW112" s="376"/>
      <c r="OFX112" s="376"/>
      <c r="OFY112" s="376"/>
      <c r="OFZ112" s="376"/>
      <c r="OGA112" s="376"/>
      <c r="OGB112" s="376"/>
      <c r="OGC112" s="376"/>
      <c r="OGD112" s="376"/>
      <c r="OGE112" s="376"/>
      <c r="OGF112" s="376"/>
      <c r="OGG112" s="376"/>
      <c r="OGH112" s="376"/>
      <c r="OGI112" s="376"/>
      <c r="OGJ112" s="376"/>
      <c r="OGK112" s="376"/>
      <c r="OGL112" s="376"/>
      <c r="OGM112" s="376"/>
      <c r="OGN112" s="376"/>
      <c r="OGO112" s="376"/>
      <c r="OGP112" s="376"/>
      <c r="OGQ112" s="376"/>
      <c r="OGR112" s="376"/>
      <c r="OGS112" s="376"/>
      <c r="OGT112" s="376"/>
      <c r="OGU112" s="376"/>
      <c r="OGV112" s="376"/>
      <c r="OGW112" s="376"/>
      <c r="OGX112" s="376"/>
      <c r="OGY112" s="376"/>
      <c r="OGZ112" s="376"/>
      <c r="OHA112" s="376"/>
      <c r="OHB112" s="376"/>
      <c r="OHC112" s="376"/>
      <c r="OHD112" s="376"/>
      <c r="OHE112" s="376"/>
      <c r="OHF112" s="376"/>
      <c r="OHG112" s="376"/>
      <c r="OHH112" s="376"/>
      <c r="OHI112" s="376"/>
      <c r="OHJ112" s="376"/>
      <c r="OHK112" s="376"/>
      <c r="OHL112" s="376"/>
      <c r="OHM112" s="376"/>
      <c r="OHN112" s="376"/>
      <c r="OHO112" s="376"/>
      <c r="OHP112" s="376"/>
      <c r="OHQ112" s="376"/>
      <c r="OHR112" s="376"/>
      <c r="OHS112" s="376"/>
      <c r="OHT112" s="376"/>
      <c r="OHU112" s="376"/>
      <c r="OHV112" s="376"/>
      <c r="OHW112" s="376"/>
      <c r="OHX112" s="376"/>
      <c r="OHY112" s="376"/>
      <c r="OHZ112" s="376"/>
      <c r="OIA112" s="376"/>
      <c r="OIB112" s="376"/>
      <c r="OIC112" s="376"/>
      <c r="OID112" s="376"/>
      <c r="OIE112" s="376"/>
      <c r="OIF112" s="376"/>
      <c r="OIG112" s="376"/>
      <c r="OIH112" s="376"/>
      <c r="OII112" s="376"/>
      <c r="OIJ112" s="376"/>
      <c r="OIK112" s="376"/>
      <c r="OIL112" s="376"/>
      <c r="OIM112" s="376"/>
      <c r="OIN112" s="376"/>
      <c r="OIO112" s="376"/>
      <c r="OIP112" s="376"/>
      <c r="OIQ112" s="376"/>
      <c r="OIR112" s="376"/>
      <c r="OIS112" s="376"/>
      <c r="OIT112" s="376"/>
      <c r="OIU112" s="376"/>
      <c r="OIV112" s="376"/>
      <c r="OIW112" s="376"/>
      <c r="OIX112" s="376"/>
      <c r="OIY112" s="376"/>
      <c r="OIZ112" s="376"/>
      <c r="OJA112" s="376"/>
      <c r="OJB112" s="376"/>
      <c r="OJC112" s="376"/>
      <c r="OJD112" s="376"/>
      <c r="OJE112" s="376"/>
      <c r="OJF112" s="376"/>
      <c r="OJG112" s="376"/>
      <c r="OJH112" s="376"/>
      <c r="OJI112" s="376"/>
      <c r="OJJ112" s="376"/>
      <c r="OJK112" s="376"/>
      <c r="OJL112" s="376"/>
      <c r="OJM112" s="376"/>
      <c r="OJN112" s="376"/>
      <c r="OJO112" s="376"/>
      <c r="OJP112" s="376"/>
      <c r="OJQ112" s="376"/>
      <c r="OJR112" s="376"/>
      <c r="OJS112" s="376"/>
      <c r="OJT112" s="376"/>
      <c r="OJU112" s="376"/>
      <c r="OJV112" s="376"/>
      <c r="OJW112" s="376"/>
      <c r="OJX112" s="376"/>
      <c r="OJY112" s="376"/>
      <c r="OJZ112" s="376"/>
      <c r="OKA112" s="376"/>
      <c r="OKB112" s="376"/>
      <c r="OKC112" s="376"/>
      <c r="OKD112" s="376"/>
      <c r="OKE112" s="376"/>
      <c r="OKF112" s="376"/>
      <c r="OKG112" s="376"/>
      <c r="OKH112" s="376"/>
      <c r="OKI112" s="376"/>
      <c r="OKJ112" s="376"/>
      <c r="OKK112" s="376"/>
      <c r="OKL112" s="376"/>
      <c r="OKM112" s="376"/>
      <c r="OKN112" s="376"/>
      <c r="OKO112" s="376"/>
      <c r="OKP112" s="376"/>
      <c r="OKQ112" s="376"/>
      <c r="OKR112" s="376"/>
      <c r="OKS112" s="376"/>
      <c r="OKT112" s="376"/>
      <c r="OKU112" s="376"/>
      <c r="OKV112" s="376"/>
      <c r="OKW112" s="376"/>
      <c r="OKX112" s="376"/>
      <c r="OKY112" s="376"/>
      <c r="OKZ112" s="376"/>
      <c r="OLA112" s="376"/>
      <c r="OLB112" s="376"/>
      <c r="OLC112" s="376"/>
      <c r="OLD112" s="376"/>
      <c r="OLE112" s="376"/>
      <c r="OLF112" s="376"/>
      <c r="OLG112" s="376"/>
      <c r="OLH112" s="376"/>
      <c r="OLI112" s="376"/>
      <c r="OLJ112" s="376"/>
      <c r="OLK112" s="376"/>
      <c r="OLL112" s="376"/>
      <c r="OLM112" s="376"/>
      <c r="OLN112" s="376"/>
      <c r="OLO112" s="376"/>
      <c r="OLP112" s="376"/>
      <c r="OLQ112" s="376"/>
      <c r="OLR112" s="376"/>
      <c r="OLS112" s="376"/>
      <c r="OLT112" s="376"/>
      <c r="OLU112" s="376"/>
      <c r="OLV112" s="376"/>
      <c r="OLW112" s="376"/>
      <c r="OLX112" s="376"/>
      <c r="OLY112" s="376"/>
      <c r="OLZ112" s="376"/>
      <c r="OMA112" s="376"/>
      <c r="OMB112" s="376"/>
      <c r="OMC112" s="376"/>
      <c r="OMD112" s="376"/>
      <c r="OME112" s="376"/>
      <c r="OMF112" s="376"/>
      <c r="OMG112" s="376"/>
      <c r="OMH112" s="376"/>
      <c r="OMI112" s="376"/>
      <c r="OMJ112" s="376"/>
      <c r="OMK112" s="376"/>
      <c r="OML112" s="376"/>
      <c r="OMM112" s="376"/>
      <c r="OMN112" s="376"/>
      <c r="OMO112" s="376"/>
      <c r="OMP112" s="376"/>
      <c r="OMQ112" s="376"/>
      <c r="OMR112" s="376"/>
      <c r="OMS112" s="376"/>
      <c r="OMT112" s="376"/>
      <c r="OMU112" s="376"/>
      <c r="OMV112" s="376"/>
      <c r="OMW112" s="376"/>
      <c r="OMX112" s="376"/>
      <c r="OMY112" s="376"/>
      <c r="OMZ112" s="376"/>
      <c r="ONA112" s="376"/>
      <c r="ONB112" s="376"/>
      <c r="ONC112" s="376"/>
      <c r="OND112" s="376"/>
      <c r="ONE112" s="376"/>
      <c r="ONF112" s="376"/>
      <c r="ONG112" s="376"/>
      <c r="ONH112" s="376"/>
      <c r="ONI112" s="376"/>
      <c r="ONJ112" s="376"/>
      <c r="ONK112" s="376"/>
      <c r="ONL112" s="376"/>
      <c r="ONM112" s="376"/>
      <c r="ONN112" s="376"/>
      <c r="ONO112" s="376"/>
      <c r="ONP112" s="376"/>
      <c r="ONQ112" s="376"/>
      <c r="ONR112" s="376"/>
      <c r="ONS112" s="376"/>
      <c r="ONT112" s="376"/>
      <c r="ONU112" s="376"/>
      <c r="ONV112" s="376"/>
      <c r="ONW112" s="376"/>
      <c r="ONX112" s="376"/>
      <c r="ONY112" s="376"/>
      <c r="ONZ112" s="376"/>
      <c r="OOA112" s="376"/>
      <c r="OOB112" s="376"/>
      <c r="OOC112" s="376"/>
      <c r="OOD112" s="376"/>
      <c r="OOE112" s="376"/>
      <c r="OOF112" s="376"/>
      <c r="OOG112" s="376"/>
      <c r="OOH112" s="376"/>
      <c r="OOI112" s="376"/>
      <c r="OOJ112" s="376"/>
      <c r="OOK112" s="376"/>
      <c r="OOL112" s="376"/>
      <c r="OOM112" s="376"/>
      <c r="OON112" s="376"/>
      <c r="OOO112" s="376"/>
      <c r="OOP112" s="376"/>
      <c r="OOQ112" s="376"/>
      <c r="OOR112" s="376"/>
      <c r="OOS112" s="376"/>
      <c r="OOT112" s="376"/>
      <c r="OOU112" s="376"/>
      <c r="OOV112" s="376"/>
      <c r="OOW112" s="376"/>
      <c r="OOX112" s="376"/>
      <c r="OOY112" s="376"/>
      <c r="OOZ112" s="376"/>
      <c r="OPA112" s="376"/>
      <c r="OPB112" s="376"/>
      <c r="OPC112" s="376"/>
      <c r="OPD112" s="376"/>
      <c r="OPE112" s="376"/>
      <c r="OPF112" s="376"/>
      <c r="OPG112" s="376"/>
      <c r="OPH112" s="376"/>
      <c r="OPI112" s="376"/>
      <c r="OPJ112" s="376"/>
      <c r="OPK112" s="376"/>
      <c r="OPL112" s="376"/>
      <c r="OPM112" s="376"/>
      <c r="OPN112" s="376"/>
      <c r="OPO112" s="376"/>
      <c r="OPP112" s="376"/>
      <c r="OPQ112" s="376"/>
      <c r="OPR112" s="376"/>
      <c r="OPS112" s="376"/>
      <c r="OPT112" s="376"/>
      <c r="OPU112" s="376"/>
      <c r="OPV112" s="376"/>
      <c r="OPW112" s="376"/>
      <c r="OPX112" s="376"/>
      <c r="OPY112" s="376"/>
      <c r="OPZ112" s="376"/>
      <c r="OQA112" s="376"/>
      <c r="OQB112" s="376"/>
      <c r="OQC112" s="376"/>
      <c r="OQD112" s="376"/>
      <c r="OQE112" s="376"/>
      <c r="OQF112" s="376"/>
      <c r="OQG112" s="376"/>
      <c r="OQH112" s="376"/>
      <c r="OQI112" s="376"/>
      <c r="OQJ112" s="376"/>
      <c r="OQK112" s="376"/>
      <c r="OQL112" s="376"/>
      <c r="OQM112" s="376"/>
      <c r="OQN112" s="376"/>
      <c r="OQO112" s="376"/>
      <c r="OQP112" s="376"/>
      <c r="OQQ112" s="376"/>
      <c r="OQR112" s="376"/>
      <c r="OQS112" s="376"/>
      <c r="OQT112" s="376"/>
      <c r="OQU112" s="376"/>
      <c r="OQV112" s="376"/>
      <c r="OQW112" s="376"/>
      <c r="OQX112" s="376"/>
      <c r="OQY112" s="376"/>
      <c r="OQZ112" s="376"/>
      <c r="ORA112" s="376"/>
      <c r="ORB112" s="376"/>
      <c r="ORC112" s="376"/>
      <c r="ORD112" s="376"/>
      <c r="ORE112" s="376"/>
      <c r="ORF112" s="376"/>
      <c r="ORG112" s="376"/>
      <c r="ORH112" s="376"/>
      <c r="ORI112" s="376"/>
      <c r="ORJ112" s="376"/>
      <c r="ORK112" s="376"/>
      <c r="ORL112" s="376"/>
      <c r="ORM112" s="376"/>
      <c r="ORN112" s="376"/>
      <c r="ORO112" s="376"/>
      <c r="ORP112" s="376"/>
      <c r="ORQ112" s="376"/>
      <c r="ORR112" s="376"/>
      <c r="ORS112" s="376"/>
      <c r="ORT112" s="376"/>
      <c r="ORU112" s="376"/>
      <c r="ORV112" s="376"/>
      <c r="ORW112" s="376"/>
      <c r="ORX112" s="376"/>
      <c r="ORY112" s="376"/>
      <c r="ORZ112" s="376"/>
      <c r="OSA112" s="376"/>
      <c r="OSB112" s="376"/>
      <c r="OSC112" s="376"/>
      <c r="OSD112" s="376"/>
      <c r="OSE112" s="376"/>
      <c r="OSF112" s="376"/>
      <c r="OSG112" s="376"/>
      <c r="OSH112" s="376"/>
      <c r="OSI112" s="376"/>
      <c r="OSJ112" s="376"/>
      <c r="OSK112" s="376"/>
      <c r="OSL112" s="376"/>
      <c r="OSM112" s="376"/>
      <c r="OSN112" s="376"/>
      <c r="OSO112" s="376"/>
      <c r="OSP112" s="376"/>
      <c r="OSQ112" s="376"/>
      <c r="OSR112" s="376"/>
      <c r="OSS112" s="376"/>
      <c r="OST112" s="376"/>
      <c r="OSU112" s="376"/>
      <c r="OSV112" s="376"/>
      <c r="OSW112" s="376"/>
      <c r="OSX112" s="376"/>
      <c r="OSY112" s="376"/>
      <c r="OSZ112" s="376"/>
      <c r="OTA112" s="376"/>
      <c r="OTB112" s="376"/>
      <c r="OTC112" s="376"/>
      <c r="OTD112" s="376"/>
      <c r="OTE112" s="376"/>
      <c r="OTF112" s="376"/>
      <c r="OTG112" s="376"/>
      <c r="OTH112" s="376"/>
      <c r="OTI112" s="376"/>
      <c r="OTJ112" s="376"/>
      <c r="OTK112" s="376"/>
      <c r="OTL112" s="376"/>
      <c r="OTM112" s="376"/>
      <c r="OTN112" s="376"/>
      <c r="OTO112" s="376"/>
      <c r="OTP112" s="376"/>
      <c r="OTQ112" s="376"/>
      <c r="OTR112" s="376"/>
      <c r="OTS112" s="376"/>
      <c r="OTT112" s="376"/>
      <c r="OTU112" s="376"/>
      <c r="OTV112" s="376"/>
      <c r="OTW112" s="376"/>
      <c r="OTX112" s="376"/>
      <c r="OTY112" s="376"/>
      <c r="OTZ112" s="376"/>
      <c r="OUA112" s="376"/>
      <c r="OUB112" s="376"/>
      <c r="OUC112" s="376"/>
      <c r="OUD112" s="376"/>
      <c r="OUE112" s="376"/>
      <c r="OUF112" s="376"/>
      <c r="OUG112" s="376"/>
      <c r="OUH112" s="376"/>
      <c r="OUI112" s="376"/>
      <c r="OUJ112" s="376"/>
      <c r="OUK112" s="376"/>
      <c r="OUL112" s="376"/>
      <c r="OUM112" s="376"/>
      <c r="OUN112" s="376"/>
      <c r="OUO112" s="376"/>
      <c r="OUP112" s="376"/>
      <c r="OUQ112" s="376"/>
      <c r="OUR112" s="376"/>
      <c r="OUS112" s="376"/>
      <c r="OUT112" s="376"/>
      <c r="OUU112" s="376"/>
      <c r="OUV112" s="376"/>
      <c r="OUW112" s="376"/>
      <c r="OUX112" s="376"/>
      <c r="OUY112" s="376"/>
      <c r="OUZ112" s="376"/>
      <c r="OVA112" s="376"/>
      <c r="OVB112" s="376"/>
      <c r="OVC112" s="376"/>
      <c r="OVD112" s="376"/>
      <c r="OVE112" s="376"/>
      <c r="OVF112" s="376"/>
      <c r="OVG112" s="376"/>
      <c r="OVH112" s="376"/>
      <c r="OVI112" s="376"/>
      <c r="OVJ112" s="376"/>
      <c r="OVK112" s="376"/>
      <c r="OVL112" s="376"/>
      <c r="OVM112" s="376"/>
      <c r="OVN112" s="376"/>
      <c r="OVO112" s="376"/>
      <c r="OVP112" s="376"/>
      <c r="OVQ112" s="376"/>
      <c r="OVR112" s="376"/>
      <c r="OVS112" s="376"/>
      <c r="OVT112" s="376"/>
      <c r="OVU112" s="376"/>
      <c r="OVV112" s="376"/>
      <c r="OVW112" s="376"/>
      <c r="OVX112" s="376"/>
      <c r="OVY112" s="376"/>
      <c r="OVZ112" s="376"/>
      <c r="OWA112" s="376"/>
      <c r="OWB112" s="376"/>
      <c r="OWC112" s="376"/>
      <c r="OWD112" s="376"/>
      <c r="OWE112" s="376"/>
      <c r="OWF112" s="376"/>
      <c r="OWG112" s="376"/>
      <c r="OWH112" s="376"/>
      <c r="OWI112" s="376"/>
      <c r="OWJ112" s="376"/>
      <c r="OWK112" s="376"/>
      <c r="OWL112" s="376"/>
      <c r="OWM112" s="376"/>
      <c r="OWN112" s="376"/>
      <c r="OWO112" s="376"/>
      <c r="OWP112" s="376"/>
      <c r="OWQ112" s="376"/>
      <c r="OWR112" s="376"/>
      <c r="OWS112" s="376"/>
      <c r="OWT112" s="376"/>
      <c r="OWU112" s="376"/>
      <c r="OWV112" s="376"/>
      <c r="OWW112" s="376"/>
      <c r="OWX112" s="376"/>
      <c r="OWY112" s="376"/>
      <c r="OWZ112" s="376"/>
      <c r="OXA112" s="376"/>
      <c r="OXB112" s="376"/>
      <c r="OXC112" s="376"/>
      <c r="OXD112" s="376"/>
      <c r="OXE112" s="376"/>
      <c r="OXF112" s="376"/>
      <c r="OXG112" s="376"/>
      <c r="OXH112" s="376"/>
      <c r="OXI112" s="376"/>
      <c r="OXJ112" s="376"/>
      <c r="OXK112" s="376"/>
      <c r="OXL112" s="376"/>
      <c r="OXM112" s="376"/>
      <c r="OXN112" s="376"/>
      <c r="OXO112" s="376"/>
      <c r="OXP112" s="376"/>
      <c r="OXQ112" s="376"/>
      <c r="OXR112" s="376"/>
      <c r="OXS112" s="376"/>
      <c r="OXT112" s="376"/>
      <c r="OXU112" s="376"/>
      <c r="OXV112" s="376"/>
      <c r="OXW112" s="376"/>
      <c r="OXX112" s="376"/>
      <c r="OXY112" s="376"/>
      <c r="OXZ112" s="376"/>
      <c r="OYA112" s="376"/>
      <c r="OYB112" s="376"/>
      <c r="OYC112" s="376"/>
      <c r="OYD112" s="376"/>
      <c r="OYE112" s="376"/>
      <c r="OYF112" s="376"/>
      <c r="OYG112" s="376"/>
      <c r="OYH112" s="376"/>
      <c r="OYI112" s="376"/>
      <c r="OYJ112" s="376"/>
      <c r="OYK112" s="376"/>
      <c r="OYL112" s="376"/>
      <c r="OYM112" s="376"/>
      <c r="OYN112" s="376"/>
      <c r="OYO112" s="376"/>
      <c r="OYP112" s="376"/>
      <c r="OYQ112" s="376"/>
      <c r="OYR112" s="376"/>
      <c r="OYS112" s="376"/>
      <c r="OYT112" s="376"/>
      <c r="OYU112" s="376"/>
      <c r="OYV112" s="376"/>
      <c r="OYW112" s="376"/>
      <c r="OYX112" s="376"/>
      <c r="OYY112" s="376"/>
      <c r="OYZ112" s="376"/>
      <c r="OZA112" s="376"/>
      <c r="OZB112" s="376"/>
      <c r="OZC112" s="376"/>
      <c r="OZD112" s="376"/>
      <c r="OZE112" s="376"/>
      <c r="OZF112" s="376"/>
      <c r="OZG112" s="376"/>
      <c r="OZH112" s="376"/>
      <c r="OZI112" s="376"/>
      <c r="OZJ112" s="376"/>
      <c r="OZK112" s="376"/>
      <c r="OZL112" s="376"/>
      <c r="OZM112" s="376"/>
      <c r="OZN112" s="376"/>
      <c r="OZO112" s="376"/>
      <c r="OZP112" s="376"/>
      <c r="OZQ112" s="376"/>
      <c r="OZR112" s="376"/>
      <c r="OZS112" s="376"/>
      <c r="OZT112" s="376"/>
      <c r="OZU112" s="376"/>
      <c r="OZV112" s="376"/>
      <c r="OZW112" s="376"/>
      <c r="OZX112" s="376"/>
      <c r="OZY112" s="376"/>
      <c r="OZZ112" s="376"/>
      <c r="PAA112" s="376"/>
      <c r="PAB112" s="376"/>
      <c r="PAC112" s="376"/>
      <c r="PAD112" s="376"/>
      <c r="PAE112" s="376"/>
      <c r="PAF112" s="376"/>
      <c r="PAG112" s="376"/>
      <c r="PAH112" s="376"/>
      <c r="PAI112" s="376"/>
      <c r="PAJ112" s="376"/>
      <c r="PAK112" s="376"/>
      <c r="PAL112" s="376"/>
      <c r="PAM112" s="376"/>
      <c r="PAN112" s="376"/>
      <c r="PAO112" s="376"/>
      <c r="PAP112" s="376"/>
      <c r="PAQ112" s="376"/>
      <c r="PAR112" s="376"/>
      <c r="PAS112" s="376"/>
      <c r="PAT112" s="376"/>
      <c r="PAU112" s="376"/>
      <c r="PAV112" s="376"/>
      <c r="PAW112" s="376"/>
      <c r="PAX112" s="376"/>
      <c r="PAY112" s="376"/>
      <c r="PAZ112" s="376"/>
      <c r="PBA112" s="376"/>
      <c r="PBB112" s="376"/>
      <c r="PBC112" s="376"/>
      <c r="PBD112" s="376"/>
      <c r="PBE112" s="376"/>
      <c r="PBF112" s="376"/>
      <c r="PBG112" s="376"/>
      <c r="PBH112" s="376"/>
      <c r="PBI112" s="376"/>
      <c r="PBJ112" s="376"/>
      <c r="PBK112" s="376"/>
      <c r="PBL112" s="376"/>
      <c r="PBM112" s="376"/>
      <c r="PBN112" s="376"/>
      <c r="PBO112" s="376"/>
      <c r="PBP112" s="376"/>
      <c r="PBQ112" s="376"/>
      <c r="PBR112" s="376"/>
      <c r="PBS112" s="376"/>
      <c r="PBT112" s="376"/>
      <c r="PBU112" s="376"/>
      <c r="PBV112" s="376"/>
      <c r="PBW112" s="376"/>
      <c r="PBX112" s="376"/>
      <c r="PBY112" s="376"/>
      <c r="PBZ112" s="376"/>
      <c r="PCA112" s="376"/>
      <c r="PCB112" s="376"/>
      <c r="PCC112" s="376"/>
      <c r="PCD112" s="376"/>
      <c r="PCE112" s="376"/>
      <c r="PCF112" s="376"/>
      <c r="PCG112" s="376"/>
      <c r="PCH112" s="376"/>
      <c r="PCI112" s="376"/>
      <c r="PCJ112" s="376"/>
      <c r="PCK112" s="376"/>
      <c r="PCL112" s="376"/>
      <c r="PCM112" s="376"/>
      <c r="PCN112" s="376"/>
      <c r="PCO112" s="376"/>
      <c r="PCP112" s="376"/>
      <c r="PCQ112" s="376"/>
      <c r="PCR112" s="376"/>
      <c r="PCS112" s="376"/>
      <c r="PCT112" s="376"/>
      <c r="PCU112" s="376"/>
      <c r="PCV112" s="376"/>
      <c r="PCW112" s="376"/>
      <c r="PCX112" s="376"/>
      <c r="PCY112" s="376"/>
      <c r="PCZ112" s="376"/>
      <c r="PDA112" s="376"/>
      <c r="PDB112" s="376"/>
      <c r="PDC112" s="376"/>
      <c r="PDD112" s="376"/>
      <c r="PDE112" s="376"/>
      <c r="PDF112" s="376"/>
      <c r="PDG112" s="376"/>
      <c r="PDH112" s="376"/>
      <c r="PDI112" s="376"/>
      <c r="PDJ112" s="376"/>
      <c r="PDK112" s="376"/>
      <c r="PDL112" s="376"/>
      <c r="PDM112" s="376"/>
      <c r="PDN112" s="376"/>
      <c r="PDO112" s="376"/>
      <c r="PDP112" s="376"/>
      <c r="PDQ112" s="376"/>
      <c r="PDR112" s="376"/>
      <c r="PDS112" s="376"/>
      <c r="PDT112" s="376"/>
      <c r="PDU112" s="376"/>
      <c r="PDV112" s="376"/>
      <c r="PDW112" s="376"/>
      <c r="PDX112" s="376"/>
      <c r="PDY112" s="376"/>
      <c r="PDZ112" s="376"/>
      <c r="PEA112" s="376"/>
      <c r="PEB112" s="376"/>
      <c r="PEC112" s="376"/>
      <c r="PED112" s="376"/>
      <c r="PEE112" s="376"/>
      <c r="PEF112" s="376"/>
      <c r="PEG112" s="376"/>
      <c r="PEH112" s="376"/>
      <c r="PEI112" s="376"/>
      <c r="PEJ112" s="376"/>
      <c r="PEK112" s="376"/>
      <c r="PEL112" s="376"/>
      <c r="PEM112" s="376"/>
      <c r="PEN112" s="376"/>
      <c r="PEO112" s="376"/>
      <c r="PEP112" s="376"/>
      <c r="PEQ112" s="376"/>
      <c r="PER112" s="376"/>
      <c r="PES112" s="376"/>
      <c r="PET112" s="376"/>
      <c r="PEU112" s="376"/>
      <c r="PEV112" s="376"/>
      <c r="PEW112" s="376"/>
      <c r="PEX112" s="376"/>
      <c r="PEY112" s="376"/>
      <c r="PEZ112" s="376"/>
      <c r="PFA112" s="376"/>
      <c r="PFB112" s="376"/>
      <c r="PFC112" s="376"/>
      <c r="PFD112" s="376"/>
      <c r="PFE112" s="376"/>
      <c r="PFF112" s="376"/>
      <c r="PFG112" s="376"/>
      <c r="PFH112" s="376"/>
      <c r="PFI112" s="376"/>
      <c r="PFJ112" s="376"/>
      <c r="PFK112" s="376"/>
      <c r="PFL112" s="376"/>
      <c r="PFM112" s="376"/>
      <c r="PFN112" s="376"/>
      <c r="PFO112" s="376"/>
      <c r="PFP112" s="376"/>
      <c r="PFQ112" s="376"/>
      <c r="PFR112" s="376"/>
      <c r="PFS112" s="376"/>
      <c r="PFT112" s="376"/>
      <c r="PFU112" s="376"/>
      <c r="PFV112" s="376"/>
      <c r="PFW112" s="376"/>
      <c r="PFX112" s="376"/>
      <c r="PFY112" s="376"/>
      <c r="PFZ112" s="376"/>
      <c r="PGA112" s="376"/>
      <c r="PGB112" s="376"/>
      <c r="PGC112" s="376"/>
      <c r="PGD112" s="376"/>
      <c r="PGE112" s="376"/>
      <c r="PGF112" s="376"/>
      <c r="PGG112" s="376"/>
      <c r="PGH112" s="376"/>
      <c r="PGI112" s="376"/>
      <c r="PGJ112" s="376"/>
      <c r="PGK112" s="376"/>
      <c r="PGL112" s="376"/>
      <c r="PGM112" s="376"/>
      <c r="PGN112" s="376"/>
      <c r="PGO112" s="376"/>
      <c r="PGP112" s="376"/>
      <c r="PGQ112" s="376"/>
      <c r="PGR112" s="376"/>
      <c r="PGS112" s="376"/>
      <c r="PGT112" s="376"/>
      <c r="PGU112" s="376"/>
      <c r="PGV112" s="376"/>
      <c r="PGW112" s="376"/>
      <c r="PGX112" s="376"/>
      <c r="PGY112" s="376"/>
      <c r="PGZ112" s="376"/>
      <c r="PHA112" s="376"/>
      <c r="PHB112" s="376"/>
      <c r="PHC112" s="376"/>
      <c r="PHD112" s="376"/>
      <c r="PHE112" s="376"/>
      <c r="PHF112" s="376"/>
      <c r="PHG112" s="376"/>
      <c r="PHH112" s="376"/>
      <c r="PHI112" s="376"/>
      <c r="PHJ112" s="376"/>
      <c r="PHK112" s="376"/>
      <c r="PHL112" s="376"/>
      <c r="PHM112" s="376"/>
      <c r="PHN112" s="376"/>
      <c r="PHO112" s="376"/>
      <c r="PHP112" s="376"/>
      <c r="PHQ112" s="376"/>
      <c r="PHR112" s="376"/>
      <c r="PHS112" s="376"/>
      <c r="PHT112" s="376"/>
      <c r="PHU112" s="376"/>
      <c r="PHV112" s="376"/>
      <c r="PHW112" s="376"/>
      <c r="PHX112" s="376"/>
      <c r="PHY112" s="376"/>
      <c r="PHZ112" s="376"/>
      <c r="PIA112" s="376"/>
      <c r="PIB112" s="376"/>
      <c r="PIC112" s="376"/>
      <c r="PID112" s="376"/>
      <c r="PIE112" s="376"/>
      <c r="PIF112" s="376"/>
      <c r="PIG112" s="376"/>
      <c r="PIH112" s="376"/>
      <c r="PII112" s="376"/>
      <c r="PIJ112" s="376"/>
      <c r="PIK112" s="376"/>
      <c r="PIL112" s="376"/>
      <c r="PIM112" s="376"/>
      <c r="PIN112" s="376"/>
      <c r="PIO112" s="376"/>
      <c r="PIP112" s="376"/>
      <c r="PIQ112" s="376"/>
      <c r="PIR112" s="376"/>
      <c r="PIS112" s="376"/>
      <c r="PIT112" s="376"/>
      <c r="PIU112" s="376"/>
      <c r="PIV112" s="376"/>
      <c r="PIW112" s="376"/>
      <c r="PIX112" s="376"/>
      <c r="PIY112" s="376"/>
      <c r="PIZ112" s="376"/>
      <c r="PJA112" s="376"/>
      <c r="PJB112" s="376"/>
      <c r="PJC112" s="376"/>
      <c r="PJD112" s="376"/>
      <c r="PJE112" s="376"/>
      <c r="PJF112" s="376"/>
      <c r="PJG112" s="376"/>
      <c r="PJH112" s="376"/>
      <c r="PJI112" s="376"/>
      <c r="PJJ112" s="376"/>
      <c r="PJK112" s="376"/>
      <c r="PJL112" s="376"/>
      <c r="PJM112" s="376"/>
      <c r="PJN112" s="376"/>
      <c r="PJO112" s="376"/>
      <c r="PJP112" s="376"/>
      <c r="PJQ112" s="376"/>
      <c r="PJR112" s="376"/>
      <c r="PJS112" s="376"/>
      <c r="PJT112" s="376"/>
      <c r="PJU112" s="376"/>
      <c r="PJV112" s="376"/>
      <c r="PJW112" s="376"/>
      <c r="PJX112" s="376"/>
      <c r="PJY112" s="376"/>
      <c r="PJZ112" s="376"/>
      <c r="PKA112" s="376"/>
      <c r="PKB112" s="376"/>
      <c r="PKC112" s="376"/>
      <c r="PKD112" s="376"/>
      <c r="PKE112" s="376"/>
      <c r="PKF112" s="376"/>
      <c r="PKG112" s="376"/>
      <c r="PKH112" s="376"/>
      <c r="PKI112" s="376"/>
      <c r="PKJ112" s="376"/>
      <c r="PKK112" s="376"/>
      <c r="PKL112" s="376"/>
      <c r="PKM112" s="376"/>
      <c r="PKN112" s="376"/>
      <c r="PKO112" s="376"/>
      <c r="PKP112" s="376"/>
      <c r="PKQ112" s="376"/>
      <c r="PKR112" s="376"/>
      <c r="PKS112" s="376"/>
      <c r="PKT112" s="376"/>
      <c r="PKU112" s="376"/>
      <c r="PKV112" s="376"/>
      <c r="PKW112" s="376"/>
      <c r="PKX112" s="376"/>
      <c r="PKY112" s="376"/>
      <c r="PKZ112" s="376"/>
      <c r="PLA112" s="376"/>
      <c r="PLB112" s="376"/>
      <c r="PLC112" s="376"/>
      <c r="PLD112" s="376"/>
      <c r="PLE112" s="376"/>
      <c r="PLF112" s="376"/>
      <c r="PLG112" s="376"/>
      <c r="PLH112" s="376"/>
      <c r="PLI112" s="376"/>
      <c r="PLJ112" s="376"/>
      <c r="PLK112" s="376"/>
      <c r="PLL112" s="376"/>
      <c r="PLM112" s="376"/>
      <c r="PLN112" s="376"/>
      <c r="PLO112" s="376"/>
      <c r="PLP112" s="376"/>
      <c r="PLQ112" s="376"/>
      <c r="PLR112" s="376"/>
      <c r="PLS112" s="376"/>
      <c r="PLT112" s="376"/>
      <c r="PLU112" s="376"/>
      <c r="PLV112" s="376"/>
      <c r="PLW112" s="376"/>
      <c r="PLX112" s="376"/>
      <c r="PLY112" s="376"/>
      <c r="PLZ112" s="376"/>
      <c r="PMA112" s="376"/>
      <c r="PMB112" s="376"/>
      <c r="PMC112" s="376"/>
      <c r="PMD112" s="376"/>
      <c r="PME112" s="376"/>
      <c r="PMF112" s="376"/>
      <c r="PMG112" s="376"/>
      <c r="PMH112" s="376"/>
      <c r="PMI112" s="376"/>
      <c r="PMJ112" s="376"/>
      <c r="PMK112" s="376"/>
      <c r="PML112" s="376"/>
      <c r="PMM112" s="376"/>
      <c r="PMN112" s="376"/>
      <c r="PMO112" s="376"/>
      <c r="PMP112" s="376"/>
      <c r="PMQ112" s="376"/>
      <c r="PMR112" s="376"/>
      <c r="PMS112" s="376"/>
      <c r="PMT112" s="376"/>
      <c r="PMU112" s="376"/>
      <c r="PMV112" s="376"/>
      <c r="PMW112" s="376"/>
      <c r="PMX112" s="376"/>
      <c r="PMY112" s="376"/>
      <c r="PMZ112" s="376"/>
      <c r="PNA112" s="376"/>
      <c r="PNB112" s="376"/>
      <c r="PNC112" s="376"/>
      <c r="PND112" s="376"/>
      <c r="PNE112" s="376"/>
      <c r="PNF112" s="376"/>
      <c r="PNG112" s="376"/>
      <c r="PNH112" s="376"/>
      <c r="PNI112" s="376"/>
      <c r="PNJ112" s="376"/>
      <c r="PNK112" s="376"/>
      <c r="PNL112" s="376"/>
      <c r="PNM112" s="376"/>
      <c r="PNN112" s="376"/>
      <c r="PNO112" s="376"/>
      <c r="PNP112" s="376"/>
      <c r="PNQ112" s="376"/>
      <c r="PNR112" s="376"/>
      <c r="PNS112" s="376"/>
      <c r="PNT112" s="376"/>
      <c r="PNU112" s="376"/>
      <c r="PNV112" s="376"/>
      <c r="PNW112" s="376"/>
      <c r="PNX112" s="376"/>
      <c r="PNY112" s="376"/>
      <c r="PNZ112" s="376"/>
      <c r="POA112" s="376"/>
      <c r="POB112" s="376"/>
      <c r="POC112" s="376"/>
      <c r="POD112" s="376"/>
      <c r="POE112" s="376"/>
      <c r="POF112" s="376"/>
      <c r="POG112" s="376"/>
      <c r="POH112" s="376"/>
      <c r="POI112" s="376"/>
      <c r="POJ112" s="376"/>
      <c r="POK112" s="376"/>
      <c r="POL112" s="376"/>
      <c r="POM112" s="376"/>
      <c r="PON112" s="376"/>
      <c r="POO112" s="376"/>
      <c r="POP112" s="376"/>
      <c r="POQ112" s="376"/>
      <c r="POR112" s="376"/>
      <c r="POS112" s="376"/>
      <c r="POT112" s="376"/>
      <c r="POU112" s="376"/>
      <c r="POV112" s="376"/>
      <c r="POW112" s="376"/>
      <c r="POX112" s="376"/>
      <c r="POY112" s="376"/>
      <c r="POZ112" s="376"/>
      <c r="PPA112" s="376"/>
      <c r="PPB112" s="376"/>
      <c r="PPC112" s="376"/>
      <c r="PPD112" s="376"/>
      <c r="PPE112" s="376"/>
      <c r="PPF112" s="376"/>
      <c r="PPG112" s="376"/>
      <c r="PPH112" s="376"/>
      <c r="PPI112" s="376"/>
      <c r="PPJ112" s="376"/>
      <c r="PPK112" s="376"/>
      <c r="PPL112" s="376"/>
      <c r="PPM112" s="376"/>
      <c r="PPN112" s="376"/>
      <c r="PPO112" s="376"/>
      <c r="PPP112" s="376"/>
      <c r="PPQ112" s="376"/>
      <c r="PPR112" s="376"/>
      <c r="PPS112" s="376"/>
      <c r="PPT112" s="376"/>
      <c r="PPU112" s="376"/>
      <c r="PPV112" s="376"/>
      <c r="PPW112" s="376"/>
      <c r="PPX112" s="376"/>
      <c r="PPY112" s="376"/>
      <c r="PPZ112" s="376"/>
      <c r="PQA112" s="376"/>
      <c r="PQB112" s="376"/>
      <c r="PQC112" s="376"/>
      <c r="PQD112" s="376"/>
      <c r="PQE112" s="376"/>
      <c r="PQF112" s="376"/>
      <c r="PQG112" s="376"/>
      <c r="PQH112" s="376"/>
      <c r="PQI112" s="376"/>
      <c r="PQJ112" s="376"/>
      <c r="PQK112" s="376"/>
      <c r="PQL112" s="376"/>
      <c r="PQM112" s="376"/>
      <c r="PQN112" s="376"/>
      <c r="PQO112" s="376"/>
      <c r="PQP112" s="376"/>
      <c r="PQQ112" s="376"/>
      <c r="PQR112" s="376"/>
      <c r="PQS112" s="376"/>
      <c r="PQT112" s="376"/>
      <c r="PQU112" s="376"/>
      <c r="PQV112" s="376"/>
      <c r="PQW112" s="376"/>
      <c r="PQX112" s="376"/>
      <c r="PQY112" s="376"/>
      <c r="PQZ112" s="376"/>
      <c r="PRA112" s="376"/>
      <c r="PRB112" s="376"/>
      <c r="PRC112" s="376"/>
      <c r="PRD112" s="376"/>
      <c r="PRE112" s="376"/>
      <c r="PRF112" s="376"/>
      <c r="PRG112" s="376"/>
      <c r="PRH112" s="376"/>
      <c r="PRI112" s="376"/>
      <c r="PRJ112" s="376"/>
      <c r="PRK112" s="376"/>
      <c r="PRL112" s="376"/>
      <c r="PRM112" s="376"/>
      <c r="PRN112" s="376"/>
      <c r="PRO112" s="376"/>
      <c r="PRP112" s="376"/>
      <c r="PRQ112" s="376"/>
      <c r="PRR112" s="376"/>
      <c r="PRS112" s="376"/>
      <c r="PRT112" s="376"/>
      <c r="PRU112" s="376"/>
      <c r="PRV112" s="376"/>
      <c r="PRW112" s="376"/>
      <c r="PRX112" s="376"/>
      <c r="PRY112" s="376"/>
      <c r="PRZ112" s="376"/>
      <c r="PSA112" s="376"/>
      <c r="PSB112" s="376"/>
      <c r="PSC112" s="376"/>
      <c r="PSD112" s="376"/>
      <c r="PSE112" s="376"/>
      <c r="PSF112" s="376"/>
      <c r="PSG112" s="376"/>
      <c r="PSH112" s="376"/>
      <c r="PSI112" s="376"/>
      <c r="PSJ112" s="376"/>
      <c r="PSK112" s="376"/>
      <c r="PSL112" s="376"/>
      <c r="PSM112" s="376"/>
      <c r="PSN112" s="376"/>
      <c r="PSO112" s="376"/>
      <c r="PSP112" s="376"/>
      <c r="PSQ112" s="376"/>
      <c r="PSR112" s="376"/>
      <c r="PSS112" s="376"/>
      <c r="PST112" s="376"/>
      <c r="PSU112" s="376"/>
      <c r="PSV112" s="376"/>
      <c r="PSW112" s="376"/>
      <c r="PSX112" s="376"/>
      <c r="PSY112" s="376"/>
      <c r="PSZ112" s="376"/>
      <c r="PTA112" s="376"/>
      <c r="PTB112" s="376"/>
      <c r="PTC112" s="376"/>
      <c r="PTD112" s="376"/>
      <c r="PTE112" s="376"/>
      <c r="PTF112" s="376"/>
      <c r="PTG112" s="376"/>
      <c r="PTH112" s="376"/>
      <c r="PTI112" s="376"/>
      <c r="PTJ112" s="376"/>
      <c r="PTK112" s="376"/>
      <c r="PTL112" s="376"/>
      <c r="PTM112" s="376"/>
      <c r="PTN112" s="376"/>
      <c r="PTO112" s="376"/>
      <c r="PTP112" s="376"/>
      <c r="PTQ112" s="376"/>
      <c r="PTR112" s="376"/>
      <c r="PTS112" s="376"/>
      <c r="PTT112" s="376"/>
      <c r="PTU112" s="376"/>
      <c r="PTV112" s="376"/>
      <c r="PTW112" s="376"/>
      <c r="PTX112" s="376"/>
      <c r="PTY112" s="376"/>
      <c r="PTZ112" s="376"/>
      <c r="PUA112" s="376"/>
      <c r="PUB112" s="376"/>
      <c r="PUC112" s="376"/>
      <c r="PUD112" s="376"/>
      <c r="PUE112" s="376"/>
      <c r="PUF112" s="376"/>
      <c r="PUG112" s="376"/>
      <c r="PUH112" s="376"/>
      <c r="PUI112" s="376"/>
      <c r="PUJ112" s="376"/>
      <c r="PUK112" s="376"/>
      <c r="PUL112" s="376"/>
      <c r="PUM112" s="376"/>
      <c r="PUN112" s="376"/>
      <c r="PUO112" s="376"/>
      <c r="PUP112" s="376"/>
      <c r="PUQ112" s="376"/>
      <c r="PUR112" s="376"/>
      <c r="PUS112" s="376"/>
      <c r="PUT112" s="376"/>
      <c r="PUU112" s="376"/>
      <c r="PUV112" s="376"/>
      <c r="PUW112" s="376"/>
      <c r="PUX112" s="376"/>
      <c r="PUY112" s="376"/>
      <c r="PUZ112" s="376"/>
      <c r="PVA112" s="376"/>
      <c r="PVB112" s="376"/>
      <c r="PVC112" s="376"/>
      <c r="PVD112" s="376"/>
      <c r="PVE112" s="376"/>
      <c r="PVF112" s="376"/>
      <c r="PVG112" s="376"/>
      <c r="PVH112" s="376"/>
      <c r="PVI112" s="376"/>
      <c r="PVJ112" s="376"/>
      <c r="PVK112" s="376"/>
      <c r="PVL112" s="376"/>
      <c r="PVM112" s="376"/>
      <c r="PVN112" s="376"/>
      <c r="PVO112" s="376"/>
      <c r="PVP112" s="376"/>
      <c r="PVQ112" s="376"/>
      <c r="PVR112" s="376"/>
      <c r="PVS112" s="376"/>
      <c r="PVT112" s="376"/>
      <c r="PVU112" s="376"/>
      <c r="PVV112" s="376"/>
      <c r="PVW112" s="376"/>
      <c r="PVX112" s="376"/>
      <c r="PVY112" s="376"/>
      <c r="PVZ112" s="376"/>
      <c r="PWA112" s="376"/>
      <c r="PWB112" s="376"/>
      <c r="PWC112" s="376"/>
      <c r="PWD112" s="376"/>
      <c r="PWE112" s="376"/>
      <c r="PWF112" s="376"/>
      <c r="PWG112" s="376"/>
      <c r="PWH112" s="376"/>
      <c r="PWI112" s="376"/>
      <c r="PWJ112" s="376"/>
      <c r="PWK112" s="376"/>
      <c r="PWL112" s="376"/>
      <c r="PWM112" s="376"/>
      <c r="PWN112" s="376"/>
      <c r="PWO112" s="376"/>
      <c r="PWP112" s="376"/>
      <c r="PWQ112" s="376"/>
      <c r="PWR112" s="376"/>
      <c r="PWS112" s="376"/>
      <c r="PWT112" s="376"/>
      <c r="PWU112" s="376"/>
      <c r="PWV112" s="376"/>
      <c r="PWW112" s="376"/>
      <c r="PWX112" s="376"/>
      <c r="PWY112" s="376"/>
      <c r="PWZ112" s="376"/>
      <c r="PXA112" s="376"/>
      <c r="PXB112" s="376"/>
      <c r="PXC112" s="376"/>
      <c r="PXD112" s="376"/>
      <c r="PXE112" s="376"/>
      <c r="PXF112" s="376"/>
      <c r="PXG112" s="376"/>
      <c r="PXH112" s="376"/>
      <c r="PXI112" s="376"/>
      <c r="PXJ112" s="376"/>
      <c r="PXK112" s="376"/>
      <c r="PXL112" s="376"/>
      <c r="PXM112" s="376"/>
      <c r="PXN112" s="376"/>
      <c r="PXO112" s="376"/>
      <c r="PXP112" s="376"/>
      <c r="PXQ112" s="376"/>
      <c r="PXR112" s="376"/>
      <c r="PXS112" s="376"/>
      <c r="PXT112" s="376"/>
      <c r="PXU112" s="376"/>
      <c r="PXV112" s="376"/>
      <c r="PXW112" s="376"/>
      <c r="PXX112" s="376"/>
      <c r="PXY112" s="376"/>
      <c r="PXZ112" s="376"/>
      <c r="PYA112" s="376"/>
      <c r="PYB112" s="376"/>
      <c r="PYC112" s="376"/>
      <c r="PYD112" s="376"/>
      <c r="PYE112" s="376"/>
      <c r="PYF112" s="376"/>
      <c r="PYG112" s="376"/>
      <c r="PYH112" s="376"/>
      <c r="PYI112" s="376"/>
      <c r="PYJ112" s="376"/>
      <c r="PYK112" s="376"/>
      <c r="PYL112" s="376"/>
      <c r="PYM112" s="376"/>
      <c r="PYN112" s="376"/>
      <c r="PYO112" s="376"/>
      <c r="PYP112" s="376"/>
      <c r="PYQ112" s="376"/>
      <c r="PYR112" s="376"/>
      <c r="PYS112" s="376"/>
      <c r="PYT112" s="376"/>
      <c r="PYU112" s="376"/>
      <c r="PYV112" s="376"/>
      <c r="PYW112" s="376"/>
      <c r="PYX112" s="376"/>
      <c r="PYY112" s="376"/>
      <c r="PYZ112" s="376"/>
      <c r="PZA112" s="376"/>
      <c r="PZB112" s="376"/>
      <c r="PZC112" s="376"/>
      <c r="PZD112" s="376"/>
      <c r="PZE112" s="376"/>
      <c r="PZF112" s="376"/>
      <c r="PZG112" s="376"/>
      <c r="PZH112" s="376"/>
      <c r="PZI112" s="376"/>
      <c r="PZJ112" s="376"/>
      <c r="PZK112" s="376"/>
      <c r="PZL112" s="376"/>
      <c r="PZM112" s="376"/>
      <c r="PZN112" s="376"/>
      <c r="PZO112" s="376"/>
      <c r="PZP112" s="376"/>
      <c r="PZQ112" s="376"/>
      <c r="PZR112" s="376"/>
      <c r="PZS112" s="376"/>
      <c r="PZT112" s="376"/>
      <c r="PZU112" s="376"/>
      <c r="PZV112" s="376"/>
      <c r="PZW112" s="376"/>
      <c r="PZX112" s="376"/>
      <c r="PZY112" s="376"/>
      <c r="PZZ112" s="376"/>
      <c r="QAA112" s="376"/>
      <c r="QAB112" s="376"/>
      <c r="QAC112" s="376"/>
      <c r="QAD112" s="376"/>
      <c r="QAE112" s="376"/>
      <c r="QAF112" s="376"/>
      <c r="QAG112" s="376"/>
      <c r="QAH112" s="376"/>
      <c r="QAI112" s="376"/>
      <c r="QAJ112" s="376"/>
      <c r="QAK112" s="376"/>
      <c r="QAL112" s="376"/>
      <c r="QAM112" s="376"/>
      <c r="QAN112" s="376"/>
      <c r="QAO112" s="376"/>
      <c r="QAP112" s="376"/>
      <c r="QAQ112" s="376"/>
      <c r="QAR112" s="376"/>
      <c r="QAS112" s="376"/>
      <c r="QAT112" s="376"/>
      <c r="QAU112" s="376"/>
      <c r="QAV112" s="376"/>
      <c r="QAW112" s="376"/>
      <c r="QAX112" s="376"/>
      <c r="QAY112" s="376"/>
      <c r="QAZ112" s="376"/>
      <c r="QBA112" s="376"/>
      <c r="QBB112" s="376"/>
      <c r="QBC112" s="376"/>
      <c r="QBD112" s="376"/>
      <c r="QBE112" s="376"/>
      <c r="QBF112" s="376"/>
      <c r="QBG112" s="376"/>
      <c r="QBH112" s="376"/>
      <c r="QBI112" s="376"/>
      <c r="QBJ112" s="376"/>
      <c r="QBK112" s="376"/>
      <c r="QBL112" s="376"/>
      <c r="QBM112" s="376"/>
      <c r="QBN112" s="376"/>
      <c r="QBO112" s="376"/>
      <c r="QBP112" s="376"/>
      <c r="QBQ112" s="376"/>
      <c r="QBR112" s="376"/>
      <c r="QBS112" s="376"/>
      <c r="QBT112" s="376"/>
      <c r="QBU112" s="376"/>
      <c r="QBV112" s="376"/>
      <c r="QBW112" s="376"/>
      <c r="QBX112" s="376"/>
      <c r="QBY112" s="376"/>
      <c r="QBZ112" s="376"/>
      <c r="QCA112" s="376"/>
      <c r="QCB112" s="376"/>
      <c r="QCC112" s="376"/>
      <c r="QCD112" s="376"/>
      <c r="QCE112" s="376"/>
      <c r="QCF112" s="376"/>
      <c r="QCG112" s="376"/>
      <c r="QCH112" s="376"/>
      <c r="QCI112" s="376"/>
      <c r="QCJ112" s="376"/>
      <c r="QCK112" s="376"/>
      <c r="QCL112" s="376"/>
      <c r="QCM112" s="376"/>
      <c r="QCN112" s="376"/>
      <c r="QCO112" s="376"/>
      <c r="QCP112" s="376"/>
      <c r="QCQ112" s="376"/>
      <c r="QCR112" s="376"/>
      <c r="QCS112" s="376"/>
      <c r="QCT112" s="376"/>
      <c r="QCU112" s="376"/>
      <c r="QCV112" s="376"/>
      <c r="QCW112" s="376"/>
      <c r="QCX112" s="376"/>
      <c r="QCY112" s="376"/>
      <c r="QCZ112" s="376"/>
      <c r="QDA112" s="376"/>
      <c r="QDB112" s="376"/>
      <c r="QDC112" s="376"/>
      <c r="QDD112" s="376"/>
      <c r="QDE112" s="376"/>
      <c r="QDF112" s="376"/>
      <c r="QDG112" s="376"/>
      <c r="QDH112" s="376"/>
      <c r="QDI112" s="376"/>
      <c r="QDJ112" s="376"/>
      <c r="QDK112" s="376"/>
      <c r="QDL112" s="376"/>
      <c r="QDM112" s="376"/>
      <c r="QDN112" s="376"/>
      <c r="QDO112" s="376"/>
      <c r="QDP112" s="376"/>
      <c r="QDQ112" s="376"/>
      <c r="QDR112" s="376"/>
      <c r="QDS112" s="376"/>
      <c r="QDT112" s="376"/>
      <c r="QDU112" s="376"/>
      <c r="QDV112" s="376"/>
      <c r="QDW112" s="376"/>
      <c r="QDX112" s="376"/>
      <c r="QDY112" s="376"/>
      <c r="QDZ112" s="376"/>
      <c r="QEA112" s="376"/>
      <c r="QEB112" s="376"/>
      <c r="QEC112" s="376"/>
      <c r="QED112" s="376"/>
      <c r="QEE112" s="376"/>
      <c r="QEF112" s="376"/>
      <c r="QEG112" s="376"/>
      <c r="QEH112" s="376"/>
      <c r="QEI112" s="376"/>
      <c r="QEJ112" s="376"/>
      <c r="QEK112" s="376"/>
      <c r="QEL112" s="376"/>
      <c r="QEM112" s="376"/>
      <c r="QEN112" s="376"/>
      <c r="QEO112" s="376"/>
      <c r="QEP112" s="376"/>
      <c r="QEQ112" s="376"/>
      <c r="QER112" s="376"/>
      <c r="QES112" s="376"/>
      <c r="QET112" s="376"/>
      <c r="QEU112" s="376"/>
      <c r="QEV112" s="376"/>
      <c r="QEW112" s="376"/>
      <c r="QEX112" s="376"/>
      <c r="QEY112" s="376"/>
      <c r="QEZ112" s="376"/>
      <c r="QFA112" s="376"/>
      <c r="QFB112" s="376"/>
      <c r="QFC112" s="376"/>
      <c r="QFD112" s="376"/>
      <c r="QFE112" s="376"/>
      <c r="QFF112" s="376"/>
      <c r="QFG112" s="376"/>
      <c r="QFH112" s="376"/>
      <c r="QFI112" s="376"/>
      <c r="QFJ112" s="376"/>
      <c r="QFK112" s="376"/>
      <c r="QFL112" s="376"/>
      <c r="QFM112" s="376"/>
      <c r="QFN112" s="376"/>
      <c r="QFO112" s="376"/>
      <c r="QFP112" s="376"/>
      <c r="QFQ112" s="376"/>
      <c r="QFR112" s="376"/>
      <c r="QFS112" s="376"/>
      <c r="QFT112" s="376"/>
      <c r="QFU112" s="376"/>
      <c r="QFV112" s="376"/>
      <c r="QFW112" s="376"/>
      <c r="QFX112" s="376"/>
      <c r="QFY112" s="376"/>
      <c r="QFZ112" s="376"/>
      <c r="QGA112" s="376"/>
      <c r="QGB112" s="376"/>
      <c r="QGC112" s="376"/>
      <c r="QGD112" s="376"/>
      <c r="QGE112" s="376"/>
      <c r="QGF112" s="376"/>
      <c r="QGG112" s="376"/>
      <c r="QGH112" s="376"/>
      <c r="QGI112" s="376"/>
      <c r="QGJ112" s="376"/>
      <c r="QGK112" s="376"/>
      <c r="QGL112" s="376"/>
      <c r="QGM112" s="376"/>
      <c r="QGN112" s="376"/>
      <c r="QGO112" s="376"/>
      <c r="QGP112" s="376"/>
      <c r="QGQ112" s="376"/>
      <c r="QGR112" s="376"/>
      <c r="QGS112" s="376"/>
      <c r="QGT112" s="376"/>
      <c r="QGU112" s="376"/>
      <c r="QGV112" s="376"/>
      <c r="QGW112" s="376"/>
      <c r="QGX112" s="376"/>
      <c r="QGY112" s="376"/>
      <c r="QGZ112" s="376"/>
      <c r="QHA112" s="376"/>
      <c r="QHB112" s="376"/>
      <c r="QHC112" s="376"/>
      <c r="QHD112" s="376"/>
      <c r="QHE112" s="376"/>
      <c r="QHF112" s="376"/>
      <c r="QHG112" s="376"/>
      <c r="QHH112" s="376"/>
      <c r="QHI112" s="376"/>
      <c r="QHJ112" s="376"/>
      <c r="QHK112" s="376"/>
      <c r="QHL112" s="376"/>
      <c r="QHM112" s="376"/>
      <c r="QHN112" s="376"/>
      <c r="QHO112" s="376"/>
      <c r="QHP112" s="376"/>
      <c r="QHQ112" s="376"/>
      <c r="QHR112" s="376"/>
      <c r="QHS112" s="376"/>
      <c r="QHT112" s="376"/>
      <c r="QHU112" s="376"/>
      <c r="QHV112" s="376"/>
      <c r="QHW112" s="376"/>
      <c r="QHX112" s="376"/>
      <c r="QHY112" s="376"/>
      <c r="QHZ112" s="376"/>
      <c r="QIA112" s="376"/>
      <c r="QIB112" s="376"/>
      <c r="QIC112" s="376"/>
      <c r="QID112" s="376"/>
      <c r="QIE112" s="376"/>
      <c r="QIF112" s="376"/>
      <c r="QIG112" s="376"/>
      <c r="QIH112" s="376"/>
      <c r="QII112" s="376"/>
      <c r="QIJ112" s="376"/>
      <c r="QIK112" s="376"/>
      <c r="QIL112" s="376"/>
      <c r="QIM112" s="376"/>
      <c r="QIN112" s="376"/>
      <c r="QIO112" s="376"/>
      <c r="QIP112" s="376"/>
      <c r="QIQ112" s="376"/>
      <c r="QIR112" s="376"/>
      <c r="QIS112" s="376"/>
      <c r="QIT112" s="376"/>
      <c r="QIU112" s="376"/>
      <c r="QIV112" s="376"/>
      <c r="QIW112" s="376"/>
      <c r="QIX112" s="376"/>
      <c r="QIY112" s="376"/>
      <c r="QIZ112" s="376"/>
      <c r="QJA112" s="376"/>
      <c r="QJB112" s="376"/>
      <c r="QJC112" s="376"/>
      <c r="QJD112" s="376"/>
      <c r="QJE112" s="376"/>
      <c r="QJF112" s="376"/>
      <c r="QJG112" s="376"/>
      <c r="QJH112" s="376"/>
      <c r="QJI112" s="376"/>
      <c r="QJJ112" s="376"/>
      <c r="QJK112" s="376"/>
      <c r="QJL112" s="376"/>
      <c r="QJM112" s="376"/>
      <c r="QJN112" s="376"/>
      <c r="QJO112" s="376"/>
      <c r="QJP112" s="376"/>
      <c r="QJQ112" s="376"/>
      <c r="QJR112" s="376"/>
      <c r="QJS112" s="376"/>
      <c r="QJT112" s="376"/>
      <c r="QJU112" s="376"/>
      <c r="QJV112" s="376"/>
      <c r="QJW112" s="376"/>
      <c r="QJX112" s="376"/>
      <c r="QJY112" s="376"/>
      <c r="QJZ112" s="376"/>
      <c r="QKA112" s="376"/>
      <c r="QKB112" s="376"/>
      <c r="QKC112" s="376"/>
      <c r="QKD112" s="376"/>
      <c r="QKE112" s="376"/>
      <c r="QKF112" s="376"/>
      <c r="QKG112" s="376"/>
      <c r="QKH112" s="376"/>
      <c r="QKI112" s="376"/>
      <c r="QKJ112" s="376"/>
      <c r="QKK112" s="376"/>
      <c r="QKL112" s="376"/>
      <c r="QKM112" s="376"/>
      <c r="QKN112" s="376"/>
      <c r="QKO112" s="376"/>
      <c r="QKP112" s="376"/>
      <c r="QKQ112" s="376"/>
      <c r="QKR112" s="376"/>
      <c r="QKS112" s="376"/>
      <c r="QKT112" s="376"/>
      <c r="QKU112" s="376"/>
      <c r="QKV112" s="376"/>
      <c r="QKW112" s="376"/>
      <c r="QKX112" s="376"/>
      <c r="QKY112" s="376"/>
      <c r="QKZ112" s="376"/>
      <c r="QLA112" s="376"/>
      <c r="QLB112" s="376"/>
      <c r="QLC112" s="376"/>
      <c r="QLD112" s="376"/>
      <c r="QLE112" s="376"/>
      <c r="QLF112" s="376"/>
      <c r="QLG112" s="376"/>
      <c r="QLH112" s="376"/>
      <c r="QLI112" s="376"/>
      <c r="QLJ112" s="376"/>
      <c r="QLK112" s="376"/>
      <c r="QLL112" s="376"/>
      <c r="QLM112" s="376"/>
      <c r="QLN112" s="376"/>
      <c r="QLO112" s="376"/>
      <c r="QLP112" s="376"/>
      <c r="QLQ112" s="376"/>
      <c r="QLR112" s="376"/>
      <c r="QLS112" s="376"/>
      <c r="QLT112" s="376"/>
      <c r="QLU112" s="376"/>
      <c r="QLV112" s="376"/>
      <c r="QLW112" s="376"/>
      <c r="QLX112" s="376"/>
      <c r="QLY112" s="376"/>
      <c r="QLZ112" s="376"/>
      <c r="QMA112" s="376"/>
      <c r="QMB112" s="376"/>
      <c r="QMC112" s="376"/>
      <c r="QMD112" s="376"/>
      <c r="QME112" s="376"/>
      <c r="QMF112" s="376"/>
      <c r="QMG112" s="376"/>
      <c r="QMH112" s="376"/>
      <c r="QMI112" s="376"/>
      <c r="QMJ112" s="376"/>
      <c r="QMK112" s="376"/>
      <c r="QML112" s="376"/>
      <c r="QMM112" s="376"/>
      <c r="QMN112" s="376"/>
      <c r="QMO112" s="376"/>
      <c r="QMP112" s="376"/>
      <c r="QMQ112" s="376"/>
      <c r="QMR112" s="376"/>
      <c r="QMS112" s="376"/>
      <c r="QMT112" s="376"/>
      <c r="QMU112" s="376"/>
      <c r="QMV112" s="376"/>
      <c r="QMW112" s="376"/>
      <c r="QMX112" s="376"/>
      <c r="QMY112" s="376"/>
      <c r="QMZ112" s="376"/>
      <c r="QNA112" s="376"/>
      <c r="QNB112" s="376"/>
      <c r="QNC112" s="376"/>
      <c r="QND112" s="376"/>
      <c r="QNE112" s="376"/>
      <c r="QNF112" s="376"/>
      <c r="QNG112" s="376"/>
      <c r="QNH112" s="376"/>
      <c r="QNI112" s="376"/>
      <c r="QNJ112" s="376"/>
      <c r="QNK112" s="376"/>
      <c r="QNL112" s="376"/>
      <c r="QNM112" s="376"/>
      <c r="QNN112" s="376"/>
      <c r="QNO112" s="376"/>
      <c r="QNP112" s="376"/>
      <c r="QNQ112" s="376"/>
      <c r="QNR112" s="376"/>
      <c r="QNS112" s="376"/>
      <c r="QNT112" s="376"/>
      <c r="QNU112" s="376"/>
      <c r="QNV112" s="376"/>
      <c r="QNW112" s="376"/>
      <c r="QNX112" s="376"/>
      <c r="QNY112" s="376"/>
      <c r="QNZ112" s="376"/>
      <c r="QOA112" s="376"/>
      <c r="QOB112" s="376"/>
      <c r="QOC112" s="376"/>
      <c r="QOD112" s="376"/>
      <c r="QOE112" s="376"/>
      <c r="QOF112" s="376"/>
      <c r="QOG112" s="376"/>
      <c r="QOH112" s="376"/>
      <c r="QOI112" s="376"/>
      <c r="QOJ112" s="376"/>
      <c r="QOK112" s="376"/>
      <c r="QOL112" s="376"/>
      <c r="QOM112" s="376"/>
      <c r="QON112" s="376"/>
      <c r="QOO112" s="376"/>
      <c r="QOP112" s="376"/>
      <c r="QOQ112" s="376"/>
      <c r="QOR112" s="376"/>
      <c r="QOS112" s="376"/>
      <c r="QOT112" s="376"/>
      <c r="QOU112" s="376"/>
      <c r="QOV112" s="376"/>
      <c r="QOW112" s="376"/>
      <c r="QOX112" s="376"/>
      <c r="QOY112" s="376"/>
      <c r="QOZ112" s="376"/>
      <c r="QPA112" s="376"/>
      <c r="QPB112" s="376"/>
      <c r="QPC112" s="376"/>
      <c r="QPD112" s="376"/>
      <c r="QPE112" s="376"/>
      <c r="QPF112" s="376"/>
      <c r="QPG112" s="376"/>
      <c r="QPH112" s="376"/>
      <c r="QPI112" s="376"/>
      <c r="QPJ112" s="376"/>
      <c r="QPK112" s="376"/>
      <c r="QPL112" s="376"/>
      <c r="QPM112" s="376"/>
      <c r="QPN112" s="376"/>
      <c r="QPO112" s="376"/>
      <c r="QPP112" s="376"/>
      <c r="QPQ112" s="376"/>
      <c r="QPR112" s="376"/>
      <c r="QPS112" s="376"/>
      <c r="QPT112" s="376"/>
      <c r="QPU112" s="376"/>
      <c r="QPV112" s="376"/>
      <c r="QPW112" s="376"/>
      <c r="QPX112" s="376"/>
      <c r="QPY112" s="376"/>
      <c r="QPZ112" s="376"/>
      <c r="QQA112" s="376"/>
      <c r="QQB112" s="376"/>
      <c r="QQC112" s="376"/>
      <c r="QQD112" s="376"/>
      <c r="QQE112" s="376"/>
      <c r="QQF112" s="376"/>
      <c r="QQG112" s="376"/>
      <c r="QQH112" s="376"/>
      <c r="QQI112" s="376"/>
      <c r="QQJ112" s="376"/>
      <c r="QQK112" s="376"/>
      <c r="QQL112" s="376"/>
      <c r="QQM112" s="376"/>
      <c r="QQN112" s="376"/>
      <c r="QQO112" s="376"/>
      <c r="QQP112" s="376"/>
      <c r="QQQ112" s="376"/>
      <c r="QQR112" s="376"/>
      <c r="QQS112" s="376"/>
      <c r="QQT112" s="376"/>
      <c r="QQU112" s="376"/>
      <c r="QQV112" s="376"/>
      <c r="QQW112" s="376"/>
      <c r="QQX112" s="376"/>
      <c r="QQY112" s="376"/>
      <c r="QQZ112" s="376"/>
      <c r="QRA112" s="376"/>
      <c r="QRB112" s="376"/>
      <c r="QRC112" s="376"/>
      <c r="QRD112" s="376"/>
      <c r="QRE112" s="376"/>
      <c r="QRF112" s="376"/>
      <c r="QRG112" s="376"/>
      <c r="QRH112" s="376"/>
      <c r="QRI112" s="376"/>
      <c r="QRJ112" s="376"/>
      <c r="QRK112" s="376"/>
      <c r="QRL112" s="376"/>
      <c r="QRM112" s="376"/>
      <c r="QRN112" s="376"/>
      <c r="QRO112" s="376"/>
      <c r="QRP112" s="376"/>
      <c r="QRQ112" s="376"/>
      <c r="QRR112" s="376"/>
      <c r="QRS112" s="376"/>
      <c r="QRT112" s="376"/>
      <c r="QRU112" s="376"/>
      <c r="QRV112" s="376"/>
      <c r="QRW112" s="376"/>
      <c r="QRX112" s="376"/>
      <c r="QRY112" s="376"/>
      <c r="QRZ112" s="376"/>
      <c r="QSA112" s="376"/>
      <c r="QSB112" s="376"/>
      <c r="QSC112" s="376"/>
      <c r="QSD112" s="376"/>
      <c r="QSE112" s="376"/>
      <c r="QSF112" s="376"/>
      <c r="QSG112" s="376"/>
      <c r="QSH112" s="376"/>
      <c r="QSI112" s="376"/>
      <c r="QSJ112" s="376"/>
      <c r="QSK112" s="376"/>
      <c r="QSL112" s="376"/>
      <c r="QSM112" s="376"/>
      <c r="QSN112" s="376"/>
      <c r="QSO112" s="376"/>
      <c r="QSP112" s="376"/>
      <c r="QSQ112" s="376"/>
      <c r="QSR112" s="376"/>
      <c r="QSS112" s="376"/>
      <c r="QST112" s="376"/>
      <c r="QSU112" s="376"/>
      <c r="QSV112" s="376"/>
      <c r="QSW112" s="376"/>
      <c r="QSX112" s="376"/>
      <c r="QSY112" s="376"/>
      <c r="QSZ112" s="376"/>
      <c r="QTA112" s="376"/>
      <c r="QTB112" s="376"/>
      <c r="QTC112" s="376"/>
      <c r="QTD112" s="376"/>
      <c r="QTE112" s="376"/>
      <c r="QTF112" s="376"/>
      <c r="QTG112" s="376"/>
      <c r="QTH112" s="376"/>
      <c r="QTI112" s="376"/>
      <c r="QTJ112" s="376"/>
      <c r="QTK112" s="376"/>
      <c r="QTL112" s="376"/>
      <c r="QTM112" s="376"/>
      <c r="QTN112" s="376"/>
      <c r="QTO112" s="376"/>
      <c r="QTP112" s="376"/>
      <c r="QTQ112" s="376"/>
      <c r="QTR112" s="376"/>
      <c r="QTS112" s="376"/>
      <c r="QTT112" s="376"/>
      <c r="QTU112" s="376"/>
      <c r="QTV112" s="376"/>
      <c r="QTW112" s="376"/>
      <c r="QTX112" s="376"/>
      <c r="QTY112" s="376"/>
      <c r="QTZ112" s="376"/>
      <c r="QUA112" s="376"/>
      <c r="QUB112" s="376"/>
      <c r="QUC112" s="376"/>
      <c r="QUD112" s="376"/>
      <c r="QUE112" s="376"/>
      <c r="QUF112" s="376"/>
      <c r="QUG112" s="376"/>
      <c r="QUH112" s="376"/>
      <c r="QUI112" s="376"/>
      <c r="QUJ112" s="376"/>
      <c r="QUK112" s="376"/>
      <c r="QUL112" s="376"/>
      <c r="QUM112" s="376"/>
      <c r="QUN112" s="376"/>
      <c r="QUO112" s="376"/>
      <c r="QUP112" s="376"/>
      <c r="QUQ112" s="376"/>
      <c r="QUR112" s="376"/>
      <c r="QUS112" s="376"/>
      <c r="QUT112" s="376"/>
      <c r="QUU112" s="376"/>
      <c r="QUV112" s="376"/>
      <c r="QUW112" s="376"/>
      <c r="QUX112" s="376"/>
      <c r="QUY112" s="376"/>
      <c r="QUZ112" s="376"/>
      <c r="QVA112" s="376"/>
      <c r="QVB112" s="376"/>
      <c r="QVC112" s="376"/>
      <c r="QVD112" s="376"/>
      <c r="QVE112" s="376"/>
      <c r="QVF112" s="376"/>
      <c r="QVG112" s="376"/>
      <c r="QVH112" s="376"/>
      <c r="QVI112" s="376"/>
      <c r="QVJ112" s="376"/>
      <c r="QVK112" s="376"/>
      <c r="QVL112" s="376"/>
      <c r="QVM112" s="376"/>
      <c r="QVN112" s="376"/>
      <c r="QVO112" s="376"/>
      <c r="QVP112" s="376"/>
      <c r="QVQ112" s="376"/>
      <c r="QVR112" s="376"/>
      <c r="QVS112" s="376"/>
      <c r="QVT112" s="376"/>
      <c r="QVU112" s="376"/>
      <c r="QVV112" s="376"/>
      <c r="QVW112" s="376"/>
      <c r="QVX112" s="376"/>
      <c r="QVY112" s="376"/>
      <c r="QVZ112" s="376"/>
      <c r="QWA112" s="376"/>
      <c r="QWB112" s="376"/>
      <c r="QWC112" s="376"/>
      <c r="QWD112" s="376"/>
      <c r="QWE112" s="376"/>
      <c r="QWF112" s="376"/>
      <c r="QWG112" s="376"/>
      <c r="QWH112" s="376"/>
      <c r="QWI112" s="376"/>
      <c r="QWJ112" s="376"/>
      <c r="QWK112" s="376"/>
      <c r="QWL112" s="376"/>
      <c r="QWM112" s="376"/>
      <c r="QWN112" s="376"/>
      <c r="QWO112" s="376"/>
      <c r="QWP112" s="376"/>
      <c r="QWQ112" s="376"/>
      <c r="QWR112" s="376"/>
      <c r="QWS112" s="376"/>
      <c r="QWT112" s="376"/>
      <c r="QWU112" s="376"/>
      <c r="QWV112" s="376"/>
      <c r="QWW112" s="376"/>
      <c r="QWX112" s="376"/>
      <c r="QWY112" s="376"/>
      <c r="QWZ112" s="376"/>
      <c r="QXA112" s="376"/>
      <c r="QXB112" s="376"/>
      <c r="QXC112" s="376"/>
      <c r="QXD112" s="376"/>
      <c r="QXE112" s="376"/>
      <c r="QXF112" s="376"/>
      <c r="QXG112" s="376"/>
      <c r="QXH112" s="376"/>
      <c r="QXI112" s="376"/>
      <c r="QXJ112" s="376"/>
      <c r="QXK112" s="376"/>
      <c r="QXL112" s="376"/>
      <c r="QXM112" s="376"/>
      <c r="QXN112" s="376"/>
      <c r="QXO112" s="376"/>
      <c r="QXP112" s="376"/>
      <c r="QXQ112" s="376"/>
      <c r="QXR112" s="376"/>
      <c r="QXS112" s="376"/>
      <c r="QXT112" s="376"/>
      <c r="QXU112" s="376"/>
      <c r="QXV112" s="376"/>
      <c r="QXW112" s="376"/>
      <c r="QXX112" s="376"/>
      <c r="QXY112" s="376"/>
      <c r="QXZ112" s="376"/>
      <c r="QYA112" s="376"/>
      <c r="QYB112" s="376"/>
      <c r="QYC112" s="376"/>
      <c r="QYD112" s="376"/>
      <c r="QYE112" s="376"/>
      <c r="QYF112" s="376"/>
      <c r="QYG112" s="376"/>
      <c r="QYH112" s="376"/>
      <c r="QYI112" s="376"/>
      <c r="QYJ112" s="376"/>
      <c r="QYK112" s="376"/>
      <c r="QYL112" s="376"/>
      <c r="QYM112" s="376"/>
      <c r="QYN112" s="376"/>
      <c r="QYO112" s="376"/>
      <c r="QYP112" s="376"/>
      <c r="QYQ112" s="376"/>
      <c r="QYR112" s="376"/>
      <c r="QYS112" s="376"/>
      <c r="QYT112" s="376"/>
      <c r="QYU112" s="376"/>
      <c r="QYV112" s="376"/>
      <c r="QYW112" s="376"/>
      <c r="QYX112" s="376"/>
      <c r="QYY112" s="376"/>
      <c r="QYZ112" s="376"/>
      <c r="QZA112" s="376"/>
      <c r="QZB112" s="376"/>
      <c r="QZC112" s="376"/>
      <c r="QZD112" s="376"/>
      <c r="QZE112" s="376"/>
      <c r="QZF112" s="376"/>
      <c r="QZG112" s="376"/>
      <c r="QZH112" s="376"/>
      <c r="QZI112" s="376"/>
      <c r="QZJ112" s="376"/>
      <c r="QZK112" s="376"/>
      <c r="QZL112" s="376"/>
      <c r="QZM112" s="376"/>
      <c r="QZN112" s="376"/>
      <c r="QZO112" s="376"/>
      <c r="QZP112" s="376"/>
      <c r="QZQ112" s="376"/>
      <c r="QZR112" s="376"/>
      <c r="QZS112" s="376"/>
      <c r="QZT112" s="376"/>
      <c r="QZU112" s="376"/>
      <c r="QZV112" s="376"/>
      <c r="QZW112" s="376"/>
      <c r="QZX112" s="376"/>
      <c r="QZY112" s="376"/>
      <c r="QZZ112" s="376"/>
      <c r="RAA112" s="376"/>
      <c r="RAB112" s="376"/>
      <c r="RAC112" s="376"/>
      <c r="RAD112" s="376"/>
      <c r="RAE112" s="376"/>
      <c r="RAF112" s="376"/>
      <c r="RAG112" s="376"/>
      <c r="RAH112" s="376"/>
      <c r="RAI112" s="376"/>
      <c r="RAJ112" s="376"/>
      <c r="RAK112" s="376"/>
      <c r="RAL112" s="376"/>
      <c r="RAM112" s="376"/>
      <c r="RAN112" s="376"/>
      <c r="RAO112" s="376"/>
      <c r="RAP112" s="376"/>
      <c r="RAQ112" s="376"/>
      <c r="RAR112" s="376"/>
      <c r="RAS112" s="376"/>
      <c r="RAT112" s="376"/>
      <c r="RAU112" s="376"/>
      <c r="RAV112" s="376"/>
      <c r="RAW112" s="376"/>
      <c r="RAX112" s="376"/>
      <c r="RAY112" s="376"/>
      <c r="RAZ112" s="376"/>
      <c r="RBA112" s="376"/>
      <c r="RBB112" s="376"/>
      <c r="RBC112" s="376"/>
      <c r="RBD112" s="376"/>
      <c r="RBE112" s="376"/>
      <c r="RBF112" s="376"/>
      <c r="RBG112" s="376"/>
      <c r="RBH112" s="376"/>
      <c r="RBI112" s="376"/>
      <c r="RBJ112" s="376"/>
      <c r="RBK112" s="376"/>
      <c r="RBL112" s="376"/>
      <c r="RBM112" s="376"/>
      <c r="RBN112" s="376"/>
      <c r="RBO112" s="376"/>
      <c r="RBP112" s="376"/>
      <c r="RBQ112" s="376"/>
      <c r="RBR112" s="376"/>
      <c r="RBS112" s="376"/>
      <c r="RBT112" s="376"/>
      <c r="RBU112" s="376"/>
      <c r="RBV112" s="376"/>
      <c r="RBW112" s="376"/>
      <c r="RBX112" s="376"/>
      <c r="RBY112" s="376"/>
      <c r="RBZ112" s="376"/>
      <c r="RCA112" s="376"/>
      <c r="RCB112" s="376"/>
      <c r="RCC112" s="376"/>
      <c r="RCD112" s="376"/>
      <c r="RCE112" s="376"/>
      <c r="RCF112" s="376"/>
      <c r="RCG112" s="376"/>
      <c r="RCH112" s="376"/>
      <c r="RCI112" s="376"/>
      <c r="RCJ112" s="376"/>
      <c r="RCK112" s="376"/>
      <c r="RCL112" s="376"/>
      <c r="RCM112" s="376"/>
      <c r="RCN112" s="376"/>
      <c r="RCO112" s="376"/>
      <c r="RCP112" s="376"/>
      <c r="RCQ112" s="376"/>
      <c r="RCR112" s="376"/>
      <c r="RCS112" s="376"/>
      <c r="RCT112" s="376"/>
      <c r="RCU112" s="376"/>
      <c r="RCV112" s="376"/>
      <c r="RCW112" s="376"/>
      <c r="RCX112" s="376"/>
      <c r="RCY112" s="376"/>
      <c r="RCZ112" s="376"/>
      <c r="RDA112" s="376"/>
      <c r="RDB112" s="376"/>
      <c r="RDC112" s="376"/>
      <c r="RDD112" s="376"/>
      <c r="RDE112" s="376"/>
      <c r="RDF112" s="376"/>
      <c r="RDG112" s="376"/>
      <c r="RDH112" s="376"/>
      <c r="RDI112" s="376"/>
      <c r="RDJ112" s="376"/>
      <c r="RDK112" s="376"/>
      <c r="RDL112" s="376"/>
      <c r="RDM112" s="376"/>
      <c r="RDN112" s="376"/>
      <c r="RDO112" s="376"/>
      <c r="RDP112" s="376"/>
      <c r="RDQ112" s="376"/>
      <c r="RDR112" s="376"/>
      <c r="RDS112" s="376"/>
      <c r="RDT112" s="376"/>
      <c r="RDU112" s="376"/>
      <c r="RDV112" s="376"/>
      <c r="RDW112" s="376"/>
      <c r="RDX112" s="376"/>
      <c r="RDY112" s="376"/>
      <c r="RDZ112" s="376"/>
      <c r="REA112" s="376"/>
      <c r="REB112" s="376"/>
      <c r="REC112" s="376"/>
      <c r="RED112" s="376"/>
      <c r="REE112" s="376"/>
      <c r="REF112" s="376"/>
      <c r="REG112" s="376"/>
      <c r="REH112" s="376"/>
      <c r="REI112" s="376"/>
      <c r="REJ112" s="376"/>
      <c r="REK112" s="376"/>
      <c r="REL112" s="376"/>
      <c r="REM112" s="376"/>
      <c r="REN112" s="376"/>
      <c r="REO112" s="376"/>
      <c r="REP112" s="376"/>
      <c r="REQ112" s="376"/>
      <c r="RER112" s="376"/>
      <c r="RES112" s="376"/>
      <c r="RET112" s="376"/>
      <c r="REU112" s="376"/>
      <c r="REV112" s="376"/>
      <c r="REW112" s="376"/>
      <c r="REX112" s="376"/>
      <c r="REY112" s="376"/>
      <c r="REZ112" s="376"/>
      <c r="RFA112" s="376"/>
      <c r="RFB112" s="376"/>
      <c r="RFC112" s="376"/>
      <c r="RFD112" s="376"/>
      <c r="RFE112" s="376"/>
      <c r="RFF112" s="376"/>
      <c r="RFG112" s="376"/>
      <c r="RFH112" s="376"/>
      <c r="RFI112" s="376"/>
      <c r="RFJ112" s="376"/>
      <c r="RFK112" s="376"/>
      <c r="RFL112" s="376"/>
      <c r="RFM112" s="376"/>
      <c r="RFN112" s="376"/>
      <c r="RFO112" s="376"/>
      <c r="RFP112" s="376"/>
      <c r="RFQ112" s="376"/>
      <c r="RFR112" s="376"/>
      <c r="RFS112" s="376"/>
      <c r="RFT112" s="376"/>
      <c r="RFU112" s="376"/>
      <c r="RFV112" s="376"/>
      <c r="RFW112" s="376"/>
      <c r="RFX112" s="376"/>
      <c r="RFY112" s="376"/>
      <c r="RFZ112" s="376"/>
      <c r="RGA112" s="376"/>
      <c r="RGB112" s="376"/>
      <c r="RGC112" s="376"/>
      <c r="RGD112" s="376"/>
      <c r="RGE112" s="376"/>
      <c r="RGF112" s="376"/>
      <c r="RGG112" s="376"/>
      <c r="RGH112" s="376"/>
      <c r="RGI112" s="376"/>
      <c r="RGJ112" s="376"/>
      <c r="RGK112" s="376"/>
      <c r="RGL112" s="376"/>
      <c r="RGM112" s="376"/>
      <c r="RGN112" s="376"/>
      <c r="RGO112" s="376"/>
      <c r="RGP112" s="376"/>
      <c r="RGQ112" s="376"/>
      <c r="RGR112" s="376"/>
      <c r="RGS112" s="376"/>
      <c r="RGT112" s="376"/>
      <c r="RGU112" s="376"/>
      <c r="RGV112" s="376"/>
      <c r="RGW112" s="376"/>
      <c r="RGX112" s="376"/>
      <c r="RGY112" s="376"/>
      <c r="RGZ112" s="376"/>
      <c r="RHA112" s="376"/>
      <c r="RHB112" s="376"/>
      <c r="RHC112" s="376"/>
      <c r="RHD112" s="376"/>
      <c r="RHE112" s="376"/>
      <c r="RHF112" s="376"/>
      <c r="RHG112" s="376"/>
      <c r="RHH112" s="376"/>
      <c r="RHI112" s="376"/>
      <c r="RHJ112" s="376"/>
      <c r="RHK112" s="376"/>
      <c r="RHL112" s="376"/>
      <c r="RHM112" s="376"/>
      <c r="RHN112" s="376"/>
      <c r="RHO112" s="376"/>
      <c r="RHP112" s="376"/>
      <c r="RHQ112" s="376"/>
      <c r="RHR112" s="376"/>
      <c r="RHS112" s="376"/>
      <c r="RHT112" s="376"/>
      <c r="RHU112" s="376"/>
      <c r="RHV112" s="376"/>
      <c r="RHW112" s="376"/>
      <c r="RHX112" s="376"/>
      <c r="RHY112" s="376"/>
      <c r="RHZ112" s="376"/>
      <c r="RIA112" s="376"/>
      <c r="RIB112" s="376"/>
      <c r="RIC112" s="376"/>
      <c r="RID112" s="376"/>
      <c r="RIE112" s="376"/>
      <c r="RIF112" s="376"/>
      <c r="RIG112" s="376"/>
      <c r="RIH112" s="376"/>
      <c r="RII112" s="376"/>
      <c r="RIJ112" s="376"/>
      <c r="RIK112" s="376"/>
      <c r="RIL112" s="376"/>
      <c r="RIM112" s="376"/>
      <c r="RIN112" s="376"/>
      <c r="RIO112" s="376"/>
      <c r="RIP112" s="376"/>
      <c r="RIQ112" s="376"/>
      <c r="RIR112" s="376"/>
      <c r="RIS112" s="376"/>
      <c r="RIT112" s="376"/>
      <c r="RIU112" s="376"/>
      <c r="RIV112" s="376"/>
      <c r="RIW112" s="376"/>
      <c r="RIX112" s="376"/>
      <c r="RIY112" s="376"/>
      <c r="RIZ112" s="376"/>
      <c r="RJA112" s="376"/>
      <c r="RJB112" s="376"/>
      <c r="RJC112" s="376"/>
      <c r="RJD112" s="376"/>
      <c r="RJE112" s="376"/>
      <c r="RJF112" s="376"/>
      <c r="RJG112" s="376"/>
      <c r="RJH112" s="376"/>
      <c r="RJI112" s="376"/>
      <c r="RJJ112" s="376"/>
      <c r="RJK112" s="376"/>
      <c r="RJL112" s="376"/>
      <c r="RJM112" s="376"/>
      <c r="RJN112" s="376"/>
      <c r="RJO112" s="376"/>
      <c r="RJP112" s="376"/>
      <c r="RJQ112" s="376"/>
      <c r="RJR112" s="376"/>
      <c r="RJS112" s="376"/>
      <c r="RJT112" s="376"/>
      <c r="RJU112" s="376"/>
      <c r="RJV112" s="376"/>
      <c r="RJW112" s="376"/>
      <c r="RJX112" s="376"/>
      <c r="RJY112" s="376"/>
      <c r="RJZ112" s="376"/>
      <c r="RKA112" s="376"/>
      <c r="RKB112" s="376"/>
      <c r="RKC112" s="376"/>
      <c r="RKD112" s="376"/>
      <c r="RKE112" s="376"/>
      <c r="RKF112" s="376"/>
      <c r="RKG112" s="376"/>
      <c r="RKH112" s="376"/>
      <c r="RKI112" s="376"/>
      <c r="RKJ112" s="376"/>
      <c r="RKK112" s="376"/>
      <c r="RKL112" s="376"/>
      <c r="RKM112" s="376"/>
      <c r="RKN112" s="376"/>
      <c r="RKO112" s="376"/>
      <c r="RKP112" s="376"/>
      <c r="RKQ112" s="376"/>
      <c r="RKR112" s="376"/>
      <c r="RKS112" s="376"/>
      <c r="RKT112" s="376"/>
      <c r="RKU112" s="376"/>
      <c r="RKV112" s="376"/>
      <c r="RKW112" s="376"/>
      <c r="RKX112" s="376"/>
      <c r="RKY112" s="376"/>
      <c r="RKZ112" s="376"/>
      <c r="RLA112" s="376"/>
      <c r="RLB112" s="376"/>
      <c r="RLC112" s="376"/>
      <c r="RLD112" s="376"/>
      <c r="RLE112" s="376"/>
      <c r="RLF112" s="376"/>
      <c r="RLG112" s="376"/>
      <c r="RLH112" s="376"/>
      <c r="RLI112" s="376"/>
      <c r="RLJ112" s="376"/>
      <c r="RLK112" s="376"/>
      <c r="RLL112" s="376"/>
      <c r="RLM112" s="376"/>
      <c r="RLN112" s="376"/>
      <c r="RLO112" s="376"/>
      <c r="RLP112" s="376"/>
      <c r="RLQ112" s="376"/>
      <c r="RLR112" s="376"/>
      <c r="RLS112" s="376"/>
      <c r="RLT112" s="376"/>
      <c r="RLU112" s="376"/>
      <c r="RLV112" s="376"/>
      <c r="RLW112" s="376"/>
      <c r="RLX112" s="376"/>
      <c r="RLY112" s="376"/>
      <c r="RLZ112" s="376"/>
      <c r="RMA112" s="376"/>
      <c r="RMB112" s="376"/>
      <c r="RMC112" s="376"/>
      <c r="RMD112" s="376"/>
      <c r="RME112" s="376"/>
      <c r="RMF112" s="376"/>
      <c r="RMG112" s="376"/>
      <c r="RMH112" s="376"/>
      <c r="RMI112" s="376"/>
      <c r="RMJ112" s="376"/>
      <c r="RMK112" s="376"/>
      <c r="RML112" s="376"/>
      <c r="RMM112" s="376"/>
      <c r="RMN112" s="376"/>
      <c r="RMO112" s="376"/>
      <c r="RMP112" s="376"/>
      <c r="RMQ112" s="376"/>
      <c r="RMR112" s="376"/>
      <c r="RMS112" s="376"/>
      <c r="RMT112" s="376"/>
      <c r="RMU112" s="376"/>
      <c r="RMV112" s="376"/>
      <c r="RMW112" s="376"/>
      <c r="RMX112" s="376"/>
      <c r="RMY112" s="376"/>
      <c r="RMZ112" s="376"/>
      <c r="RNA112" s="376"/>
      <c r="RNB112" s="376"/>
      <c r="RNC112" s="376"/>
      <c r="RND112" s="376"/>
      <c r="RNE112" s="376"/>
      <c r="RNF112" s="376"/>
      <c r="RNG112" s="376"/>
      <c r="RNH112" s="376"/>
      <c r="RNI112" s="376"/>
      <c r="RNJ112" s="376"/>
      <c r="RNK112" s="376"/>
      <c r="RNL112" s="376"/>
      <c r="RNM112" s="376"/>
      <c r="RNN112" s="376"/>
      <c r="RNO112" s="376"/>
      <c r="RNP112" s="376"/>
      <c r="RNQ112" s="376"/>
      <c r="RNR112" s="376"/>
      <c r="RNS112" s="376"/>
      <c r="RNT112" s="376"/>
      <c r="RNU112" s="376"/>
      <c r="RNV112" s="376"/>
      <c r="RNW112" s="376"/>
      <c r="RNX112" s="376"/>
      <c r="RNY112" s="376"/>
      <c r="RNZ112" s="376"/>
      <c r="ROA112" s="376"/>
      <c r="ROB112" s="376"/>
      <c r="ROC112" s="376"/>
      <c r="ROD112" s="376"/>
      <c r="ROE112" s="376"/>
      <c r="ROF112" s="376"/>
      <c r="ROG112" s="376"/>
      <c r="ROH112" s="376"/>
      <c r="ROI112" s="376"/>
      <c r="ROJ112" s="376"/>
      <c r="ROK112" s="376"/>
      <c r="ROL112" s="376"/>
      <c r="ROM112" s="376"/>
      <c r="RON112" s="376"/>
      <c r="ROO112" s="376"/>
      <c r="ROP112" s="376"/>
      <c r="ROQ112" s="376"/>
      <c r="ROR112" s="376"/>
      <c r="ROS112" s="376"/>
      <c r="ROT112" s="376"/>
      <c r="ROU112" s="376"/>
      <c r="ROV112" s="376"/>
      <c r="ROW112" s="376"/>
      <c r="ROX112" s="376"/>
      <c r="ROY112" s="376"/>
      <c r="ROZ112" s="376"/>
      <c r="RPA112" s="376"/>
      <c r="RPB112" s="376"/>
      <c r="RPC112" s="376"/>
      <c r="RPD112" s="376"/>
      <c r="RPE112" s="376"/>
      <c r="RPF112" s="376"/>
      <c r="RPG112" s="376"/>
      <c r="RPH112" s="376"/>
      <c r="RPI112" s="376"/>
      <c r="RPJ112" s="376"/>
      <c r="RPK112" s="376"/>
      <c r="RPL112" s="376"/>
      <c r="RPM112" s="376"/>
      <c r="RPN112" s="376"/>
      <c r="RPO112" s="376"/>
      <c r="RPP112" s="376"/>
      <c r="RPQ112" s="376"/>
      <c r="RPR112" s="376"/>
      <c r="RPS112" s="376"/>
      <c r="RPT112" s="376"/>
      <c r="RPU112" s="376"/>
      <c r="RPV112" s="376"/>
      <c r="RPW112" s="376"/>
      <c r="RPX112" s="376"/>
      <c r="RPY112" s="376"/>
      <c r="RPZ112" s="376"/>
      <c r="RQA112" s="376"/>
      <c r="RQB112" s="376"/>
      <c r="RQC112" s="376"/>
      <c r="RQD112" s="376"/>
      <c r="RQE112" s="376"/>
      <c r="RQF112" s="376"/>
      <c r="RQG112" s="376"/>
      <c r="RQH112" s="376"/>
      <c r="RQI112" s="376"/>
      <c r="RQJ112" s="376"/>
      <c r="RQK112" s="376"/>
      <c r="RQL112" s="376"/>
      <c r="RQM112" s="376"/>
      <c r="RQN112" s="376"/>
      <c r="RQO112" s="376"/>
      <c r="RQP112" s="376"/>
      <c r="RQQ112" s="376"/>
      <c r="RQR112" s="376"/>
      <c r="RQS112" s="376"/>
      <c r="RQT112" s="376"/>
      <c r="RQU112" s="376"/>
      <c r="RQV112" s="376"/>
      <c r="RQW112" s="376"/>
      <c r="RQX112" s="376"/>
      <c r="RQY112" s="376"/>
      <c r="RQZ112" s="376"/>
      <c r="RRA112" s="376"/>
      <c r="RRB112" s="376"/>
      <c r="RRC112" s="376"/>
      <c r="RRD112" s="376"/>
      <c r="RRE112" s="376"/>
      <c r="RRF112" s="376"/>
      <c r="RRG112" s="376"/>
      <c r="RRH112" s="376"/>
      <c r="RRI112" s="376"/>
      <c r="RRJ112" s="376"/>
      <c r="RRK112" s="376"/>
      <c r="RRL112" s="376"/>
      <c r="RRM112" s="376"/>
      <c r="RRN112" s="376"/>
      <c r="RRO112" s="376"/>
      <c r="RRP112" s="376"/>
      <c r="RRQ112" s="376"/>
      <c r="RRR112" s="376"/>
      <c r="RRS112" s="376"/>
      <c r="RRT112" s="376"/>
      <c r="RRU112" s="376"/>
      <c r="RRV112" s="376"/>
      <c r="RRW112" s="376"/>
      <c r="RRX112" s="376"/>
      <c r="RRY112" s="376"/>
      <c r="RRZ112" s="376"/>
      <c r="RSA112" s="376"/>
      <c r="RSB112" s="376"/>
      <c r="RSC112" s="376"/>
      <c r="RSD112" s="376"/>
      <c r="RSE112" s="376"/>
      <c r="RSF112" s="376"/>
      <c r="RSG112" s="376"/>
      <c r="RSH112" s="376"/>
      <c r="RSI112" s="376"/>
      <c r="RSJ112" s="376"/>
      <c r="RSK112" s="376"/>
      <c r="RSL112" s="376"/>
      <c r="RSM112" s="376"/>
      <c r="RSN112" s="376"/>
      <c r="RSO112" s="376"/>
      <c r="RSP112" s="376"/>
      <c r="RSQ112" s="376"/>
      <c r="RSR112" s="376"/>
      <c r="RSS112" s="376"/>
      <c r="RST112" s="376"/>
      <c r="RSU112" s="376"/>
      <c r="RSV112" s="376"/>
      <c r="RSW112" s="376"/>
      <c r="RSX112" s="376"/>
      <c r="RSY112" s="376"/>
      <c r="RSZ112" s="376"/>
      <c r="RTA112" s="376"/>
      <c r="RTB112" s="376"/>
      <c r="RTC112" s="376"/>
      <c r="RTD112" s="376"/>
      <c r="RTE112" s="376"/>
      <c r="RTF112" s="376"/>
      <c r="RTG112" s="376"/>
      <c r="RTH112" s="376"/>
      <c r="RTI112" s="376"/>
      <c r="RTJ112" s="376"/>
      <c r="RTK112" s="376"/>
      <c r="RTL112" s="376"/>
      <c r="RTM112" s="376"/>
      <c r="RTN112" s="376"/>
      <c r="RTO112" s="376"/>
      <c r="RTP112" s="376"/>
      <c r="RTQ112" s="376"/>
      <c r="RTR112" s="376"/>
      <c r="RTS112" s="376"/>
      <c r="RTT112" s="376"/>
      <c r="RTU112" s="376"/>
      <c r="RTV112" s="376"/>
      <c r="RTW112" s="376"/>
      <c r="RTX112" s="376"/>
      <c r="RTY112" s="376"/>
      <c r="RTZ112" s="376"/>
      <c r="RUA112" s="376"/>
      <c r="RUB112" s="376"/>
      <c r="RUC112" s="376"/>
      <c r="RUD112" s="376"/>
      <c r="RUE112" s="376"/>
      <c r="RUF112" s="376"/>
      <c r="RUG112" s="376"/>
      <c r="RUH112" s="376"/>
      <c r="RUI112" s="376"/>
      <c r="RUJ112" s="376"/>
      <c r="RUK112" s="376"/>
      <c r="RUL112" s="376"/>
      <c r="RUM112" s="376"/>
      <c r="RUN112" s="376"/>
      <c r="RUO112" s="376"/>
      <c r="RUP112" s="376"/>
      <c r="RUQ112" s="376"/>
      <c r="RUR112" s="376"/>
      <c r="RUS112" s="376"/>
      <c r="RUT112" s="376"/>
      <c r="RUU112" s="376"/>
      <c r="RUV112" s="376"/>
      <c r="RUW112" s="376"/>
      <c r="RUX112" s="376"/>
      <c r="RUY112" s="376"/>
      <c r="RUZ112" s="376"/>
      <c r="RVA112" s="376"/>
      <c r="RVB112" s="376"/>
      <c r="RVC112" s="376"/>
      <c r="RVD112" s="376"/>
      <c r="RVE112" s="376"/>
      <c r="RVF112" s="376"/>
      <c r="RVG112" s="376"/>
      <c r="RVH112" s="376"/>
      <c r="RVI112" s="376"/>
      <c r="RVJ112" s="376"/>
      <c r="RVK112" s="376"/>
      <c r="RVL112" s="376"/>
      <c r="RVM112" s="376"/>
      <c r="RVN112" s="376"/>
      <c r="RVO112" s="376"/>
      <c r="RVP112" s="376"/>
      <c r="RVQ112" s="376"/>
      <c r="RVR112" s="376"/>
      <c r="RVS112" s="376"/>
      <c r="RVT112" s="376"/>
      <c r="RVU112" s="376"/>
      <c r="RVV112" s="376"/>
      <c r="RVW112" s="376"/>
      <c r="RVX112" s="376"/>
      <c r="RVY112" s="376"/>
      <c r="RVZ112" s="376"/>
      <c r="RWA112" s="376"/>
      <c r="RWB112" s="376"/>
      <c r="RWC112" s="376"/>
      <c r="RWD112" s="376"/>
      <c r="RWE112" s="376"/>
      <c r="RWF112" s="376"/>
      <c r="RWG112" s="376"/>
      <c r="RWH112" s="376"/>
      <c r="RWI112" s="376"/>
      <c r="RWJ112" s="376"/>
      <c r="RWK112" s="376"/>
      <c r="RWL112" s="376"/>
      <c r="RWM112" s="376"/>
      <c r="RWN112" s="376"/>
      <c r="RWO112" s="376"/>
      <c r="RWP112" s="376"/>
      <c r="RWQ112" s="376"/>
      <c r="RWR112" s="376"/>
      <c r="RWS112" s="376"/>
      <c r="RWT112" s="376"/>
      <c r="RWU112" s="376"/>
      <c r="RWV112" s="376"/>
      <c r="RWW112" s="376"/>
      <c r="RWX112" s="376"/>
      <c r="RWY112" s="376"/>
      <c r="RWZ112" s="376"/>
      <c r="RXA112" s="376"/>
      <c r="RXB112" s="376"/>
      <c r="RXC112" s="376"/>
      <c r="RXD112" s="376"/>
      <c r="RXE112" s="376"/>
      <c r="RXF112" s="376"/>
      <c r="RXG112" s="376"/>
      <c r="RXH112" s="376"/>
      <c r="RXI112" s="376"/>
      <c r="RXJ112" s="376"/>
      <c r="RXK112" s="376"/>
      <c r="RXL112" s="376"/>
      <c r="RXM112" s="376"/>
      <c r="RXN112" s="376"/>
      <c r="RXO112" s="376"/>
      <c r="RXP112" s="376"/>
      <c r="RXQ112" s="376"/>
      <c r="RXR112" s="376"/>
      <c r="RXS112" s="376"/>
      <c r="RXT112" s="376"/>
      <c r="RXU112" s="376"/>
      <c r="RXV112" s="376"/>
      <c r="RXW112" s="376"/>
      <c r="RXX112" s="376"/>
      <c r="RXY112" s="376"/>
      <c r="RXZ112" s="376"/>
      <c r="RYA112" s="376"/>
      <c r="RYB112" s="376"/>
      <c r="RYC112" s="376"/>
      <c r="RYD112" s="376"/>
      <c r="RYE112" s="376"/>
      <c r="RYF112" s="376"/>
      <c r="RYG112" s="376"/>
      <c r="RYH112" s="376"/>
      <c r="RYI112" s="376"/>
      <c r="RYJ112" s="376"/>
      <c r="RYK112" s="376"/>
      <c r="RYL112" s="376"/>
      <c r="RYM112" s="376"/>
      <c r="RYN112" s="376"/>
      <c r="RYO112" s="376"/>
      <c r="RYP112" s="376"/>
      <c r="RYQ112" s="376"/>
      <c r="RYR112" s="376"/>
      <c r="RYS112" s="376"/>
      <c r="RYT112" s="376"/>
      <c r="RYU112" s="376"/>
      <c r="RYV112" s="376"/>
      <c r="RYW112" s="376"/>
      <c r="RYX112" s="376"/>
      <c r="RYY112" s="376"/>
      <c r="RYZ112" s="376"/>
      <c r="RZA112" s="376"/>
      <c r="RZB112" s="376"/>
      <c r="RZC112" s="376"/>
      <c r="RZD112" s="376"/>
      <c r="RZE112" s="376"/>
      <c r="RZF112" s="376"/>
      <c r="RZG112" s="376"/>
      <c r="RZH112" s="376"/>
      <c r="RZI112" s="376"/>
      <c r="RZJ112" s="376"/>
      <c r="RZK112" s="376"/>
      <c r="RZL112" s="376"/>
      <c r="RZM112" s="376"/>
      <c r="RZN112" s="376"/>
      <c r="RZO112" s="376"/>
      <c r="RZP112" s="376"/>
      <c r="RZQ112" s="376"/>
      <c r="RZR112" s="376"/>
      <c r="RZS112" s="376"/>
      <c r="RZT112" s="376"/>
      <c r="RZU112" s="376"/>
      <c r="RZV112" s="376"/>
      <c r="RZW112" s="376"/>
      <c r="RZX112" s="376"/>
      <c r="RZY112" s="376"/>
      <c r="RZZ112" s="376"/>
      <c r="SAA112" s="376"/>
      <c r="SAB112" s="376"/>
      <c r="SAC112" s="376"/>
      <c r="SAD112" s="376"/>
      <c r="SAE112" s="376"/>
      <c r="SAF112" s="376"/>
      <c r="SAG112" s="376"/>
      <c r="SAH112" s="376"/>
      <c r="SAI112" s="376"/>
      <c r="SAJ112" s="376"/>
      <c r="SAK112" s="376"/>
      <c r="SAL112" s="376"/>
      <c r="SAM112" s="376"/>
      <c r="SAN112" s="376"/>
      <c r="SAO112" s="376"/>
      <c r="SAP112" s="376"/>
      <c r="SAQ112" s="376"/>
      <c r="SAR112" s="376"/>
      <c r="SAS112" s="376"/>
      <c r="SAT112" s="376"/>
      <c r="SAU112" s="376"/>
      <c r="SAV112" s="376"/>
      <c r="SAW112" s="376"/>
      <c r="SAX112" s="376"/>
      <c r="SAY112" s="376"/>
      <c r="SAZ112" s="376"/>
      <c r="SBA112" s="376"/>
      <c r="SBB112" s="376"/>
      <c r="SBC112" s="376"/>
      <c r="SBD112" s="376"/>
      <c r="SBE112" s="376"/>
      <c r="SBF112" s="376"/>
      <c r="SBG112" s="376"/>
      <c r="SBH112" s="376"/>
      <c r="SBI112" s="376"/>
      <c r="SBJ112" s="376"/>
      <c r="SBK112" s="376"/>
      <c r="SBL112" s="376"/>
      <c r="SBM112" s="376"/>
      <c r="SBN112" s="376"/>
      <c r="SBO112" s="376"/>
      <c r="SBP112" s="376"/>
      <c r="SBQ112" s="376"/>
      <c r="SBR112" s="376"/>
      <c r="SBS112" s="376"/>
      <c r="SBT112" s="376"/>
      <c r="SBU112" s="376"/>
      <c r="SBV112" s="376"/>
      <c r="SBW112" s="376"/>
      <c r="SBX112" s="376"/>
      <c r="SBY112" s="376"/>
      <c r="SBZ112" s="376"/>
      <c r="SCA112" s="376"/>
      <c r="SCB112" s="376"/>
      <c r="SCC112" s="376"/>
      <c r="SCD112" s="376"/>
      <c r="SCE112" s="376"/>
      <c r="SCF112" s="376"/>
      <c r="SCG112" s="376"/>
      <c r="SCH112" s="376"/>
      <c r="SCI112" s="376"/>
      <c r="SCJ112" s="376"/>
      <c r="SCK112" s="376"/>
      <c r="SCL112" s="376"/>
      <c r="SCM112" s="376"/>
      <c r="SCN112" s="376"/>
      <c r="SCO112" s="376"/>
      <c r="SCP112" s="376"/>
      <c r="SCQ112" s="376"/>
      <c r="SCR112" s="376"/>
      <c r="SCS112" s="376"/>
      <c r="SCT112" s="376"/>
      <c r="SCU112" s="376"/>
      <c r="SCV112" s="376"/>
      <c r="SCW112" s="376"/>
      <c r="SCX112" s="376"/>
      <c r="SCY112" s="376"/>
      <c r="SCZ112" s="376"/>
      <c r="SDA112" s="376"/>
      <c r="SDB112" s="376"/>
      <c r="SDC112" s="376"/>
      <c r="SDD112" s="376"/>
      <c r="SDE112" s="376"/>
      <c r="SDF112" s="376"/>
      <c r="SDG112" s="376"/>
      <c r="SDH112" s="376"/>
      <c r="SDI112" s="376"/>
      <c r="SDJ112" s="376"/>
      <c r="SDK112" s="376"/>
      <c r="SDL112" s="376"/>
      <c r="SDM112" s="376"/>
      <c r="SDN112" s="376"/>
      <c r="SDO112" s="376"/>
      <c r="SDP112" s="376"/>
      <c r="SDQ112" s="376"/>
      <c r="SDR112" s="376"/>
      <c r="SDS112" s="376"/>
      <c r="SDT112" s="376"/>
      <c r="SDU112" s="376"/>
      <c r="SDV112" s="376"/>
      <c r="SDW112" s="376"/>
      <c r="SDX112" s="376"/>
      <c r="SDY112" s="376"/>
      <c r="SDZ112" s="376"/>
      <c r="SEA112" s="376"/>
      <c r="SEB112" s="376"/>
      <c r="SEC112" s="376"/>
      <c r="SED112" s="376"/>
      <c r="SEE112" s="376"/>
      <c r="SEF112" s="376"/>
      <c r="SEG112" s="376"/>
      <c r="SEH112" s="376"/>
      <c r="SEI112" s="376"/>
      <c r="SEJ112" s="376"/>
      <c r="SEK112" s="376"/>
      <c r="SEL112" s="376"/>
      <c r="SEM112" s="376"/>
      <c r="SEN112" s="376"/>
      <c r="SEO112" s="376"/>
      <c r="SEP112" s="376"/>
      <c r="SEQ112" s="376"/>
      <c r="SER112" s="376"/>
      <c r="SES112" s="376"/>
      <c r="SET112" s="376"/>
      <c r="SEU112" s="376"/>
      <c r="SEV112" s="376"/>
      <c r="SEW112" s="376"/>
      <c r="SEX112" s="376"/>
      <c r="SEY112" s="376"/>
      <c r="SEZ112" s="376"/>
      <c r="SFA112" s="376"/>
      <c r="SFB112" s="376"/>
      <c r="SFC112" s="376"/>
      <c r="SFD112" s="376"/>
      <c r="SFE112" s="376"/>
      <c r="SFF112" s="376"/>
      <c r="SFG112" s="376"/>
      <c r="SFH112" s="376"/>
      <c r="SFI112" s="376"/>
      <c r="SFJ112" s="376"/>
      <c r="SFK112" s="376"/>
      <c r="SFL112" s="376"/>
      <c r="SFM112" s="376"/>
      <c r="SFN112" s="376"/>
      <c r="SFO112" s="376"/>
      <c r="SFP112" s="376"/>
      <c r="SFQ112" s="376"/>
      <c r="SFR112" s="376"/>
      <c r="SFS112" s="376"/>
      <c r="SFT112" s="376"/>
      <c r="SFU112" s="376"/>
      <c r="SFV112" s="376"/>
      <c r="SFW112" s="376"/>
      <c r="SFX112" s="376"/>
      <c r="SFY112" s="376"/>
      <c r="SFZ112" s="376"/>
      <c r="SGA112" s="376"/>
      <c r="SGB112" s="376"/>
      <c r="SGC112" s="376"/>
      <c r="SGD112" s="376"/>
      <c r="SGE112" s="376"/>
      <c r="SGF112" s="376"/>
      <c r="SGG112" s="376"/>
      <c r="SGH112" s="376"/>
      <c r="SGI112" s="376"/>
      <c r="SGJ112" s="376"/>
      <c r="SGK112" s="376"/>
      <c r="SGL112" s="376"/>
      <c r="SGM112" s="376"/>
      <c r="SGN112" s="376"/>
      <c r="SGO112" s="376"/>
      <c r="SGP112" s="376"/>
      <c r="SGQ112" s="376"/>
      <c r="SGR112" s="376"/>
      <c r="SGS112" s="376"/>
      <c r="SGT112" s="376"/>
      <c r="SGU112" s="376"/>
      <c r="SGV112" s="376"/>
      <c r="SGW112" s="376"/>
      <c r="SGX112" s="376"/>
      <c r="SGY112" s="376"/>
      <c r="SGZ112" s="376"/>
      <c r="SHA112" s="376"/>
      <c r="SHB112" s="376"/>
      <c r="SHC112" s="376"/>
      <c r="SHD112" s="376"/>
      <c r="SHE112" s="376"/>
      <c r="SHF112" s="376"/>
      <c r="SHG112" s="376"/>
      <c r="SHH112" s="376"/>
      <c r="SHI112" s="376"/>
      <c r="SHJ112" s="376"/>
      <c r="SHK112" s="376"/>
      <c r="SHL112" s="376"/>
      <c r="SHM112" s="376"/>
      <c r="SHN112" s="376"/>
      <c r="SHO112" s="376"/>
      <c r="SHP112" s="376"/>
      <c r="SHQ112" s="376"/>
      <c r="SHR112" s="376"/>
      <c r="SHS112" s="376"/>
      <c r="SHT112" s="376"/>
      <c r="SHU112" s="376"/>
      <c r="SHV112" s="376"/>
      <c r="SHW112" s="376"/>
      <c r="SHX112" s="376"/>
      <c r="SHY112" s="376"/>
      <c r="SHZ112" s="376"/>
      <c r="SIA112" s="376"/>
      <c r="SIB112" s="376"/>
      <c r="SIC112" s="376"/>
      <c r="SID112" s="376"/>
      <c r="SIE112" s="376"/>
      <c r="SIF112" s="376"/>
      <c r="SIG112" s="376"/>
      <c r="SIH112" s="376"/>
      <c r="SII112" s="376"/>
      <c r="SIJ112" s="376"/>
      <c r="SIK112" s="376"/>
      <c r="SIL112" s="376"/>
      <c r="SIM112" s="376"/>
      <c r="SIN112" s="376"/>
      <c r="SIO112" s="376"/>
      <c r="SIP112" s="376"/>
      <c r="SIQ112" s="376"/>
      <c r="SIR112" s="376"/>
      <c r="SIS112" s="376"/>
      <c r="SIT112" s="376"/>
      <c r="SIU112" s="376"/>
      <c r="SIV112" s="376"/>
      <c r="SIW112" s="376"/>
      <c r="SIX112" s="376"/>
      <c r="SIY112" s="376"/>
      <c r="SIZ112" s="376"/>
      <c r="SJA112" s="376"/>
      <c r="SJB112" s="376"/>
      <c r="SJC112" s="376"/>
      <c r="SJD112" s="376"/>
      <c r="SJE112" s="376"/>
      <c r="SJF112" s="376"/>
      <c r="SJG112" s="376"/>
      <c r="SJH112" s="376"/>
      <c r="SJI112" s="376"/>
      <c r="SJJ112" s="376"/>
      <c r="SJK112" s="376"/>
      <c r="SJL112" s="376"/>
      <c r="SJM112" s="376"/>
      <c r="SJN112" s="376"/>
      <c r="SJO112" s="376"/>
      <c r="SJP112" s="376"/>
      <c r="SJQ112" s="376"/>
      <c r="SJR112" s="376"/>
      <c r="SJS112" s="376"/>
      <c r="SJT112" s="376"/>
      <c r="SJU112" s="376"/>
      <c r="SJV112" s="376"/>
      <c r="SJW112" s="376"/>
      <c r="SJX112" s="376"/>
      <c r="SJY112" s="376"/>
      <c r="SJZ112" s="376"/>
      <c r="SKA112" s="376"/>
      <c r="SKB112" s="376"/>
      <c r="SKC112" s="376"/>
      <c r="SKD112" s="376"/>
      <c r="SKE112" s="376"/>
      <c r="SKF112" s="376"/>
      <c r="SKG112" s="376"/>
      <c r="SKH112" s="376"/>
      <c r="SKI112" s="376"/>
      <c r="SKJ112" s="376"/>
      <c r="SKK112" s="376"/>
      <c r="SKL112" s="376"/>
      <c r="SKM112" s="376"/>
      <c r="SKN112" s="376"/>
      <c r="SKO112" s="376"/>
      <c r="SKP112" s="376"/>
      <c r="SKQ112" s="376"/>
      <c r="SKR112" s="376"/>
      <c r="SKS112" s="376"/>
      <c r="SKT112" s="376"/>
      <c r="SKU112" s="376"/>
      <c r="SKV112" s="376"/>
      <c r="SKW112" s="376"/>
      <c r="SKX112" s="376"/>
      <c r="SKY112" s="376"/>
      <c r="SKZ112" s="376"/>
      <c r="SLA112" s="376"/>
      <c r="SLB112" s="376"/>
      <c r="SLC112" s="376"/>
      <c r="SLD112" s="376"/>
      <c r="SLE112" s="376"/>
      <c r="SLF112" s="376"/>
      <c r="SLG112" s="376"/>
      <c r="SLH112" s="376"/>
      <c r="SLI112" s="376"/>
      <c r="SLJ112" s="376"/>
      <c r="SLK112" s="376"/>
      <c r="SLL112" s="376"/>
      <c r="SLM112" s="376"/>
      <c r="SLN112" s="376"/>
      <c r="SLO112" s="376"/>
      <c r="SLP112" s="376"/>
      <c r="SLQ112" s="376"/>
      <c r="SLR112" s="376"/>
      <c r="SLS112" s="376"/>
      <c r="SLT112" s="376"/>
      <c r="SLU112" s="376"/>
      <c r="SLV112" s="376"/>
      <c r="SLW112" s="376"/>
      <c r="SLX112" s="376"/>
      <c r="SLY112" s="376"/>
      <c r="SLZ112" s="376"/>
      <c r="SMA112" s="376"/>
      <c r="SMB112" s="376"/>
      <c r="SMC112" s="376"/>
      <c r="SMD112" s="376"/>
      <c r="SME112" s="376"/>
      <c r="SMF112" s="376"/>
      <c r="SMG112" s="376"/>
      <c r="SMH112" s="376"/>
      <c r="SMI112" s="376"/>
      <c r="SMJ112" s="376"/>
      <c r="SMK112" s="376"/>
      <c r="SML112" s="376"/>
      <c r="SMM112" s="376"/>
      <c r="SMN112" s="376"/>
      <c r="SMO112" s="376"/>
      <c r="SMP112" s="376"/>
      <c r="SMQ112" s="376"/>
      <c r="SMR112" s="376"/>
      <c r="SMS112" s="376"/>
      <c r="SMT112" s="376"/>
      <c r="SMU112" s="376"/>
      <c r="SMV112" s="376"/>
      <c r="SMW112" s="376"/>
      <c r="SMX112" s="376"/>
      <c r="SMY112" s="376"/>
      <c r="SMZ112" s="376"/>
      <c r="SNA112" s="376"/>
      <c r="SNB112" s="376"/>
      <c r="SNC112" s="376"/>
      <c r="SND112" s="376"/>
      <c r="SNE112" s="376"/>
      <c r="SNF112" s="376"/>
      <c r="SNG112" s="376"/>
      <c r="SNH112" s="376"/>
      <c r="SNI112" s="376"/>
      <c r="SNJ112" s="376"/>
      <c r="SNK112" s="376"/>
      <c r="SNL112" s="376"/>
      <c r="SNM112" s="376"/>
      <c r="SNN112" s="376"/>
      <c r="SNO112" s="376"/>
      <c r="SNP112" s="376"/>
      <c r="SNQ112" s="376"/>
      <c r="SNR112" s="376"/>
      <c r="SNS112" s="376"/>
      <c r="SNT112" s="376"/>
      <c r="SNU112" s="376"/>
      <c r="SNV112" s="376"/>
      <c r="SNW112" s="376"/>
      <c r="SNX112" s="376"/>
      <c r="SNY112" s="376"/>
      <c r="SNZ112" s="376"/>
      <c r="SOA112" s="376"/>
      <c r="SOB112" s="376"/>
      <c r="SOC112" s="376"/>
      <c r="SOD112" s="376"/>
      <c r="SOE112" s="376"/>
      <c r="SOF112" s="376"/>
      <c r="SOG112" s="376"/>
      <c r="SOH112" s="376"/>
      <c r="SOI112" s="376"/>
      <c r="SOJ112" s="376"/>
      <c r="SOK112" s="376"/>
      <c r="SOL112" s="376"/>
      <c r="SOM112" s="376"/>
      <c r="SON112" s="376"/>
      <c r="SOO112" s="376"/>
      <c r="SOP112" s="376"/>
      <c r="SOQ112" s="376"/>
      <c r="SOR112" s="376"/>
      <c r="SOS112" s="376"/>
      <c r="SOT112" s="376"/>
      <c r="SOU112" s="376"/>
      <c r="SOV112" s="376"/>
      <c r="SOW112" s="376"/>
      <c r="SOX112" s="376"/>
      <c r="SOY112" s="376"/>
      <c r="SOZ112" s="376"/>
      <c r="SPA112" s="376"/>
      <c r="SPB112" s="376"/>
      <c r="SPC112" s="376"/>
      <c r="SPD112" s="376"/>
      <c r="SPE112" s="376"/>
      <c r="SPF112" s="376"/>
      <c r="SPG112" s="376"/>
      <c r="SPH112" s="376"/>
      <c r="SPI112" s="376"/>
      <c r="SPJ112" s="376"/>
      <c r="SPK112" s="376"/>
      <c r="SPL112" s="376"/>
      <c r="SPM112" s="376"/>
      <c r="SPN112" s="376"/>
      <c r="SPO112" s="376"/>
      <c r="SPP112" s="376"/>
      <c r="SPQ112" s="376"/>
      <c r="SPR112" s="376"/>
      <c r="SPS112" s="376"/>
      <c r="SPT112" s="376"/>
      <c r="SPU112" s="376"/>
      <c r="SPV112" s="376"/>
      <c r="SPW112" s="376"/>
      <c r="SPX112" s="376"/>
      <c r="SPY112" s="376"/>
      <c r="SPZ112" s="376"/>
      <c r="SQA112" s="376"/>
      <c r="SQB112" s="376"/>
      <c r="SQC112" s="376"/>
      <c r="SQD112" s="376"/>
      <c r="SQE112" s="376"/>
      <c r="SQF112" s="376"/>
      <c r="SQG112" s="376"/>
      <c r="SQH112" s="376"/>
      <c r="SQI112" s="376"/>
      <c r="SQJ112" s="376"/>
      <c r="SQK112" s="376"/>
      <c r="SQL112" s="376"/>
      <c r="SQM112" s="376"/>
      <c r="SQN112" s="376"/>
      <c r="SQO112" s="376"/>
      <c r="SQP112" s="376"/>
      <c r="SQQ112" s="376"/>
      <c r="SQR112" s="376"/>
      <c r="SQS112" s="376"/>
      <c r="SQT112" s="376"/>
      <c r="SQU112" s="376"/>
      <c r="SQV112" s="376"/>
      <c r="SQW112" s="376"/>
      <c r="SQX112" s="376"/>
      <c r="SQY112" s="376"/>
      <c r="SQZ112" s="376"/>
      <c r="SRA112" s="376"/>
      <c r="SRB112" s="376"/>
      <c r="SRC112" s="376"/>
      <c r="SRD112" s="376"/>
      <c r="SRE112" s="376"/>
      <c r="SRF112" s="376"/>
      <c r="SRG112" s="376"/>
      <c r="SRH112" s="376"/>
      <c r="SRI112" s="376"/>
      <c r="SRJ112" s="376"/>
      <c r="SRK112" s="376"/>
      <c r="SRL112" s="376"/>
      <c r="SRM112" s="376"/>
      <c r="SRN112" s="376"/>
      <c r="SRO112" s="376"/>
      <c r="SRP112" s="376"/>
      <c r="SRQ112" s="376"/>
      <c r="SRR112" s="376"/>
      <c r="SRS112" s="376"/>
      <c r="SRT112" s="376"/>
      <c r="SRU112" s="376"/>
      <c r="SRV112" s="376"/>
      <c r="SRW112" s="376"/>
      <c r="SRX112" s="376"/>
      <c r="SRY112" s="376"/>
      <c r="SRZ112" s="376"/>
      <c r="SSA112" s="376"/>
      <c r="SSB112" s="376"/>
      <c r="SSC112" s="376"/>
      <c r="SSD112" s="376"/>
      <c r="SSE112" s="376"/>
      <c r="SSF112" s="376"/>
      <c r="SSG112" s="376"/>
      <c r="SSH112" s="376"/>
      <c r="SSI112" s="376"/>
      <c r="SSJ112" s="376"/>
      <c r="SSK112" s="376"/>
      <c r="SSL112" s="376"/>
      <c r="SSM112" s="376"/>
      <c r="SSN112" s="376"/>
      <c r="SSO112" s="376"/>
      <c r="SSP112" s="376"/>
      <c r="SSQ112" s="376"/>
      <c r="SSR112" s="376"/>
      <c r="SSS112" s="376"/>
      <c r="SST112" s="376"/>
      <c r="SSU112" s="376"/>
      <c r="SSV112" s="376"/>
      <c r="SSW112" s="376"/>
      <c r="SSX112" s="376"/>
      <c r="SSY112" s="376"/>
      <c r="SSZ112" s="376"/>
      <c r="STA112" s="376"/>
      <c r="STB112" s="376"/>
      <c r="STC112" s="376"/>
      <c r="STD112" s="376"/>
      <c r="STE112" s="376"/>
      <c r="STF112" s="376"/>
      <c r="STG112" s="376"/>
      <c r="STH112" s="376"/>
      <c r="STI112" s="376"/>
      <c r="STJ112" s="376"/>
      <c r="STK112" s="376"/>
      <c r="STL112" s="376"/>
      <c r="STM112" s="376"/>
      <c r="STN112" s="376"/>
      <c r="STO112" s="376"/>
      <c r="STP112" s="376"/>
      <c r="STQ112" s="376"/>
      <c r="STR112" s="376"/>
      <c r="STS112" s="376"/>
      <c r="STT112" s="376"/>
      <c r="STU112" s="376"/>
      <c r="STV112" s="376"/>
      <c r="STW112" s="376"/>
      <c r="STX112" s="376"/>
      <c r="STY112" s="376"/>
      <c r="STZ112" s="376"/>
      <c r="SUA112" s="376"/>
      <c r="SUB112" s="376"/>
      <c r="SUC112" s="376"/>
      <c r="SUD112" s="376"/>
      <c r="SUE112" s="376"/>
      <c r="SUF112" s="376"/>
      <c r="SUG112" s="376"/>
      <c r="SUH112" s="376"/>
      <c r="SUI112" s="376"/>
      <c r="SUJ112" s="376"/>
      <c r="SUK112" s="376"/>
      <c r="SUL112" s="376"/>
      <c r="SUM112" s="376"/>
      <c r="SUN112" s="376"/>
      <c r="SUO112" s="376"/>
      <c r="SUP112" s="376"/>
      <c r="SUQ112" s="376"/>
      <c r="SUR112" s="376"/>
      <c r="SUS112" s="376"/>
      <c r="SUT112" s="376"/>
      <c r="SUU112" s="376"/>
      <c r="SUV112" s="376"/>
      <c r="SUW112" s="376"/>
      <c r="SUX112" s="376"/>
      <c r="SUY112" s="376"/>
      <c r="SUZ112" s="376"/>
      <c r="SVA112" s="376"/>
      <c r="SVB112" s="376"/>
      <c r="SVC112" s="376"/>
      <c r="SVD112" s="376"/>
      <c r="SVE112" s="376"/>
      <c r="SVF112" s="376"/>
      <c r="SVG112" s="376"/>
      <c r="SVH112" s="376"/>
      <c r="SVI112" s="376"/>
      <c r="SVJ112" s="376"/>
      <c r="SVK112" s="376"/>
      <c r="SVL112" s="376"/>
      <c r="SVM112" s="376"/>
      <c r="SVN112" s="376"/>
      <c r="SVO112" s="376"/>
      <c r="SVP112" s="376"/>
      <c r="SVQ112" s="376"/>
      <c r="SVR112" s="376"/>
      <c r="SVS112" s="376"/>
      <c r="SVT112" s="376"/>
      <c r="SVU112" s="376"/>
      <c r="SVV112" s="376"/>
      <c r="SVW112" s="376"/>
      <c r="SVX112" s="376"/>
      <c r="SVY112" s="376"/>
      <c r="SVZ112" s="376"/>
      <c r="SWA112" s="376"/>
      <c r="SWB112" s="376"/>
      <c r="SWC112" s="376"/>
      <c r="SWD112" s="376"/>
      <c r="SWE112" s="376"/>
      <c r="SWF112" s="376"/>
      <c r="SWG112" s="376"/>
      <c r="SWH112" s="376"/>
      <c r="SWI112" s="376"/>
      <c r="SWJ112" s="376"/>
      <c r="SWK112" s="376"/>
      <c r="SWL112" s="376"/>
      <c r="SWM112" s="376"/>
      <c r="SWN112" s="376"/>
      <c r="SWO112" s="376"/>
      <c r="SWP112" s="376"/>
      <c r="SWQ112" s="376"/>
      <c r="SWR112" s="376"/>
      <c r="SWS112" s="376"/>
      <c r="SWT112" s="376"/>
      <c r="SWU112" s="376"/>
      <c r="SWV112" s="376"/>
      <c r="SWW112" s="376"/>
      <c r="SWX112" s="376"/>
      <c r="SWY112" s="376"/>
      <c r="SWZ112" s="376"/>
      <c r="SXA112" s="376"/>
      <c r="SXB112" s="376"/>
      <c r="SXC112" s="376"/>
      <c r="SXD112" s="376"/>
      <c r="SXE112" s="376"/>
      <c r="SXF112" s="376"/>
      <c r="SXG112" s="376"/>
      <c r="SXH112" s="376"/>
      <c r="SXI112" s="376"/>
      <c r="SXJ112" s="376"/>
      <c r="SXK112" s="376"/>
      <c r="SXL112" s="376"/>
      <c r="SXM112" s="376"/>
      <c r="SXN112" s="376"/>
      <c r="SXO112" s="376"/>
      <c r="SXP112" s="376"/>
      <c r="SXQ112" s="376"/>
      <c r="SXR112" s="376"/>
      <c r="SXS112" s="376"/>
      <c r="SXT112" s="376"/>
      <c r="SXU112" s="376"/>
      <c r="SXV112" s="376"/>
      <c r="SXW112" s="376"/>
      <c r="SXX112" s="376"/>
      <c r="SXY112" s="376"/>
      <c r="SXZ112" s="376"/>
      <c r="SYA112" s="376"/>
      <c r="SYB112" s="376"/>
      <c r="SYC112" s="376"/>
      <c r="SYD112" s="376"/>
      <c r="SYE112" s="376"/>
      <c r="SYF112" s="376"/>
      <c r="SYG112" s="376"/>
      <c r="SYH112" s="376"/>
      <c r="SYI112" s="376"/>
      <c r="SYJ112" s="376"/>
      <c r="SYK112" s="376"/>
      <c r="SYL112" s="376"/>
      <c r="SYM112" s="376"/>
      <c r="SYN112" s="376"/>
      <c r="SYO112" s="376"/>
      <c r="SYP112" s="376"/>
      <c r="SYQ112" s="376"/>
      <c r="SYR112" s="376"/>
      <c r="SYS112" s="376"/>
      <c r="SYT112" s="376"/>
      <c r="SYU112" s="376"/>
      <c r="SYV112" s="376"/>
      <c r="SYW112" s="376"/>
      <c r="SYX112" s="376"/>
      <c r="SYY112" s="376"/>
      <c r="SYZ112" s="376"/>
      <c r="SZA112" s="376"/>
      <c r="SZB112" s="376"/>
      <c r="SZC112" s="376"/>
      <c r="SZD112" s="376"/>
      <c r="SZE112" s="376"/>
      <c r="SZF112" s="376"/>
      <c r="SZG112" s="376"/>
      <c r="SZH112" s="376"/>
      <c r="SZI112" s="376"/>
      <c r="SZJ112" s="376"/>
      <c r="SZK112" s="376"/>
      <c r="SZL112" s="376"/>
      <c r="SZM112" s="376"/>
      <c r="SZN112" s="376"/>
      <c r="SZO112" s="376"/>
      <c r="SZP112" s="376"/>
      <c r="SZQ112" s="376"/>
      <c r="SZR112" s="376"/>
      <c r="SZS112" s="376"/>
      <c r="SZT112" s="376"/>
      <c r="SZU112" s="376"/>
      <c r="SZV112" s="376"/>
      <c r="SZW112" s="376"/>
      <c r="SZX112" s="376"/>
      <c r="SZY112" s="376"/>
      <c r="SZZ112" s="376"/>
      <c r="TAA112" s="376"/>
      <c r="TAB112" s="376"/>
      <c r="TAC112" s="376"/>
      <c r="TAD112" s="376"/>
      <c r="TAE112" s="376"/>
      <c r="TAF112" s="376"/>
      <c r="TAG112" s="376"/>
      <c r="TAH112" s="376"/>
      <c r="TAI112" s="376"/>
      <c r="TAJ112" s="376"/>
      <c r="TAK112" s="376"/>
      <c r="TAL112" s="376"/>
      <c r="TAM112" s="376"/>
      <c r="TAN112" s="376"/>
      <c r="TAO112" s="376"/>
      <c r="TAP112" s="376"/>
      <c r="TAQ112" s="376"/>
      <c r="TAR112" s="376"/>
      <c r="TAS112" s="376"/>
      <c r="TAT112" s="376"/>
      <c r="TAU112" s="376"/>
      <c r="TAV112" s="376"/>
      <c r="TAW112" s="376"/>
      <c r="TAX112" s="376"/>
      <c r="TAY112" s="376"/>
      <c r="TAZ112" s="376"/>
      <c r="TBA112" s="376"/>
      <c r="TBB112" s="376"/>
      <c r="TBC112" s="376"/>
      <c r="TBD112" s="376"/>
      <c r="TBE112" s="376"/>
      <c r="TBF112" s="376"/>
      <c r="TBG112" s="376"/>
      <c r="TBH112" s="376"/>
      <c r="TBI112" s="376"/>
      <c r="TBJ112" s="376"/>
      <c r="TBK112" s="376"/>
      <c r="TBL112" s="376"/>
      <c r="TBM112" s="376"/>
      <c r="TBN112" s="376"/>
      <c r="TBO112" s="376"/>
      <c r="TBP112" s="376"/>
      <c r="TBQ112" s="376"/>
      <c r="TBR112" s="376"/>
      <c r="TBS112" s="376"/>
      <c r="TBT112" s="376"/>
      <c r="TBU112" s="376"/>
      <c r="TBV112" s="376"/>
      <c r="TBW112" s="376"/>
      <c r="TBX112" s="376"/>
      <c r="TBY112" s="376"/>
      <c r="TBZ112" s="376"/>
      <c r="TCA112" s="376"/>
      <c r="TCB112" s="376"/>
      <c r="TCC112" s="376"/>
      <c r="TCD112" s="376"/>
      <c r="TCE112" s="376"/>
      <c r="TCF112" s="376"/>
      <c r="TCG112" s="376"/>
      <c r="TCH112" s="376"/>
      <c r="TCI112" s="376"/>
      <c r="TCJ112" s="376"/>
      <c r="TCK112" s="376"/>
      <c r="TCL112" s="376"/>
      <c r="TCM112" s="376"/>
      <c r="TCN112" s="376"/>
      <c r="TCO112" s="376"/>
      <c r="TCP112" s="376"/>
      <c r="TCQ112" s="376"/>
      <c r="TCR112" s="376"/>
      <c r="TCS112" s="376"/>
      <c r="TCT112" s="376"/>
      <c r="TCU112" s="376"/>
      <c r="TCV112" s="376"/>
      <c r="TCW112" s="376"/>
      <c r="TCX112" s="376"/>
      <c r="TCY112" s="376"/>
      <c r="TCZ112" s="376"/>
      <c r="TDA112" s="376"/>
      <c r="TDB112" s="376"/>
      <c r="TDC112" s="376"/>
      <c r="TDD112" s="376"/>
      <c r="TDE112" s="376"/>
      <c r="TDF112" s="376"/>
      <c r="TDG112" s="376"/>
      <c r="TDH112" s="376"/>
      <c r="TDI112" s="376"/>
      <c r="TDJ112" s="376"/>
      <c r="TDK112" s="376"/>
      <c r="TDL112" s="376"/>
      <c r="TDM112" s="376"/>
      <c r="TDN112" s="376"/>
      <c r="TDO112" s="376"/>
      <c r="TDP112" s="376"/>
      <c r="TDQ112" s="376"/>
      <c r="TDR112" s="376"/>
      <c r="TDS112" s="376"/>
      <c r="TDT112" s="376"/>
      <c r="TDU112" s="376"/>
      <c r="TDV112" s="376"/>
      <c r="TDW112" s="376"/>
      <c r="TDX112" s="376"/>
      <c r="TDY112" s="376"/>
      <c r="TDZ112" s="376"/>
      <c r="TEA112" s="376"/>
      <c r="TEB112" s="376"/>
      <c r="TEC112" s="376"/>
      <c r="TED112" s="376"/>
      <c r="TEE112" s="376"/>
      <c r="TEF112" s="376"/>
      <c r="TEG112" s="376"/>
      <c r="TEH112" s="376"/>
      <c r="TEI112" s="376"/>
      <c r="TEJ112" s="376"/>
      <c r="TEK112" s="376"/>
      <c r="TEL112" s="376"/>
      <c r="TEM112" s="376"/>
      <c r="TEN112" s="376"/>
      <c r="TEO112" s="376"/>
      <c r="TEP112" s="376"/>
      <c r="TEQ112" s="376"/>
      <c r="TER112" s="376"/>
      <c r="TES112" s="376"/>
      <c r="TET112" s="376"/>
      <c r="TEU112" s="376"/>
      <c r="TEV112" s="376"/>
      <c r="TEW112" s="376"/>
      <c r="TEX112" s="376"/>
      <c r="TEY112" s="376"/>
      <c r="TEZ112" s="376"/>
      <c r="TFA112" s="376"/>
      <c r="TFB112" s="376"/>
      <c r="TFC112" s="376"/>
      <c r="TFD112" s="376"/>
      <c r="TFE112" s="376"/>
      <c r="TFF112" s="376"/>
      <c r="TFG112" s="376"/>
      <c r="TFH112" s="376"/>
      <c r="TFI112" s="376"/>
      <c r="TFJ112" s="376"/>
      <c r="TFK112" s="376"/>
      <c r="TFL112" s="376"/>
      <c r="TFM112" s="376"/>
      <c r="TFN112" s="376"/>
      <c r="TFO112" s="376"/>
      <c r="TFP112" s="376"/>
      <c r="TFQ112" s="376"/>
      <c r="TFR112" s="376"/>
      <c r="TFS112" s="376"/>
      <c r="TFT112" s="376"/>
      <c r="TFU112" s="376"/>
      <c r="TFV112" s="376"/>
      <c r="TFW112" s="376"/>
      <c r="TFX112" s="376"/>
      <c r="TFY112" s="376"/>
      <c r="TFZ112" s="376"/>
      <c r="TGA112" s="376"/>
      <c r="TGB112" s="376"/>
      <c r="TGC112" s="376"/>
      <c r="TGD112" s="376"/>
      <c r="TGE112" s="376"/>
      <c r="TGF112" s="376"/>
      <c r="TGG112" s="376"/>
      <c r="TGH112" s="376"/>
      <c r="TGI112" s="376"/>
      <c r="TGJ112" s="376"/>
      <c r="TGK112" s="376"/>
      <c r="TGL112" s="376"/>
      <c r="TGM112" s="376"/>
      <c r="TGN112" s="376"/>
      <c r="TGO112" s="376"/>
      <c r="TGP112" s="376"/>
      <c r="TGQ112" s="376"/>
      <c r="TGR112" s="376"/>
      <c r="TGS112" s="376"/>
      <c r="TGT112" s="376"/>
      <c r="TGU112" s="376"/>
      <c r="TGV112" s="376"/>
      <c r="TGW112" s="376"/>
      <c r="TGX112" s="376"/>
      <c r="TGY112" s="376"/>
      <c r="TGZ112" s="376"/>
      <c r="THA112" s="376"/>
      <c r="THB112" s="376"/>
      <c r="THC112" s="376"/>
      <c r="THD112" s="376"/>
      <c r="THE112" s="376"/>
      <c r="THF112" s="376"/>
      <c r="THG112" s="376"/>
      <c r="THH112" s="376"/>
      <c r="THI112" s="376"/>
      <c r="THJ112" s="376"/>
      <c r="THK112" s="376"/>
      <c r="THL112" s="376"/>
      <c r="THM112" s="376"/>
      <c r="THN112" s="376"/>
      <c r="THO112" s="376"/>
      <c r="THP112" s="376"/>
      <c r="THQ112" s="376"/>
      <c r="THR112" s="376"/>
      <c r="THS112" s="376"/>
      <c r="THT112" s="376"/>
      <c r="THU112" s="376"/>
      <c r="THV112" s="376"/>
      <c r="THW112" s="376"/>
      <c r="THX112" s="376"/>
      <c r="THY112" s="376"/>
      <c r="THZ112" s="376"/>
      <c r="TIA112" s="376"/>
      <c r="TIB112" s="376"/>
      <c r="TIC112" s="376"/>
      <c r="TID112" s="376"/>
      <c r="TIE112" s="376"/>
      <c r="TIF112" s="376"/>
      <c r="TIG112" s="376"/>
      <c r="TIH112" s="376"/>
      <c r="TII112" s="376"/>
      <c r="TIJ112" s="376"/>
      <c r="TIK112" s="376"/>
      <c r="TIL112" s="376"/>
      <c r="TIM112" s="376"/>
      <c r="TIN112" s="376"/>
      <c r="TIO112" s="376"/>
      <c r="TIP112" s="376"/>
      <c r="TIQ112" s="376"/>
      <c r="TIR112" s="376"/>
      <c r="TIS112" s="376"/>
      <c r="TIT112" s="376"/>
      <c r="TIU112" s="376"/>
      <c r="TIV112" s="376"/>
      <c r="TIW112" s="376"/>
      <c r="TIX112" s="376"/>
      <c r="TIY112" s="376"/>
      <c r="TIZ112" s="376"/>
      <c r="TJA112" s="376"/>
      <c r="TJB112" s="376"/>
      <c r="TJC112" s="376"/>
      <c r="TJD112" s="376"/>
      <c r="TJE112" s="376"/>
      <c r="TJF112" s="376"/>
      <c r="TJG112" s="376"/>
      <c r="TJH112" s="376"/>
      <c r="TJI112" s="376"/>
      <c r="TJJ112" s="376"/>
      <c r="TJK112" s="376"/>
      <c r="TJL112" s="376"/>
      <c r="TJM112" s="376"/>
      <c r="TJN112" s="376"/>
      <c r="TJO112" s="376"/>
      <c r="TJP112" s="376"/>
      <c r="TJQ112" s="376"/>
      <c r="TJR112" s="376"/>
      <c r="TJS112" s="376"/>
      <c r="TJT112" s="376"/>
      <c r="TJU112" s="376"/>
      <c r="TJV112" s="376"/>
      <c r="TJW112" s="376"/>
      <c r="TJX112" s="376"/>
      <c r="TJY112" s="376"/>
      <c r="TJZ112" s="376"/>
      <c r="TKA112" s="376"/>
      <c r="TKB112" s="376"/>
      <c r="TKC112" s="376"/>
      <c r="TKD112" s="376"/>
      <c r="TKE112" s="376"/>
      <c r="TKF112" s="376"/>
      <c r="TKG112" s="376"/>
      <c r="TKH112" s="376"/>
      <c r="TKI112" s="376"/>
      <c r="TKJ112" s="376"/>
      <c r="TKK112" s="376"/>
      <c r="TKL112" s="376"/>
      <c r="TKM112" s="376"/>
      <c r="TKN112" s="376"/>
      <c r="TKO112" s="376"/>
      <c r="TKP112" s="376"/>
      <c r="TKQ112" s="376"/>
      <c r="TKR112" s="376"/>
      <c r="TKS112" s="376"/>
      <c r="TKT112" s="376"/>
      <c r="TKU112" s="376"/>
      <c r="TKV112" s="376"/>
      <c r="TKW112" s="376"/>
      <c r="TKX112" s="376"/>
      <c r="TKY112" s="376"/>
      <c r="TKZ112" s="376"/>
      <c r="TLA112" s="376"/>
      <c r="TLB112" s="376"/>
      <c r="TLC112" s="376"/>
      <c r="TLD112" s="376"/>
      <c r="TLE112" s="376"/>
      <c r="TLF112" s="376"/>
      <c r="TLG112" s="376"/>
      <c r="TLH112" s="376"/>
      <c r="TLI112" s="376"/>
      <c r="TLJ112" s="376"/>
      <c r="TLK112" s="376"/>
      <c r="TLL112" s="376"/>
      <c r="TLM112" s="376"/>
      <c r="TLN112" s="376"/>
      <c r="TLO112" s="376"/>
      <c r="TLP112" s="376"/>
      <c r="TLQ112" s="376"/>
      <c r="TLR112" s="376"/>
      <c r="TLS112" s="376"/>
      <c r="TLT112" s="376"/>
      <c r="TLU112" s="376"/>
      <c r="TLV112" s="376"/>
      <c r="TLW112" s="376"/>
      <c r="TLX112" s="376"/>
      <c r="TLY112" s="376"/>
      <c r="TLZ112" s="376"/>
      <c r="TMA112" s="376"/>
      <c r="TMB112" s="376"/>
      <c r="TMC112" s="376"/>
      <c r="TMD112" s="376"/>
      <c r="TME112" s="376"/>
      <c r="TMF112" s="376"/>
      <c r="TMG112" s="376"/>
      <c r="TMH112" s="376"/>
      <c r="TMI112" s="376"/>
      <c r="TMJ112" s="376"/>
      <c r="TMK112" s="376"/>
      <c r="TML112" s="376"/>
      <c r="TMM112" s="376"/>
      <c r="TMN112" s="376"/>
      <c r="TMO112" s="376"/>
      <c r="TMP112" s="376"/>
      <c r="TMQ112" s="376"/>
      <c r="TMR112" s="376"/>
      <c r="TMS112" s="376"/>
      <c r="TMT112" s="376"/>
      <c r="TMU112" s="376"/>
      <c r="TMV112" s="376"/>
      <c r="TMW112" s="376"/>
      <c r="TMX112" s="376"/>
      <c r="TMY112" s="376"/>
      <c r="TMZ112" s="376"/>
      <c r="TNA112" s="376"/>
      <c r="TNB112" s="376"/>
      <c r="TNC112" s="376"/>
      <c r="TND112" s="376"/>
      <c r="TNE112" s="376"/>
      <c r="TNF112" s="376"/>
      <c r="TNG112" s="376"/>
      <c r="TNH112" s="376"/>
      <c r="TNI112" s="376"/>
      <c r="TNJ112" s="376"/>
      <c r="TNK112" s="376"/>
      <c r="TNL112" s="376"/>
      <c r="TNM112" s="376"/>
      <c r="TNN112" s="376"/>
      <c r="TNO112" s="376"/>
      <c r="TNP112" s="376"/>
      <c r="TNQ112" s="376"/>
      <c r="TNR112" s="376"/>
      <c r="TNS112" s="376"/>
      <c r="TNT112" s="376"/>
      <c r="TNU112" s="376"/>
      <c r="TNV112" s="376"/>
      <c r="TNW112" s="376"/>
      <c r="TNX112" s="376"/>
      <c r="TNY112" s="376"/>
      <c r="TNZ112" s="376"/>
      <c r="TOA112" s="376"/>
      <c r="TOB112" s="376"/>
      <c r="TOC112" s="376"/>
      <c r="TOD112" s="376"/>
      <c r="TOE112" s="376"/>
      <c r="TOF112" s="376"/>
      <c r="TOG112" s="376"/>
      <c r="TOH112" s="376"/>
      <c r="TOI112" s="376"/>
      <c r="TOJ112" s="376"/>
      <c r="TOK112" s="376"/>
      <c r="TOL112" s="376"/>
      <c r="TOM112" s="376"/>
      <c r="TON112" s="376"/>
      <c r="TOO112" s="376"/>
      <c r="TOP112" s="376"/>
      <c r="TOQ112" s="376"/>
      <c r="TOR112" s="376"/>
      <c r="TOS112" s="376"/>
      <c r="TOT112" s="376"/>
      <c r="TOU112" s="376"/>
      <c r="TOV112" s="376"/>
      <c r="TOW112" s="376"/>
      <c r="TOX112" s="376"/>
      <c r="TOY112" s="376"/>
      <c r="TOZ112" s="376"/>
      <c r="TPA112" s="376"/>
      <c r="TPB112" s="376"/>
      <c r="TPC112" s="376"/>
      <c r="TPD112" s="376"/>
      <c r="TPE112" s="376"/>
      <c r="TPF112" s="376"/>
      <c r="TPG112" s="376"/>
      <c r="TPH112" s="376"/>
      <c r="TPI112" s="376"/>
      <c r="TPJ112" s="376"/>
      <c r="TPK112" s="376"/>
      <c r="TPL112" s="376"/>
      <c r="TPM112" s="376"/>
      <c r="TPN112" s="376"/>
      <c r="TPO112" s="376"/>
      <c r="TPP112" s="376"/>
      <c r="TPQ112" s="376"/>
      <c r="TPR112" s="376"/>
      <c r="TPS112" s="376"/>
      <c r="TPT112" s="376"/>
      <c r="TPU112" s="376"/>
      <c r="TPV112" s="376"/>
      <c r="TPW112" s="376"/>
      <c r="TPX112" s="376"/>
      <c r="TPY112" s="376"/>
      <c r="TPZ112" s="376"/>
      <c r="TQA112" s="376"/>
      <c r="TQB112" s="376"/>
      <c r="TQC112" s="376"/>
      <c r="TQD112" s="376"/>
      <c r="TQE112" s="376"/>
      <c r="TQF112" s="376"/>
      <c r="TQG112" s="376"/>
      <c r="TQH112" s="376"/>
      <c r="TQI112" s="376"/>
      <c r="TQJ112" s="376"/>
      <c r="TQK112" s="376"/>
      <c r="TQL112" s="376"/>
      <c r="TQM112" s="376"/>
      <c r="TQN112" s="376"/>
      <c r="TQO112" s="376"/>
      <c r="TQP112" s="376"/>
      <c r="TQQ112" s="376"/>
      <c r="TQR112" s="376"/>
      <c r="TQS112" s="376"/>
      <c r="TQT112" s="376"/>
      <c r="TQU112" s="376"/>
      <c r="TQV112" s="376"/>
      <c r="TQW112" s="376"/>
      <c r="TQX112" s="376"/>
      <c r="TQY112" s="376"/>
      <c r="TQZ112" s="376"/>
      <c r="TRA112" s="376"/>
      <c r="TRB112" s="376"/>
      <c r="TRC112" s="376"/>
      <c r="TRD112" s="376"/>
      <c r="TRE112" s="376"/>
      <c r="TRF112" s="376"/>
      <c r="TRG112" s="376"/>
      <c r="TRH112" s="376"/>
      <c r="TRI112" s="376"/>
      <c r="TRJ112" s="376"/>
      <c r="TRK112" s="376"/>
      <c r="TRL112" s="376"/>
      <c r="TRM112" s="376"/>
      <c r="TRN112" s="376"/>
      <c r="TRO112" s="376"/>
      <c r="TRP112" s="376"/>
      <c r="TRQ112" s="376"/>
      <c r="TRR112" s="376"/>
      <c r="TRS112" s="376"/>
      <c r="TRT112" s="376"/>
      <c r="TRU112" s="376"/>
      <c r="TRV112" s="376"/>
      <c r="TRW112" s="376"/>
      <c r="TRX112" s="376"/>
      <c r="TRY112" s="376"/>
      <c r="TRZ112" s="376"/>
      <c r="TSA112" s="376"/>
      <c r="TSB112" s="376"/>
      <c r="TSC112" s="376"/>
      <c r="TSD112" s="376"/>
      <c r="TSE112" s="376"/>
      <c r="TSF112" s="376"/>
      <c r="TSG112" s="376"/>
      <c r="TSH112" s="376"/>
      <c r="TSI112" s="376"/>
      <c r="TSJ112" s="376"/>
      <c r="TSK112" s="376"/>
      <c r="TSL112" s="376"/>
      <c r="TSM112" s="376"/>
      <c r="TSN112" s="376"/>
      <c r="TSO112" s="376"/>
      <c r="TSP112" s="376"/>
      <c r="TSQ112" s="376"/>
      <c r="TSR112" s="376"/>
      <c r="TSS112" s="376"/>
      <c r="TST112" s="376"/>
      <c r="TSU112" s="376"/>
      <c r="TSV112" s="376"/>
      <c r="TSW112" s="376"/>
      <c r="TSX112" s="376"/>
      <c r="TSY112" s="376"/>
      <c r="TSZ112" s="376"/>
      <c r="TTA112" s="376"/>
      <c r="TTB112" s="376"/>
      <c r="TTC112" s="376"/>
      <c r="TTD112" s="376"/>
      <c r="TTE112" s="376"/>
      <c r="TTF112" s="376"/>
      <c r="TTG112" s="376"/>
      <c r="TTH112" s="376"/>
      <c r="TTI112" s="376"/>
      <c r="TTJ112" s="376"/>
      <c r="TTK112" s="376"/>
      <c r="TTL112" s="376"/>
      <c r="TTM112" s="376"/>
      <c r="TTN112" s="376"/>
      <c r="TTO112" s="376"/>
      <c r="TTP112" s="376"/>
      <c r="TTQ112" s="376"/>
      <c r="TTR112" s="376"/>
      <c r="TTS112" s="376"/>
      <c r="TTT112" s="376"/>
      <c r="TTU112" s="376"/>
      <c r="TTV112" s="376"/>
      <c r="TTW112" s="376"/>
      <c r="TTX112" s="376"/>
      <c r="TTY112" s="376"/>
      <c r="TTZ112" s="376"/>
      <c r="TUA112" s="376"/>
      <c r="TUB112" s="376"/>
      <c r="TUC112" s="376"/>
      <c r="TUD112" s="376"/>
      <c r="TUE112" s="376"/>
      <c r="TUF112" s="376"/>
      <c r="TUG112" s="376"/>
      <c r="TUH112" s="376"/>
      <c r="TUI112" s="376"/>
      <c r="TUJ112" s="376"/>
      <c r="TUK112" s="376"/>
      <c r="TUL112" s="376"/>
      <c r="TUM112" s="376"/>
      <c r="TUN112" s="376"/>
      <c r="TUO112" s="376"/>
      <c r="TUP112" s="376"/>
      <c r="TUQ112" s="376"/>
      <c r="TUR112" s="376"/>
      <c r="TUS112" s="376"/>
      <c r="TUT112" s="376"/>
      <c r="TUU112" s="376"/>
      <c r="TUV112" s="376"/>
      <c r="TUW112" s="376"/>
      <c r="TUX112" s="376"/>
      <c r="TUY112" s="376"/>
      <c r="TUZ112" s="376"/>
      <c r="TVA112" s="376"/>
      <c r="TVB112" s="376"/>
      <c r="TVC112" s="376"/>
      <c r="TVD112" s="376"/>
      <c r="TVE112" s="376"/>
      <c r="TVF112" s="376"/>
      <c r="TVG112" s="376"/>
      <c r="TVH112" s="376"/>
      <c r="TVI112" s="376"/>
      <c r="TVJ112" s="376"/>
      <c r="TVK112" s="376"/>
      <c r="TVL112" s="376"/>
      <c r="TVM112" s="376"/>
      <c r="TVN112" s="376"/>
      <c r="TVO112" s="376"/>
      <c r="TVP112" s="376"/>
      <c r="TVQ112" s="376"/>
      <c r="TVR112" s="376"/>
      <c r="TVS112" s="376"/>
      <c r="TVT112" s="376"/>
      <c r="TVU112" s="376"/>
      <c r="TVV112" s="376"/>
      <c r="TVW112" s="376"/>
      <c r="TVX112" s="376"/>
      <c r="TVY112" s="376"/>
      <c r="TVZ112" s="376"/>
      <c r="TWA112" s="376"/>
      <c r="TWB112" s="376"/>
      <c r="TWC112" s="376"/>
      <c r="TWD112" s="376"/>
      <c r="TWE112" s="376"/>
      <c r="TWF112" s="376"/>
      <c r="TWG112" s="376"/>
      <c r="TWH112" s="376"/>
      <c r="TWI112" s="376"/>
      <c r="TWJ112" s="376"/>
      <c r="TWK112" s="376"/>
      <c r="TWL112" s="376"/>
      <c r="TWM112" s="376"/>
      <c r="TWN112" s="376"/>
      <c r="TWO112" s="376"/>
      <c r="TWP112" s="376"/>
      <c r="TWQ112" s="376"/>
      <c r="TWR112" s="376"/>
      <c r="TWS112" s="376"/>
      <c r="TWT112" s="376"/>
      <c r="TWU112" s="376"/>
      <c r="TWV112" s="376"/>
      <c r="TWW112" s="376"/>
      <c r="TWX112" s="376"/>
      <c r="TWY112" s="376"/>
      <c r="TWZ112" s="376"/>
      <c r="TXA112" s="376"/>
      <c r="TXB112" s="376"/>
      <c r="TXC112" s="376"/>
      <c r="TXD112" s="376"/>
      <c r="TXE112" s="376"/>
      <c r="TXF112" s="376"/>
      <c r="TXG112" s="376"/>
      <c r="TXH112" s="376"/>
      <c r="TXI112" s="376"/>
      <c r="TXJ112" s="376"/>
      <c r="TXK112" s="376"/>
      <c r="TXL112" s="376"/>
      <c r="TXM112" s="376"/>
      <c r="TXN112" s="376"/>
      <c r="TXO112" s="376"/>
      <c r="TXP112" s="376"/>
      <c r="TXQ112" s="376"/>
      <c r="TXR112" s="376"/>
      <c r="TXS112" s="376"/>
      <c r="TXT112" s="376"/>
      <c r="TXU112" s="376"/>
      <c r="TXV112" s="376"/>
      <c r="TXW112" s="376"/>
      <c r="TXX112" s="376"/>
      <c r="TXY112" s="376"/>
      <c r="TXZ112" s="376"/>
      <c r="TYA112" s="376"/>
      <c r="TYB112" s="376"/>
      <c r="TYC112" s="376"/>
      <c r="TYD112" s="376"/>
      <c r="TYE112" s="376"/>
      <c r="TYF112" s="376"/>
      <c r="TYG112" s="376"/>
      <c r="TYH112" s="376"/>
      <c r="TYI112" s="376"/>
      <c r="TYJ112" s="376"/>
      <c r="TYK112" s="376"/>
      <c r="TYL112" s="376"/>
      <c r="TYM112" s="376"/>
      <c r="TYN112" s="376"/>
      <c r="TYO112" s="376"/>
      <c r="TYP112" s="376"/>
      <c r="TYQ112" s="376"/>
      <c r="TYR112" s="376"/>
      <c r="TYS112" s="376"/>
      <c r="TYT112" s="376"/>
      <c r="TYU112" s="376"/>
      <c r="TYV112" s="376"/>
      <c r="TYW112" s="376"/>
      <c r="TYX112" s="376"/>
      <c r="TYY112" s="376"/>
      <c r="TYZ112" s="376"/>
      <c r="TZA112" s="376"/>
      <c r="TZB112" s="376"/>
      <c r="TZC112" s="376"/>
      <c r="TZD112" s="376"/>
      <c r="TZE112" s="376"/>
      <c r="TZF112" s="376"/>
      <c r="TZG112" s="376"/>
      <c r="TZH112" s="376"/>
      <c r="TZI112" s="376"/>
      <c r="TZJ112" s="376"/>
      <c r="TZK112" s="376"/>
      <c r="TZL112" s="376"/>
      <c r="TZM112" s="376"/>
      <c r="TZN112" s="376"/>
      <c r="TZO112" s="376"/>
      <c r="TZP112" s="376"/>
      <c r="TZQ112" s="376"/>
      <c r="TZR112" s="376"/>
      <c r="TZS112" s="376"/>
      <c r="TZT112" s="376"/>
      <c r="TZU112" s="376"/>
      <c r="TZV112" s="376"/>
      <c r="TZW112" s="376"/>
      <c r="TZX112" s="376"/>
      <c r="TZY112" s="376"/>
      <c r="TZZ112" s="376"/>
      <c r="UAA112" s="376"/>
      <c r="UAB112" s="376"/>
      <c r="UAC112" s="376"/>
      <c r="UAD112" s="376"/>
      <c r="UAE112" s="376"/>
      <c r="UAF112" s="376"/>
      <c r="UAG112" s="376"/>
      <c r="UAH112" s="376"/>
      <c r="UAI112" s="376"/>
      <c r="UAJ112" s="376"/>
      <c r="UAK112" s="376"/>
      <c r="UAL112" s="376"/>
      <c r="UAM112" s="376"/>
      <c r="UAN112" s="376"/>
      <c r="UAO112" s="376"/>
      <c r="UAP112" s="376"/>
      <c r="UAQ112" s="376"/>
      <c r="UAR112" s="376"/>
      <c r="UAS112" s="376"/>
      <c r="UAT112" s="376"/>
      <c r="UAU112" s="376"/>
      <c r="UAV112" s="376"/>
      <c r="UAW112" s="376"/>
      <c r="UAX112" s="376"/>
      <c r="UAY112" s="376"/>
      <c r="UAZ112" s="376"/>
      <c r="UBA112" s="376"/>
      <c r="UBB112" s="376"/>
      <c r="UBC112" s="376"/>
      <c r="UBD112" s="376"/>
      <c r="UBE112" s="376"/>
      <c r="UBF112" s="376"/>
      <c r="UBG112" s="376"/>
      <c r="UBH112" s="376"/>
      <c r="UBI112" s="376"/>
      <c r="UBJ112" s="376"/>
      <c r="UBK112" s="376"/>
      <c r="UBL112" s="376"/>
      <c r="UBM112" s="376"/>
      <c r="UBN112" s="376"/>
      <c r="UBO112" s="376"/>
      <c r="UBP112" s="376"/>
      <c r="UBQ112" s="376"/>
      <c r="UBR112" s="376"/>
      <c r="UBS112" s="376"/>
      <c r="UBT112" s="376"/>
      <c r="UBU112" s="376"/>
      <c r="UBV112" s="376"/>
      <c r="UBW112" s="376"/>
      <c r="UBX112" s="376"/>
      <c r="UBY112" s="376"/>
      <c r="UBZ112" s="376"/>
      <c r="UCA112" s="376"/>
      <c r="UCB112" s="376"/>
      <c r="UCC112" s="376"/>
      <c r="UCD112" s="376"/>
      <c r="UCE112" s="376"/>
      <c r="UCF112" s="376"/>
      <c r="UCG112" s="376"/>
      <c r="UCH112" s="376"/>
      <c r="UCI112" s="376"/>
      <c r="UCJ112" s="376"/>
      <c r="UCK112" s="376"/>
      <c r="UCL112" s="376"/>
      <c r="UCM112" s="376"/>
      <c r="UCN112" s="376"/>
      <c r="UCO112" s="376"/>
      <c r="UCP112" s="376"/>
      <c r="UCQ112" s="376"/>
      <c r="UCR112" s="376"/>
      <c r="UCS112" s="376"/>
      <c r="UCT112" s="376"/>
      <c r="UCU112" s="376"/>
      <c r="UCV112" s="376"/>
      <c r="UCW112" s="376"/>
      <c r="UCX112" s="376"/>
      <c r="UCY112" s="376"/>
      <c r="UCZ112" s="376"/>
      <c r="UDA112" s="376"/>
      <c r="UDB112" s="376"/>
      <c r="UDC112" s="376"/>
      <c r="UDD112" s="376"/>
      <c r="UDE112" s="376"/>
      <c r="UDF112" s="376"/>
      <c r="UDG112" s="376"/>
      <c r="UDH112" s="376"/>
      <c r="UDI112" s="376"/>
      <c r="UDJ112" s="376"/>
      <c r="UDK112" s="376"/>
      <c r="UDL112" s="376"/>
      <c r="UDM112" s="376"/>
      <c r="UDN112" s="376"/>
      <c r="UDO112" s="376"/>
      <c r="UDP112" s="376"/>
      <c r="UDQ112" s="376"/>
      <c r="UDR112" s="376"/>
      <c r="UDS112" s="376"/>
      <c r="UDT112" s="376"/>
      <c r="UDU112" s="376"/>
      <c r="UDV112" s="376"/>
      <c r="UDW112" s="376"/>
      <c r="UDX112" s="376"/>
      <c r="UDY112" s="376"/>
      <c r="UDZ112" s="376"/>
      <c r="UEA112" s="376"/>
      <c r="UEB112" s="376"/>
      <c r="UEC112" s="376"/>
      <c r="UED112" s="376"/>
      <c r="UEE112" s="376"/>
      <c r="UEF112" s="376"/>
      <c r="UEG112" s="376"/>
      <c r="UEH112" s="376"/>
      <c r="UEI112" s="376"/>
      <c r="UEJ112" s="376"/>
      <c r="UEK112" s="376"/>
      <c r="UEL112" s="376"/>
      <c r="UEM112" s="376"/>
      <c r="UEN112" s="376"/>
      <c r="UEO112" s="376"/>
      <c r="UEP112" s="376"/>
      <c r="UEQ112" s="376"/>
      <c r="UER112" s="376"/>
      <c r="UES112" s="376"/>
      <c r="UET112" s="376"/>
      <c r="UEU112" s="376"/>
      <c r="UEV112" s="376"/>
      <c r="UEW112" s="376"/>
      <c r="UEX112" s="376"/>
      <c r="UEY112" s="376"/>
      <c r="UEZ112" s="376"/>
      <c r="UFA112" s="376"/>
      <c r="UFB112" s="376"/>
      <c r="UFC112" s="376"/>
      <c r="UFD112" s="376"/>
      <c r="UFE112" s="376"/>
      <c r="UFF112" s="376"/>
      <c r="UFG112" s="376"/>
      <c r="UFH112" s="376"/>
      <c r="UFI112" s="376"/>
      <c r="UFJ112" s="376"/>
      <c r="UFK112" s="376"/>
      <c r="UFL112" s="376"/>
      <c r="UFM112" s="376"/>
      <c r="UFN112" s="376"/>
      <c r="UFO112" s="376"/>
      <c r="UFP112" s="376"/>
      <c r="UFQ112" s="376"/>
      <c r="UFR112" s="376"/>
      <c r="UFS112" s="376"/>
      <c r="UFT112" s="376"/>
      <c r="UFU112" s="376"/>
      <c r="UFV112" s="376"/>
      <c r="UFW112" s="376"/>
      <c r="UFX112" s="376"/>
      <c r="UFY112" s="376"/>
      <c r="UFZ112" s="376"/>
      <c r="UGA112" s="376"/>
      <c r="UGB112" s="376"/>
      <c r="UGC112" s="376"/>
      <c r="UGD112" s="376"/>
      <c r="UGE112" s="376"/>
      <c r="UGF112" s="376"/>
      <c r="UGG112" s="376"/>
      <c r="UGH112" s="376"/>
      <c r="UGI112" s="376"/>
      <c r="UGJ112" s="376"/>
      <c r="UGK112" s="376"/>
      <c r="UGL112" s="376"/>
      <c r="UGM112" s="376"/>
      <c r="UGN112" s="376"/>
      <c r="UGO112" s="376"/>
      <c r="UGP112" s="376"/>
      <c r="UGQ112" s="376"/>
      <c r="UGR112" s="376"/>
      <c r="UGS112" s="376"/>
      <c r="UGT112" s="376"/>
      <c r="UGU112" s="376"/>
      <c r="UGV112" s="376"/>
      <c r="UGW112" s="376"/>
      <c r="UGX112" s="376"/>
      <c r="UGY112" s="376"/>
      <c r="UGZ112" s="376"/>
      <c r="UHA112" s="376"/>
      <c r="UHB112" s="376"/>
      <c r="UHC112" s="376"/>
      <c r="UHD112" s="376"/>
      <c r="UHE112" s="376"/>
      <c r="UHF112" s="376"/>
      <c r="UHG112" s="376"/>
      <c r="UHH112" s="376"/>
      <c r="UHI112" s="376"/>
      <c r="UHJ112" s="376"/>
      <c r="UHK112" s="376"/>
      <c r="UHL112" s="376"/>
      <c r="UHM112" s="376"/>
      <c r="UHN112" s="376"/>
      <c r="UHO112" s="376"/>
      <c r="UHP112" s="376"/>
      <c r="UHQ112" s="376"/>
      <c r="UHR112" s="376"/>
      <c r="UHS112" s="376"/>
      <c r="UHT112" s="376"/>
      <c r="UHU112" s="376"/>
      <c r="UHV112" s="376"/>
      <c r="UHW112" s="376"/>
      <c r="UHX112" s="376"/>
      <c r="UHY112" s="376"/>
      <c r="UHZ112" s="376"/>
      <c r="UIA112" s="376"/>
      <c r="UIB112" s="376"/>
      <c r="UIC112" s="376"/>
      <c r="UID112" s="376"/>
      <c r="UIE112" s="376"/>
      <c r="UIF112" s="376"/>
      <c r="UIG112" s="376"/>
      <c r="UIH112" s="376"/>
      <c r="UII112" s="376"/>
      <c r="UIJ112" s="376"/>
      <c r="UIK112" s="376"/>
      <c r="UIL112" s="376"/>
      <c r="UIM112" s="376"/>
      <c r="UIN112" s="376"/>
      <c r="UIO112" s="376"/>
      <c r="UIP112" s="376"/>
      <c r="UIQ112" s="376"/>
      <c r="UIR112" s="376"/>
      <c r="UIS112" s="376"/>
      <c r="UIT112" s="376"/>
      <c r="UIU112" s="376"/>
      <c r="UIV112" s="376"/>
      <c r="UIW112" s="376"/>
      <c r="UIX112" s="376"/>
      <c r="UIY112" s="376"/>
      <c r="UIZ112" s="376"/>
      <c r="UJA112" s="376"/>
      <c r="UJB112" s="376"/>
      <c r="UJC112" s="376"/>
      <c r="UJD112" s="376"/>
      <c r="UJE112" s="376"/>
      <c r="UJF112" s="376"/>
      <c r="UJG112" s="376"/>
      <c r="UJH112" s="376"/>
      <c r="UJI112" s="376"/>
      <c r="UJJ112" s="376"/>
      <c r="UJK112" s="376"/>
      <c r="UJL112" s="376"/>
      <c r="UJM112" s="376"/>
      <c r="UJN112" s="376"/>
      <c r="UJO112" s="376"/>
      <c r="UJP112" s="376"/>
      <c r="UJQ112" s="376"/>
      <c r="UJR112" s="376"/>
      <c r="UJS112" s="376"/>
      <c r="UJT112" s="376"/>
      <c r="UJU112" s="376"/>
      <c r="UJV112" s="376"/>
      <c r="UJW112" s="376"/>
      <c r="UJX112" s="376"/>
      <c r="UJY112" s="376"/>
      <c r="UJZ112" s="376"/>
      <c r="UKA112" s="376"/>
      <c r="UKB112" s="376"/>
      <c r="UKC112" s="376"/>
      <c r="UKD112" s="376"/>
      <c r="UKE112" s="376"/>
      <c r="UKF112" s="376"/>
      <c r="UKG112" s="376"/>
      <c r="UKH112" s="376"/>
      <c r="UKI112" s="376"/>
      <c r="UKJ112" s="376"/>
      <c r="UKK112" s="376"/>
      <c r="UKL112" s="376"/>
      <c r="UKM112" s="376"/>
      <c r="UKN112" s="376"/>
      <c r="UKO112" s="376"/>
      <c r="UKP112" s="376"/>
      <c r="UKQ112" s="376"/>
      <c r="UKR112" s="376"/>
      <c r="UKS112" s="376"/>
      <c r="UKT112" s="376"/>
      <c r="UKU112" s="376"/>
      <c r="UKV112" s="376"/>
      <c r="UKW112" s="376"/>
      <c r="UKX112" s="376"/>
      <c r="UKY112" s="376"/>
      <c r="UKZ112" s="376"/>
      <c r="ULA112" s="376"/>
      <c r="ULB112" s="376"/>
      <c r="ULC112" s="376"/>
      <c r="ULD112" s="376"/>
      <c r="ULE112" s="376"/>
      <c r="ULF112" s="376"/>
      <c r="ULG112" s="376"/>
      <c r="ULH112" s="376"/>
      <c r="ULI112" s="376"/>
      <c r="ULJ112" s="376"/>
      <c r="ULK112" s="376"/>
      <c r="ULL112" s="376"/>
      <c r="ULM112" s="376"/>
      <c r="ULN112" s="376"/>
      <c r="ULO112" s="376"/>
      <c r="ULP112" s="376"/>
      <c r="ULQ112" s="376"/>
      <c r="ULR112" s="376"/>
      <c r="ULS112" s="376"/>
      <c r="ULT112" s="376"/>
      <c r="ULU112" s="376"/>
      <c r="ULV112" s="376"/>
      <c r="ULW112" s="376"/>
      <c r="ULX112" s="376"/>
      <c r="ULY112" s="376"/>
      <c r="ULZ112" s="376"/>
      <c r="UMA112" s="376"/>
      <c r="UMB112" s="376"/>
      <c r="UMC112" s="376"/>
      <c r="UMD112" s="376"/>
      <c r="UME112" s="376"/>
      <c r="UMF112" s="376"/>
      <c r="UMG112" s="376"/>
      <c r="UMH112" s="376"/>
      <c r="UMI112" s="376"/>
      <c r="UMJ112" s="376"/>
      <c r="UMK112" s="376"/>
      <c r="UML112" s="376"/>
      <c r="UMM112" s="376"/>
      <c r="UMN112" s="376"/>
      <c r="UMO112" s="376"/>
      <c r="UMP112" s="376"/>
      <c r="UMQ112" s="376"/>
      <c r="UMR112" s="376"/>
      <c r="UMS112" s="376"/>
      <c r="UMT112" s="376"/>
      <c r="UMU112" s="376"/>
      <c r="UMV112" s="376"/>
      <c r="UMW112" s="376"/>
      <c r="UMX112" s="376"/>
      <c r="UMY112" s="376"/>
      <c r="UMZ112" s="376"/>
      <c r="UNA112" s="376"/>
      <c r="UNB112" s="376"/>
      <c r="UNC112" s="376"/>
      <c r="UND112" s="376"/>
      <c r="UNE112" s="376"/>
      <c r="UNF112" s="376"/>
      <c r="UNG112" s="376"/>
      <c r="UNH112" s="376"/>
      <c r="UNI112" s="376"/>
      <c r="UNJ112" s="376"/>
      <c r="UNK112" s="376"/>
      <c r="UNL112" s="376"/>
      <c r="UNM112" s="376"/>
      <c r="UNN112" s="376"/>
      <c r="UNO112" s="376"/>
      <c r="UNP112" s="376"/>
      <c r="UNQ112" s="376"/>
      <c r="UNR112" s="376"/>
      <c r="UNS112" s="376"/>
      <c r="UNT112" s="376"/>
      <c r="UNU112" s="376"/>
      <c r="UNV112" s="376"/>
      <c r="UNW112" s="376"/>
      <c r="UNX112" s="376"/>
      <c r="UNY112" s="376"/>
      <c r="UNZ112" s="376"/>
      <c r="UOA112" s="376"/>
      <c r="UOB112" s="376"/>
      <c r="UOC112" s="376"/>
      <c r="UOD112" s="376"/>
      <c r="UOE112" s="376"/>
      <c r="UOF112" s="376"/>
      <c r="UOG112" s="376"/>
      <c r="UOH112" s="376"/>
      <c r="UOI112" s="376"/>
      <c r="UOJ112" s="376"/>
      <c r="UOK112" s="376"/>
      <c r="UOL112" s="376"/>
      <c r="UOM112" s="376"/>
      <c r="UON112" s="376"/>
      <c r="UOO112" s="376"/>
      <c r="UOP112" s="376"/>
      <c r="UOQ112" s="376"/>
      <c r="UOR112" s="376"/>
      <c r="UOS112" s="376"/>
      <c r="UOT112" s="376"/>
      <c r="UOU112" s="376"/>
      <c r="UOV112" s="376"/>
      <c r="UOW112" s="376"/>
      <c r="UOX112" s="376"/>
      <c r="UOY112" s="376"/>
      <c r="UOZ112" s="376"/>
      <c r="UPA112" s="376"/>
      <c r="UPB112" s="376"/>
      <c r="UPC112" s="376"/>
      <c r="UPD112" s="376"/>
      <c r="UPE112" s="376"/>
      <c r="UPF112" s="376"/>
      <c r="UPG112" s="376"/>
      <c r="UPH112" s="376"/>
      <c r="UPI112" s="376"/>
      <c r="UPJ112" s="376"/>
      <c r="UPK112" s="376"/>
      <c r="UPL112" s="376"/>
      <c r="UPM112" s="376"/>
      <c r="UPN112" s="376"/>
      <c r="UPO112" s="376"/>
      <c r="UPP112" s="376"/>
      <c r="UPQ112" s="376"/>
      <c r="UPR112" s="376"/>
      <c r="UPS112" s="376"/>
      <c r="UPT112" s="376"/>
      <c r="UPU112" s="376"/>
      <c r="UPV112" s="376"/>
      <c r="UPW112" s="376"/>
      <c r="UPX112" s="376"/>
      <c r="UPY112" s="376"/>
      <c r="UPZ112" s="376"/>
      <c r="UQA112" s="376"/>
      <c r="UQB112" s="376"/>
      <c r="UQC112" s="376"/>
      <c r="UQD112" s="376"/>
      <c r="UQE112" s="376"/>
      <c r="UQF112" s="376"/>
      <c r="UQG112" s="376"/>
      <c r="UQH112" s="376"/>
      <c r="UQI112" s="376"/>
      <c r="UQJ112" s="376"/>
      <c r="UQK112" s="376"/>
      <c r="UQL112" s="376"/>
      <c r="UQM112" s="376"/>
      <c r="UQN112" s="376"/>
      <c r="UQO112" s="376"/>
      <c r="UQP112" s="376"/>
      <c r="UQQ112" s="376"/>
      <c r="UQR112" s="376"/>
      <c r="UQS112" s="376"/>
      <c r="UQT112" s="376"/>
      <c r="UQU112" s="376"/>
      <c r="UQV112" s="376"/>
      <c r="UQW112" s="376"/>
      <c r="UQX112" s="376"/>
      <c r="UQY112" s="376"/>
      <c r="UQZ112" s="376"/>
      <c r="URA112" s="376"/>
      <c r="URB112" s="376"/>
      <c r="URC112" s="376"/>
      <c r="URD112" s="376"/>
      <c r="URE112" s="376"/>
      <c r="URF112" s="376"/>
      <c r="URG112" s="376"/>
      <c r="URH112" s="376"/>
      <c r="URI112" s="376"/>
      <c r="URJ112" s="376"/>
      <c r="URK112" s="376"/>
      <c r="URL112" s="376"/>
      <c r="URM112" s="376"/>
      <c r="URN112" s="376"/>
      <c r="URO112" s="376"/>
      <c r="URP112" s="376"/>
      <c r="URQ112" s="376"/>
      <c r="URR112" s="376"/>
      <c r="URS112" s="376"/>
      <c r="URT112" s="376"/>
      <c r="URU112" s="376"/>
      <c r="URV112" s="376"/>
      <c r="URW112" s="376"/>
      <c r="URX112" s="376"/>
      <c r="URY112" s="376"/>
      <c r="URZ112" s="376"/>
      <c r="USA112" s="376"/>
      <c r="USB112" s="376"/>
      <c r="USC112" s="376"/>
      <c r="USD112" s="376"/>
      <c r="USE112" s="376"/>
      <c r="USF112" s="376"/>
      <c r="USG112" s="376"/>
      <c r="USH112" s="376"/>
      <c r="USI112" s="376"/>
      <c r="USJ112" s="376"/>
      <c r="USK112" s="376"/>
      <c r="USL112" s="376"/>
      <c r="USM112" s="376"/>
      <c r="USN112" s="376"/>
      <c r="USO112" s="376"/>
      <c r="USP112" s="376"/>
      <c r="USQ112" s="376"/>
      <c r="USR112" s="376"/>
      <c r="USS112" s="376"/>
      <c r="UST112" s="376"/>
      <c r="USU112" s="376"/>
      <c r="USV112" s="376"/>
      <c r="USW112" s="376"/>
      <c r="USX112" s="376"/>
      <c r="USY112" s="376"/>
      <c r="USZ112" s="376"/>
      <c r="UTA112" s="376"/>
      <c r="UTB112" s="376"/>
      <c r="UTC112" s="376"/>
      <c r="UTD112" s="376"/>
      <c r="UTE112" s="376"/>
      <c r="UTF112" s="376"/>
      <c r="UTG112" s="376"/>
      <c r="UTH112" s="376"/>
      <c r="UTI112" s="376"/>
      <c r="UTJ112" s="376"/>
      <c r="UTK112" s="376"/>
      <c r="UTL112" s="376"/>
      <c r="UTM112" s="376"/>
      <c r="UTN112" s="376"/>
      <c r="UTO112" s="376"/>
      <c r="UTP112" s="376"/>
      <c r="UTQ112" s="376"/>
      <c r="UTR112" s="376"/>
      <c r="UTS112" s="376"/>
      <c r="UTT112" s="376"/>
      <c r="UTU112" s="376"/>
      <c r="UTV112" s="376"/>
      <c r="UTW112" s="376"/>
      <c r="UTX112" s="376"/>
      <c r="UTY112" s="376"/>
      <c r="UTZ112" s="376"/>
      <c r="UUA112" s="376"/>
      <c r="UUB112" s="376"/>
      <c r="UUC112" s="376"/>
      <c r="UUD112" s="376"/>
      <c r="UUE112" s="376"/>
      <c r="UUF112" s="376"/>
      <c r="UUG112" s="376"/>
      <c r="UUH112" s="376"/>
      <c r="UUI112" s="376"/>
      <c r="UUJ112" s="376"/>
      <c r="UUK112" s="376"/>
      <c r="UUL112" s="376"/>
      <c r="UUM112" s="376"/>
      <c r="UUN112" s="376"/>
      <c r="UUO112" s="376"/>
      <c r="UUP112" s="376"/>
      <c r="UUQ112" s="376"/>
      <c r="UUR112" s="376"/>
      <c r="UUS112" s="376"/>
      <c r="UUT112" s="376"/>
      <c r="UUU112" s="376"/>
      <c r="UUV112" s="376"/>
      <c r="UUW112" s="376"/>
      <c r="UUX112" s="376"/>
      <c r="UUY112" s="376"/>
      <c r="UUZ112" s="376"/>
      <c r="UVA112" s="376"/>
      <c r="UVB112" s="376"/>
      <c r="UVC112" s="376"/>
      <c r="UVD112" s="376"/>
      <c r="UVE112" s="376"/>
      <c r="UVF112" s="376"/>
      <c r="UVG112" s="376"/>
      <c r="UVH112" s="376"/>
      <c r="UVI112" s="376"/>
      <c r="UVJ112" s="376"/>
      <c r="UVK112" s="376"/>
      <c r="UVL112" s="376"/>
      <c r="UVM112" s="376"/>
      <c r="UVN112" s="376"/>
      <c r="UVO112" s="376"/>
      <c r="UVP112" s="376"/>
      <c r="UVQ112" s="376"/>
      <c r="UVR112" s="376"/>
      <c r="UVS112" s="376"/>
      <c r="UVT112" s="376"/>
      <c r="UVU112" s="376"/>
      <c r="UVV112" s="376"/>
      <c r="UVW112" s="376"/>
      <c r="UVX112" s="376"/>
      <c r="UVY112" s="376"/>
      <c r="UVZ112" s="376"/>
      <c r="UWA112" s="376"/>
      <c r="UWB112" s="376"/>
      <c r="UWC112" s="376"/>
      <c r="UWD112" s="376"/>
      <c r="UWE112" s="376"/>
      <c r="UWF112" s="376"/>
      <c r="UWG112" s="376"/>
      <c r="UWH112" s="376"/>
      <c r="UWI112" s="376"/>
      <c r="UWJ112" s="376"/>
      <c r="UWK112" s="376"/>
      <c r="UWL112" s="376"/>
      <c r="UWM112" s="376"/>
      <c r="UWN112" s="376"/>
      <c r="UWO112" s="376"/>
      <c r="UWP112" s="376"/>
      <c r="UWQ112" s="376"/>
      <c r="UWR112" s="376"/>
      <c r="UWS112" s="376"/>
      <c r="UWT112" s="376"/>
      <c r="UWU112" s="376"/>
      <c r="UWV112" s="376"/>
      <c r="UWW112" s="376"/>
      <c r="UWX112" s="376"/>
      <c r="UWY112" s="376"/>
      <c r="UWZ112" s="376"/>
      <c r="UXA112" s="376"/>
      <c r="UXB112" s="376"/>
      <c r="UXC112" s="376"/>
      <c r="UXD112" s="376"/>
      <c r="UXE112" s="376"/>
      <c r="UXF112" s="376"/>
      <c r="UXG112" s="376"/>
      <c r="UXH112" s="376"/>
      <c r="UXI112" s="376"/>
      <c r="UXJ112" s="376"/>
      <c r="UXK112" s="376"/>
      <c r="UXL112" s="376"/>
      <c r="UXM112" s="376"/>
      <c r="UXN112" s="376"/>
      <c r="UXO112" s="376"/>
      <c r="UXP112" s="376"/>
      <c r="UXQ112" s="376"/>
      <c r="UXR112" s="376"/>
      <c r="UXS112" s="376"/>
      <c r="UXT112" s="376"/>
      <c r="UXU112" s="376"/>
      <c r="UXV112" s="376"/>
      <c r="UXW112" s="376"/>
      <c r="UXX112" s="376"/>
      <c r="UXY112" s="376"/>
      <c r="UXZ112" s="376"/>
      <c r="UYA112" s="376"/>
      <c r="UYB112" s="376"/>
      <c r="UYC112" s="376"/>
      <c r="UYD112" s="376"/>
      <c r="UYE112" s="376"/>
      <c r="UYF112" s="376"/>
      <c r="UYG112" s="376"/>
      <c r="UYH112" s="376"/>
      <c r="UYI112" s="376"/>
      <c r="UYJ112" s="376"/>
      <c r="UYK112" s="376"/>
      <c r="UYL112" s="376"/>
      <c r="UYM112" s="376"/>
      <c r="UYN112" s="376"/>
      <c r="UYO112" s="376"/>
      <c r="UYP112" s="376"/>
      <c r="UYQ112" s="376"/>
      <c r="UYR112" s="376"/>
      <c r="UYS112" s="376"/>
      <c r="UYT112" s="376"/>
      <c r="UYU112" s="376"/>
      <c r="UYV112" s="376"/>
      <c r="UYW112" s="376"/>
      <c r="UYX112" s="376"/>
      <c r="UYY112" s="376"/>
      <c r="UYZ112" s="376"/>
      <c r="UZA112" s="376"/>
      <c r="UZB112" s="376"/>
      <c r="UZC112" s="376"/>
      <c r="UZD112" s="376"/>
      <c r="UZE112" s="376"/>
      <c r="UZF112" s="376"/>
      <c r="UZG112" s="376"/>
      <c r="UZH112" s="376"/>
      <c r="UZI112" s="376"/>
      <c r="UZJ112" s="376"/>
      <c r="UZK112" s="376"/>
      <c r="UZL112" s="376"/>
      <c r="UZM112" s="376"/>
      <c r="UZN112" s="376"/>
      <c r="UZO112" s="376"/>
      <c r="UZP112" s="376"/>
      <c r="UZQ112" s="376"/>
      <c r="UZR112" s="376"/>
      <c r="UZS112" s="376"/>
      <c r="UZT112" s="376"/>
      <c r="UZU112" s="376"/>
      <c r="UZV112" s="376"/>
      <c r="UZW112" s="376"/>
      <c r="UZX112" s="376"/>
      <c r="UZY112" s="376"/>
      <c r="UZZ112" s="376"/>
      <c r="VAA112" s="376"/>
      <c r="VAB112" s="376"/>
      <c r="VAC112" s="376"/>
      <c r="VAD112" s="376"/>
      <c r="VAE112" s="376"/>
      <c r="VAF112" s="376"/>
      <c r="VAG112" s="376"/>
      <c r="VAH112" s="376"/>
      <c r="VAI112" s="376"/>
      <c r="VAJ112" s="376"/>
      <c r="VAK112" s="376"/>
      <c r="VAL112" s="376"/>
      <c r="VAM112" s="376"/>
      <c r="VAN112" s="376"/>
      <c r="VAO112" s="376"/>
      <c r="VAP112" s="376"/>
      <c r="VAQ112" s="376"/>
      <c r="VAR112" s="376"/>
      <c r="VAS112" s="376"/>
      <c r="VAT112" s="376"/>
      <c r="VAU112" s="376"/>
      <c r="VAV112" s="376"/>
      <c r="VAW112" s="376"/>
      <c r="VAX112" s="376"/>
      <c r="VAY112" s="376"/>
      <c r="VAZ112" s="376"/>
      <c r="VBA112" s="376"/>
      <c r="VBB112" s="376"/>
      <c r="VBC112" s="376"/>
      <c r="VBD112" s="376"/>
      <c r="VBE112" s="376"/>
      <c r="VBF112" s="376"/>
      <c r="VBG112" s="376"/>
      <c r="VBH112" s="376"/>
      <c r="VBI112" s="376"/>
      <c r="VBJ112" s="376"/>
      <c r="VBK112" s="376"/>
      <c r="VBL112" s="376"/>
      <c r="VBM112" s="376"/>
      <c r="VBN112" s="376"/>
      <c r="VBO112" s="376"/>
      <c r="VBP112" s="376"/>
      <c r="VBQ112" s="376"/>
      <c r="VBR112" s="376"/>
      <c r="VBS112" s="376"/>
      <c r="VBT112" s="376"/>
      <c r="VBU112" s="376"/>
      <c r="VBV112" s="376"/>
      <c r="VBW112" s="376"/>
      <c r="VBX112" s="376"/>
      <c r="VBY112" s="376"/>
      <c r="VBZ112" s="376"/>
      <c r="VCA112" s="376"/>
      <c r="VCB112" s="376"/>
      <c r="VCC112" s="376"/>
      <c r="VCD112" s="376"/>
      <c r="VCE112" s="376"/>
      <c r="VCF112" s="376"/>
      <c r="VCG112" s="376"/>
      <c r="VCH112" s="376"/>
      <c r="VCI112" s="376"/>
      <c r="VCJ112" s="376"/>
      <c r="VCK112" s="376"/>
      <c r="VCL112" s="376"/>
      <c r="VCM112" s="376"/>
      <c r="VCN112" s="376"/>
      <c r="VCO112" s="376"/>
      <c r="VCP112" s="376"/>
      <c r="VCQ112" s="376"/>
      <c r="VCR112" s="376"/>
      <c r="VCS112" s="376"/>
      <c r="VCT112" s="376"/>
      <c r="VCU112" s="376"/>
      <c r="VCV112" s="376"/>
      <c r="VCW112" s="376"/>
      <c r="VCX112" s="376"/>
      <c r="VCY112" s="376"/>
      <c r="VCZ112" s="376"/>
      <c r="VDA112" s="376"/>
      <c r="VDB112" s="376"/>
      <c r="VDC112" s="376"/>
      <c r="VDD112" s="376"/>
      <c r="VDE112" s="376"/>
      <c r="VDF112" s="376"/>
      <c r="VDG112" s="376"/>
      <c r="VDH112" s="376"/>
      <c r="VDI112" s="376"/>
      <c r="VDJ112" s="376"/>
      <c r="VDK112" s="376"/>
      <c r="VDL112" s="376"/>
      <c r="VDM112" s="376"/>
      <c r="VDN112" s="376"/>
      <c r="VDO112" s="376"/>
      <c r="VDP112" s="376"/>
      <c r="VDQ112" s="376"/>
      <c r="VDR112" s="376"/>
      <c r="VDS112" s="376"/>
      <c r="VDT112" s="376"/>
      <c r="VDU112" s="376"/>
      <c r="VDV112" s="376"/>
      <c r="VDW112" s="376"/>
      <c r="VDX112" s="376"/>
      <c r="VDY112" s="376"/>
      <c r="VDZ112" s="376"/>
      <c r="VEA112" s="376"/>
      <c r="VEB112" s="376"/>
      <c r="VEC112" s="376"/>
      <c r="VED112" s="376"/>
      <c r="VEE112" s="376"/>
      <c r="VEF112" s="376"/>
      <c r="VEG112" s="376"/>
      <c r="VEH112" s="376"/>
      <c r="VEI112" s="376"/>
      <c r="VEJ112" s="376"/>
      <c r="VEK112" s="376"/>
      <c r="VEL112" s="376"/>
      <c r="VEM112" s="376"/>
      <c r="VEN112" s="376"/>
      <c r="VEO112" s="376"/>
      <c r="VEP112" s="376"/>
      <c r="VEQ112" s="376"/>
      <c r="VER112" s="376"/>
      <c r="VES112" s="376"/>
      <c r="VET112" s="376"/>
      <c r="VEU112" s="376"/>
      <c r="VEV112" s="376"/>
      <c r="VEW112" s="376"/>
      <c r="VEX112" s="376"/>
      <c r="VEY112" s="376"/>
      <c r="VEZ112" s="376"/>
      <c r="VFA112" s="376"/>
      <c r="VFB112" s="376"/>
      <c r="VFC112" s="376"/>
      <c r="VFD112" s="376"/>
      <c r="VFE112" s="376"/>
      <c r="VFF112" s="376"/>
      <c r="VFG112" s="376"/>
      <c r="VFH112" s="376"/>
      <c r="VFI112" s="376"/>
      <c r="VFJ112" s="376"/>
      <c r="VFK112" s="376"/>
      <c r="VFL112" s="376"/>
      <c r="VFM112" s="376"/>
      <c r="VFN112" s="376"/>
      <c r="VFO112" s="376"/>
      <c r="VFP112" s="376"/>
      <c r="VFQ112" s="376"/>
      <c r="VFR112" s="376"/>
      <c r="VFS112" s="376"/>
      <c r="VFT112" s="376"/>
      <c r="VFU112" s="376"/>
      <c r="VFV112" s="376"/>
      <c r="VFW112" s="376"/>
      <c r="VFX112" s="376"/>
      <c r="VFY112" s="376"/>
      <c r="VFZ112" s="376"/>
      <c r="VGA112" s="376"/>
      <c r="VGB112" s="376"/>
      <c r="VGC112" s="376"/>
      <c r="VGD112" s="376"/>
      <c r="VGE112" s="376"/>
      <c r="VGF112" s="376"/>
      <c r="VGG112" s="376"/>
      <c r="VGH112" s="376"/>
      <c r="VGI112" s="376"/>
      <c r="VGJ112" s="376"/>
      <c r="VGK112" s="376"/>
      <c r="VGL112" s="376"/>
      <c r="VGM112" s="376"/>
      <c r="VGN112" s="376"/>
      <c r="VGO112" s="376"/>
      <c r="VGP112" s="376"/>
      <c r="VGQ112" s="376"/>
      <c r="VGR112" s="376"/>
      <c r="VGS112" s="376"/>
      <c r="VGT112" s="376"/>
      <c r="VGU112" s="376"/>
      <c r="VGV112" s="376"/>
      <c r="VGW112" s="376"/>
      <c r="VGX112" s="376"/>
      <c r="VGY112" s="376"/>
      <c r="VGZ112" s="376"/>
      <c r="VHA112" s="376"/>
      <c r="VHB112" s="376"/>
      <c r="VHC112" s="376"/>
      <c r="VHD112" s="376"/>
      <c r="VHE112" s="376"/>
      <c r="VHF112" s="376"/>
      <c r="VHG112" s="376"/>
      <c r="VHH112" s="376"/>
      <c r="VHI112" s="376"/>
      <c r="VHJ112" s="376"/>
      <c r="VHK112" s="376"/>
      <c r="VHL112" s="376"/>
      <c r="VHM112" s="376"/>
      <c r="VHN112" s="376"/>
      <c r="VHO112" s="376"/>
      <c r="VHP112" s="376"/>
      <c r="VHQ112" s="376"/>
      <c r="VHR112" s="376"/>
      <c r="VHS112" s="376"/>
      <c r="VHT112" s="376"/>
      <c r="VHU112" s="376"/>
      <c r="VHV112" s="376"/>
      <c r="VHW112" s="376"/>
      <c r="VHX112" s="376"/>
      <c r="VHY112" s="376"/>
      <c r="VHZ112" s="376"/>
      <c r="VIA112" s="376"/>
      <c r="VIB112" s="376"/>
      <c r="VIC112" s="376"/>
      <c r="VID112" s="376"/>
      <c r="VIE112" s="376"/>
      <c r="VIF112" s="376"/>
      <c r="VIG112" s="376"/>
      <c r="VIH112" s="376"/>
      <c r="VII112" s="376"/>
      <c r="VIJ112" s="376"/>
      <c r="VIK112" s="376"/>
      <c r="VIL112" s="376"/>
      <c r="VIM112" s="376"/>
      <c r="VIN112" s="376"/>
      <c r="VIO112" s="376"/>
      <c r="VIP112" s="376"/>
      <c r="VIQ112" s="376"/>
      <c r="VIR112" s="376"/>
      <c r="VIS112" s="376"/>
      <c r="VIT112" s="376"/>
      <c r="VIU112" s="376"/>
      <c r="VIV112" s="376"/>
      <c r="VIW112" s="376"/>
      <c r="VIX112" s="376"/>
      <c r="VIY112" s="376"/>
      <c r="VIZ112" s="376"/>
      <c r="VJA112" s="376"/>
      <c r="VJB112" s="376"/>
      <c r="VJC112" s="376"/>
      <c r="VJD112" s="376"/>
      <c r="VJE112" s="376"/>
      <c r="VJF112" s="376"/>
      <c r="VJG112" s="376"/>
      <c r="VJH112" s="376"/>
      <c r="VJI112" s="376"/>
      <c r="VJJ112" s="376"/>
      <c r="VJK112" s="376"/>
      <c r="VJL112" s="376"/>
      <c r="VJM112" s="376"/>
      <c r="VJN112" s="376"/>
      <c r="VJO112" s="376"/>
      <c r="VJP112" s="376"/>
      <c r="VJQ112" s="376"/>
      <c r="VJR112" s="376"/>
      <c r="VJS112" s="376"/>
      <c r="VJT112" s="376"/>
      <c r="VJU112" s="376"/>
      <c r="VJV112" s="376"/>
      <c r="VJW112" s="376"/>
      <c r="VJX112" s="376"/>
      <c r="VJY112" s="376"/>
      <c r="VJZ112" s="376"/>
      <c r="VKA112" s="376"/>
      <c r="VKB112" s="376"/>
      <c r="VKC112" s="376"/>
      <c r="VKD112" s="376"/>
      <c r="VKE112" s="376"/>
      <c r="VKF112" s="376"/>
      <c r="VKG112" s="376"/>
      <c r="VKH112" s="376"/>
      <c r="VKI112" s="376"/>
      <c r="VKJ112" s="376"/>
      <c r="VKK112" s="376"/>
      <c r="VKL112" s="376"/>
      <c r="VKM112" s="376"/>
      <c r="VKN112" s="376"/>
      <c r="VKO112" s="376"/>
      <c r="VKP112" s="376"/>
      <c r="VKQ112" s="376"/>
      <c r="VKR112" s="376"/>
      <c r="VKS112" s="376"/>
      <c r="VKT112" s="376"/>
      <c r="VKU112" s="376"/>
      <c r="VKV112" s="376"/>
      <c r="VKW112" s="376"/>
      <c r="VKX112" s="376"/>
      <c r="VKY112" s="376"/>
      <c r="VKZ112" s="376"/>
      <c r="VLA112" s="376"/>
      <c r="VLB112" s="376"/>
      <c r="VLC112" s="376"/>
      <c r="VLD112" s="376"/>
      <c r="VLE112" s="376"/>
      <c r="VLF112" s="376"/>
      <c r="VLG112" s="376"/>
      <c r="VLH112" s="376"/>
      <c r="VLI112" s="376"/>
      <c r="VLJ112" s="376"/>
      <c r="VLK112" s="376"/>
      <c r="VLL112" s="376"/>
      <c r="VLM112" s="376"/>
      <c r="VLN112" s="376"/>
      <c r="VLO112" s="376"/>
      <c r="VLP112" s="376"/>
      <c r="VLQ112" s="376"/>
      <c r="VLR112" s="376"/>
      <c r="VLS112" s="376"/>
      <c r="VLT112" s="376"/>
      <c r="VLU112" s="376"/>
      <c r="VLV112" s="376"/>
      <c r="VLW112" s="376"/>
      <c r="VLX112" s="376"/>
      <c r="VLY112" s="376"/>
      <c r="VLZ112" s="376"/>
      <c r="VMA112" s="376"/>
      <c r="VMB112" s="376"/>
      <c r="VMC112" s="376"/>
      <c r="VMD112" s="376"/>
      <c r="VME112" s="376"/>
      <c r="VMF112" s="376"/>
      <c r="VMG112" s="376"/>
      <c r="VMH112" s="376"/>
      <c r="VMI112" s="376"/>
      <c r="VMJ112" s="376"/>
      <c r="VMK112" s="376"/>
      <c r="VML112" s="376"/>
      <c r="VMM112" s="376"/>
      <c r="VMN112" s="376"/>
      <c r="VMO112" s="376"/>
      <c r="VMP112" s="376"/>
      <c r="VMQ112" s="376"/>
      <c r="VMR112" s="376"/>
      <c r="VMS112" s="376"/>
      <c r="VMT112" s="376"/>
      <c r="VMU112" s="376"/>
      <c r="VMV112" s="376"/>
      <c r="VMW112" s="376"/>
      <c r="VMX112" s="376"/>
      <c r="VMY112" s="376"/>
      <c r="VMZ112" s="376"/>
      <c r="VNA112" s="376"/>
      <c r="VNB112" s="376"/>
      <c r="VNC112" s="376"/>
      <c r="VND112" s="376"/>
      <c r="VNE112" s="376"/>
      <c r="VNF112" s="376"/>
      <c r="VNG112" s="376"/>
      <c r="VNH112" s="376"/>
      <c r="VNI112" s="376"/>
      <c r="VNJ112" s="376"/>
      <c r="VNK112" s="376"/>
      <c r="VNL112" s="376"/>
      <c r="VNM112" s="376"/>
      <c r="VNN112" s="376"/>
      <c r="VNO112" s="376"/>
      <c r="VNP112" s="376"/>
      <c r="VNQ112" s="376"/>
      <c r="VNR112" s="376"/>
      <c r="VNS112" s="376"/>
      <c r="VNT112" s="376"/>
      <c r="VNU112" s="376"/>
      <c r="VNV112" s="376"/>
      <c r="VNW112" s="376"/>
      <c r="VNX112" s="376"/>
      <c r="VNY112" s="376"/>
      <c r="VNZ112" s="376"/>
      <c r="VOA112" s="376"/>
      <c r="VOB112" s="376"/>
      <c r="VOC112" s="376"/>
      <c r="VOD112" s="376"/>
      <c r="VOE112" s="376"/>
      <c r="VOF112" s="376"/>
      <c r="VOG112" s="376"/>
      <c r="VOH112" s="376"/>
      <c r="VOI112" s="376"/>
      <c r="VOJ112" s="376"/>
      <c r="VOK112" s="376"/>
      <c r="VOL112" s="376"/>
      <c r="VOM112" s="376"/>
      <c r="VON112" s="376"/>
      <c r="VOO112" s="376"/>
      <c r="VOP112" s="376"/>
      <c r="VOQ112" s="376"/>
      <c r="VOR112" s="376"/>
      <c r="VOS112" s="376"/>
      <c r="VOT112" s="376"/>
      <c r="VOU112" s="376"/>
      <c r="VOV112" s="376"/>
      <c r="VOW112" s="376"/>
      <c r="VOX112" s="376"/>
      <c r="VOY112" s="376"/>
      <c r="VOZ112" s="376"/>
      <c r="VPA112" s="376"/>
      <c r="VPB112" s="376"/>
      <c r="VPC112" s="376"/>
      <c r="VPD112" s="376"/>
      <c r="VPE112" s="376"/>
      <c r="VPF112" s="376"/>
      <c r="VPG112" s="376"/>
      <c r="VPH112" s="376"/>
      <c r="VPI112" s="376"/>
      <c r="VPJ112" s="376"/>
      <c r="VPK112" s="376"/>
      <c r="VPL112" s="376"/>
      <c r="VPM112" s="376"/>
      <c r="VPN112" s="376"/>
      <c r="VPO112" s="376"/>
      <c r="VPP112" s="376"/>
      <c r="VPQ112" s="376"/>
      <c r="VPR112" s="376"/>
      <c r="VPS112" s="376"/>
      <c r="VPT112" s="376"/>
      <c r="VPU112" s="376"/>
      <c r="VPV112" s="376"/>
      <c r="VPW112" s="376"/>
      <c r="VPX112" s="376"/>
      <c r="VPY112" s="376"/>
      <c r="VPZ112" s="376"/>
      <c r="VQA112" s="376"/>
      <c r="VQB112" s="376"/>
      <c r="VQC112" s="376"/>
      <c r="VQD112" s="376"/>
      <c r="VQE112" s="376"/>
      <c r="VQF112" s="376"/>
      <c r="VQG112" s="376"/>
      <c r="VQH112" s="376"/>
      <c r="VQI112" s="376"/>
      <c r="VQJ112" s="376"/>
      <c r="VQK112" s="376"/>
      <c r="VQL112" s="376"/>
      <c r="VQM112" s="376"/>
      <c r="VQN112" s="376"/>
      <c r="VQO112" s="376"/>
      <c r="VQP112" s="376"/>
      <c r="VQQ112" s="376"/>
      <c r="VQR112" s="376"/>
      <c r="VQS112" s="376"/>
      <c r="VQT112" s="376"/>
      <c r="VQU112" s="376"/>
      <c r="VQV112" s="376"/>
      <c r="VQW112" s="376"/>
      <c r="VQX112" s="376"/>
      <c r="VQY112" s="376"/>
      <c r="VQZ112" s="376"/>
      <c r="VRA112" s="376"/>
      <c r="VRB112" s="376"/>
      <c r="VRC112" s="376"/>
      <c r="VRD112" s="376"/>
      <c r="VRE112" s="376"/>
      <c r="VRF112" s="376"/>
      <c r="VRG112" s="376"/>
      <c r="VRH112" s="376"/>
      <c r="VRI112" s="376"/>
      <c r="VRJ112" s="376"/>
      <c r="VRK112" s="376"/>
      <c r="VRL112" s="376"/>
      <c r="VRM112" s="376"/>
      <c r="VRN112" s="376"/>
      <c r="VRO112" s="376"/>
      <c r="VRP112" s="376"/>
      <c r="VRQ112" s="376"/>
      <c r="VRR112" s="376"/>
      <c r="VRS112" s="376"/>
      <c r="VRT112" s="376"/>
      <c r="VRU112" s="376"/>
      <c r="VRV112" s="376"/>
      <c r="VRW112" s="376"/>
      <c r="VRX112" s="376"/>
      <c r="VRY112" s="376"/>
      <c r="VRZ112" s="376"/>
      <c r="VSA112" s="376"/>
      <c r="VSB112" s="376"/>
      <c r="VSC112" s="376"/>
      <c r="VSD112" s="376"/>
      <c r="VSE112" s="376"/>
      <c r="VSF112" s="376"/>
      <c r="VSG112" s="376"/>
      <c r="VSH112" s="376"/>
      <c r="VSI112" s="376"/>
      <c r="VSJ112" s="376"/>
      <c r="VSK112" s="376"/>
      <c r="VSL112" s="376"/>
      <c r="VSM112" s="376"/>
      <c r="VSN112" s="376"/>
      <c r="VSO112" s="376"/>
      <c r="VSP112" s="376"/>
      <c r="VSQ112" s="376"/>
      <c r="VSR112" s="376"/>
      <c r="VSS112" s="376"/>
      <c r="VST112" s="376"/>
      <c r="VSU112" s="376"/>
      <c r="VSV112" s="376"/>
      <c r="VSW112" s="376"/>
      <c r="VSX112" s="376"/>
      <c r="VSY112" s="376"/>
      <c r="VSZ112" s="376"/>
      <c r="VTA112" s="376"/>
      <c r="VTB112" s="376"/>
      <c r="VTC112" s="376"/>
      <c r="VTD112" s="376"/>
      <c r="VTE112" s="376"/>
      <c r="VTF112" s="376"/>
      <c r="VTG112" s="376"/>
      <c r="VTH112" s="376"/>
      <c r="VTI112" s="376"/>
      <c r="VTJ112" s="376"/>
      <c r="VTK112" s="376"/>
      <c r="VTL112" s="376"/>
      <c r="VTM112" s="376"/>
      <c r="VTN112" s="376"/>
      <c r="VTO112" s="376"/>
      <c r="VTP112" s="376"/>
      <c r="VTQ112" s="376"/>
      <c r="VTR112" s="376"/>
      <c r="VTS112" s="376"/>
      <c r="VTT112" s="376"/>
      <c r="VTU112" s="376"/>
      <c r="VTV112" s="376"/>
      <c r="VTW112" s="376"/>
      <c r="VTX112" s="376"/>
      <c r="VTY112" s="376"/>
      <c r="VTZ112" s="376"/>
      <c r="VUA112" s="376"/>
      <c r="VUB112" s="376"/>
      <c r="VUC112" s="376"/>
      <c r="VUD112" s="376"/>
      <c r="VUE112" s="376"/>
      <c r="VUF112" s="376"/>
      <c r="VUG112" s="376"/>
      <c r="VUH112" s="376"/>
      <c r="VUI112" s="376"/>
      <c r="VUJ112" s="376"/>
      <c r="VUK112" s="376"/>
      <c r="VUL112" s="376"/>
      <c r="VUM112" s="376"/>
      <c r="VUN112" s="376"/>
      <c r="VUO112" s="376"/>
      <c r="VUP112" s="376"/>
      <c r="VUQ112" s="376"/>
      <c r="VUR112" s="376"/>
      <c r="VUS112" s="376"/>
      <c r="VUT112" s="376"/>
      <c r="VUU112" s="376"/>
      <c r="VUV112" s="376"/>
      <c r="VUW112" s="376"/>
      <c r="VUX112" s="376"/>
      <c r="VUY112" s="376"/>
      <c r="VUZ112" s="376"/>
      <c r="VVA112" s="376"/>
      <c r="VVB112" s="376"/>
      <c r="VVC112" s="376"/>
      <c r="VVD112" s="376"/>
      <c r="VVE112" s="376"/>
      <c r="VVF112" s="376"/>
      <c r="VVG112" s="376"/>
      <c r="VVH112" s="376"/>
      <c r="VVI112" s="376"/>
      <c r="VVJ112" s="376"/>
      <c r="VVK112" s="376"/>
      <c r="VVL112" s="376"/>
      <c r="VVM112" s="376"/>
      <c r="VVN112" s="376"/>
      <c r="VVO112" s="376"/>
      <c r="VVP112" s="376"/>
      <c r="VVQ112" s="376"/>
      <c r="VVR112" s="376"/>
      <c r="VVS112" s="376"/>
      <c r="VVT112" s="376"/>
      <c r="VVU112" s="376"/>
      <c r="VVV112" s="376"/>
      <c r="VVW112" s="376"/>
      <c r="VVX112" s="376"/>
      <c r="VVY112" s="376"/>
      <c r="VVZ112" s="376"/>
      <c r="VWA112" s="376"/>
      <c r="VWB112" s="376"/>
      <c r="VWC112" s="376"/>
      <c r="VWD112" s="376"/>
      <c r="VWE112" s="376"/>
      <c r="VWF112" s="376"/>
      <c r="VWG112" s="376"/>
      <c r="VWH112" s="376"/>
      <c r="VWI112" s="376"/>
      <c r="VWJ112" s="376"/>
      <c r="VWK112" s="376"/>
      <c r="VWL112" s="376"/>
      <c r="VWM112" s="376"/>
      <c r="VWN112" s="376"/>
      <c r="VWO112" s="376"/>
      <c r="VWP112" s="376"/>
      <c r="VWQ112" s="376"/>
      <c r="VWR112" s="376"/>
      <c r="VWS112" s="376"/>
      <c r="VWT112" s="376"/>
      <c r="VWU112" s="376"/>
      <c r="VWV112" s="376"/>
      <c r="VWW112" s="376"/>
      <c r="VWX112" s="376"/>
      <c r="VWY112" s="376"/>
      <c r="VWZ112" s="376"/>
      <c r="VXA112" s="376"/>
      <c r="VXB112" s="376"/>
      <c r="VXC112" s="376"/>
      <c r="VXD112" s="376"/>
      <c r="VXE112" s="376"/>
      <c r="VXF112" s="376"/>
      <c r="VXG112" s="376"/>
      <c r="VXH112" s="376"/>
      <c r="VXI112" s="376"/>
      <c r="VXJ112" s="376"/>
      <c r="VXK112" s="376"/>
      <c r="VXL112" s="376"/>
      <c r="VXM112" s="376"/>
      <c r="VXN112" s="376"/>
      <c r="VXO112" s="376"/>
      <c r="VXP112" s="376"/>
      <c r="VXQ112" s="376"/>
      <c r="VXR112" s="376"/>
      <c r="VXS112" s="376"/>
      <c r="VXT112" s="376"/>
      <c r="VXU112" s="376"/>
      <c r="VXV112" s="376"/>
      <c r="VXW112" s="376"/>
      <c r="VXX112" s="376"/>
      <c r="VXY112" s="376"/>
      <c r="VXZ112" s="376"/>
      <c r="VYA112" s="376"/>
      <c r="VYB112" s="376"/>
      <c r="VYC112" s="376"/>
      <c r="VYD112" s="376"/>
      <c r="VYE112" s="376"/>
      <c r="VYF112" s="376"/>
      <c r="VYG112" s="376"/>
      <c r="VYH112" s="376"/>
      <c r="VYI112" s="376"/>
      <c r="VYJ112" s="376"/>
      <c r="VYK112" s="376"/>
      <c r="VYL112" s="376"/>
      <c r="VYM112" s="376"/>
      <c r="VYN112" s="376"/>
      <c r="VYO112" s="376"/>
      <c r="VYP112" s="376"/>
      <c r="VYQ112" s="376"/>
      <c r="VYR112" s="376"/>
      <c r="VYS112" s="376"/>
      <c r="VYT112" s="376"/>
      <c r="VYU112" s="376"/>
      <c r="VYV112" s="376"/>
      <c r="VYW112" s="376"/>
      <c r="VYX112" s="376"/>
      <c r="VYY112" s="376"/>
      <c r="VYZ112" s="376"/>
      <c r="VZA112" s="376"/>
      <c r="VZB112" s="376"/>
      <c r="VZC112" s="376"/>
      <c r="VZD112" s="376"/>
      <c r="VZE112" s="376"/>
      <c r="VZF112" s="376"/>
      <c r="VZG112" s="376"/>
      <c r="VZH112" s="376"/>
      <c r="VZI112" s="376"/>
      <c r="VZJ112" s="376"/>
      <c r="VZK112" s="376"/>
      <c r="VZL112" s="376"/>
      <c r="VZM112" s="376"/>
      <c r="VZN112" s="376"/>
      <c r="VZO112" s="376"/>
      <c r="VZP112" s="376"/>
      <c r="VZQ112" s="376"/>
      <c r="VZR112" s="376"/>
      <c r="VZS112" s="376"/>
      <c r="VZT112" s="376"/>
      <c r="VZU112" s="376"/>
      <c r="VZV112" s="376"/>
      <c r="VZW112" s="376"/>
      <c r="VZX112" s="376"/>
      <c r="VZY112" s="376"/>
      <c r="VZZ112" s="376"/>
      <c r="WAA112" s="376"/>
      <c r="WAB112" s="376"/>
      <c r="WAC112" s="376"/>
      <c r="WAD112" s="376"/>
      <c r="WAE112" s="376"/>
      <c r="WAF112" s="376"/>
      <c r="WAG112" s="376"/>
      <c r="WAH112" s="376"/>
      <c r="WAI112" s="376"/>
      <c r="WAJ112" s="376"/>
      <c r="WAK112" s="376"/>
      <c r="WAL112" s="376"/>
      <c r="WAM112" s="376"/>
      <c r="WAN112" s="376"/>
      <c r="WAO112" s="376"/>
      <c r="WAP112" s="376"/>
      <c r="WAQ112" s="376"/>
      <c r="WAR112" s="376"/>
      <c r="WAS112" s="376"/>
      <c r="WAT112" s="376"/>
      <c r="WAU112" s="376"/>
      <c r="WAV112" s="376"/>
      <c r="WAW112" s="376"/>
      <c r="WAX112" s="376"/>
      <c r="WAY112" s="376"/>
      <c r="WAZ112" s="376"/>
      <c r="WBA112" s="376"/>
      <c r="WBB112" s="376"/>
      <c r="WBC112" s="376"/>
      <c r="WBD112" s="376"/>
      <c r="WBE112" s="376"/>
      <c r="WBF112" s="376"/>
      <c r="WBG112" s="376"/>
      <c r="WBH112" s="376"/>
      <c r="WBI112" s="376"/>
      <c r="WBJ112" s="376"/>
      <c r="WBK112" s="376"/>
      <c r="WBL112" s="376"/>
      <c r="WBM112" s="376"/>
      <c r="WBN112" s="376"/>
      <c r="WBO112" s="376"/>
      <c r="WBP112" s="376"/>
      <c r="WBQ112" s="376"/>
      <c r="WBR112" s="376"/>
      <c r="WBS112" s="376"/>
      <c r="WBT112" s="376"/>
      <c r="WBU112" s="376"/>
      <c r="WBV112" s="376"/>
      <c r="WBW112" s="376"/>
      <c r="WBX112" s="376"/>
      <c r="WBY112" s="376"/>
      <c r="WBZ112" s="376"/>
      <c r="WCA112" s="376"/>
      <c r="WCB112" s="376"/>
      <c r="WCC112" s="376"/>
      <c r="WCD112" s="376"/>
      <c r="WCE112" s="376"/>
      <c r="WCF112" s="376"/>
      <c r="WCG112" s="376"/>
      <c r="WCH112" s="376"/>
      <c r="WCI112" s="376"/>
      <c r="WCJ112" s="376"/>
      <c r="WCK112" s="376"/>
      <c r="WCL112" s="376"/>
      <c r="WCM112" s="376"/>
      <c r="WCN112" s="376"/>
      <c r="WCO112" s="376"/>
      <c r="WCP112" s="376"/>
      <c r="WCQ112" s="376"/>
      <c r="WCR112" s="376"/>
      <c r="WCS112" s="376"/>
      <c r="WCT112" s="376"/>
      <c r="WCU112" s="376"/>
      <c r="WCV112" s="376"/>
      <c r="WCW112" s="376"/>
      <c r="WCX112" s="376"/>
      <c r="WCY112" s="376"/>
      <c r="WCZ112" s="376"/>
      <c r="WDA112" s="376"/>
      <c r="WDB112" s="376"/>
      <c r="WDC112" s="376"/>
      <c r="WDD112" s="376"/>
      <c r="WDE112" s="376"/>
      <c r="WDF112" s="376"/>
      <c r="WDG112" s="376"/>
      <c r="WDH112" s="376"/>
      <c r="WDI112" s="376"/>
      <c r="WDJ112" s="376"/>
      <c r="WDK112" s="376"/>
      <c r="WDL112" s="376"/>
      <c r="WDM112" s="376"/>
      <c r="WDN112" s="376"/>
      <c r="WDO112" s="376"/>
      <c r="WDP112" s="376"/>
      <c r="WDQ112" s="376"/>
      <c r="WDR112" s="376"/>
      <c r="WDS112" s="376"/>
      <c r="WDT112" s="376"/>
      <c r="WDU112" s="376"/>
      <c r="WDV112" s="376"/>
      <c r="WDW112" s="376"/>
      <c r="WDX112" s="376"/>
      <c r="WDY112" s="376"/>
      <c r="WDZ112" s="376"/>
      <c r="WEA112" s="376"/>
      <c r="WEB112" s="376"/>
      <c r="WEC112" s="376"/>
      <c r="WED112" s="376"/>
      <c r="WEE112" s="376"/>
      <c r="WEF112" s="376"/>
      <c r="WEG112" s="376"/>
      <c r="WEH112" s="376"/>
      <c r="WEI112" s="376"/>
      <c r="WEJ112" s="376"/>
      <c r="WEK112" s="376"/>
      <c r="WEL112" s="376"/>
      <c r="WEM112" s="376"/>
      <c r="WEN112" s="376"/>
      <c r="WEO112" s="376"/>
      <c r="WEP112" s="376"/>
      <c r="WEQ112" s="376"/>
      <c r="WER112" s="376"/>
      <c r="WES112" s="376"/>
      <c r="WET112" s="376"/>
      <c r="WEU112" s="376"/>
      <c r="WEV112" s="376"/>
      <c r="WEW112" s="376"/>
      <c r="WEX112" s="376"/>
      <c r="WEY112" s="376"/>
      <c r="WEZ112" s="376"/>
      <c r="WFA112" s="376"/>
      <c r="WFB112" s="376"/>
      <c r="WFC112" s="376"/>
      <c r="WFD112" s="376"/>
      <c r="WFE112" s="376"/>
      <c r="WFF112" s="376"/>
      <c r="WFG112" s="376"/>
      <c r="WFH112" s="376"/>
      <c r="WFI112" s="376"/>
      <c r="WFJ112" s="376"/>
      <c r="WFK112" s="376"/>
      <c r="WFL112" s="376"/>
      <c r="WFM112" s="376"/>
      <c r="WFN112" s="376"/>
      <c r="WFO112" s="376"/>
      <c r="WFP112" s="376"/>
      <c r="WFQ112" s="376"/>
      <c r="WFR112" s="376"/>
      <c r="WFS112" s="376"/>
      <c r="WFT112" s="376"/>
      <c r="WFU112" s="376"/>
      <c r="WFV112" s="376"/>
      <c r="WFW112" s="376"/>
      <c r="WFX112" s="376"/>
      <c r="WFY112" s="376"/>
      <c r="WFZ112" s="376"/>
      <c r="WGA112" s="376"/>
      <c r="WGB112" s="376"/>
      <c r="WGC112" s="376"/>
      <c r="WGD112" s="376"/>
      <c r="WGE112" s="376"/>
      <c r="WGF112" s="376"/>
      <c r="WGG112" s="376"/>
      <c r="WGH112" s="376"/>
      <c r="WGI112" s="376"/>
      <c r="WGJ112" s="376"/>
      <c r="WGK112" s="376"/>
      <c r="WGL112" s="376"/>
      <c r="WGM112" s="376"/>
      <c r="WGN112" s="376"/>
      <c r="WGO112" s="376"/>
      <c r="WGP112" s="376"/>
      <c r="WGQ112" s="376"/>
      <c r="WGR112" s="376"/>
      <c r="WGS112" s="376"/>
      <c r="WGT112" s="376"/>
      <c r="WGU112" s="376"/>
      <c r="WGV112" s="376"/>
      <c r="WGW112" s="376"/>
      <c r="WGX112" s="376"/>
      <c r="WGY112" s="376"/>
      <c r="WGZ112" s="376"/>
      <c r="WHA112" s="376"/>
      <c r="WHB112" s="376"/>
      <c r="WHC112" s="376"/>
      <c r="WHD112" s="376"/>
      <c r="WHE112" s="376"/>
      <c r="WHF112" s="376"/>
      <c r="WHG112" s="376"/>
      <c r="WHH112" s="376"/>
      <c r="WHI112" s="376"/>
      <c r="WHJ112" s="376"/>
      <c r="WHK112" s="376"/>
      <c r="WHL112" s="376"/>
      <c r="WHM112" s="376"/>
      <c r="WHN112" s="376"/>
      <c r="WHO112" s="376"/>
      <c r="WHP112" s="376"/>
      <c r="WHQ112" s="376"/>
      <c r="WHR112" s="376"/>
      <c r="WHS112" s="376"/>
      <c r="WHT112" s="376"/>
      <c r="WHU112" s="376"/>
      <c r="WHV112" s="376"/>
      <c r="WHW112" s="376"/>
      <c r="WHX112" s="376"/>
      <c r="WHY112" s="376"/>
      <c r="WHZ112" s="376"/>
      <c r="WIA112" s="376"/>
      <c r="WIB112" s="376"/>
      <c r="WIC112" s="376"/>
      <c r="WID112" s="376"/>
      <c r="WIE112" s="376"/>
      <c r="WIF112" s="376"/>
      <c r="WIG112" s="376"/>
      <c r="WIH112" s="376"/>
      <c r="WII112" s="376"/>
      <c r="WIJ112" s="376"/>
      <c r="WIK112" s="376"/>
      <c r="WIL112" s="376"/>
      <c r="WIM112" s="376"/>
      <c r="WIN112" s="376"/>
      <c r="WIO112" s="376"/>
      <c r="WIP112" s="376"/>
      <c r="WIQ112" s="376"/>
      <c r="WIR112" s="376"/>
      <c r="WIS112" s="376"/>
      <c r="WIT112" s="376"/>
      <c r="WIU112" s="376"/>
      <c r="WIV112" s="376"/>
      <c r="WIW112" s="376"/>
      <c r="WIX112" s="376"/>
      <c r="WIY112" s="376"/>
      <c r="WIZ112" s="376"/>
      <c r="WJA112" s="376"/>
      <c r="WJB112" s="376"/>
      <c r="WJC112" s="376"/>
      <c r="WJD112" s="376"/>
      <c r="WJE112" s="376"/>
      <c r="WJF112" s="376"/>
      <c r="WJG112" s="376"/>
      <c r="WJH112" s="376"/>
      <c r="WJI112" s="376"/>
      <c r="WJJ112" s="376"/>
      <c r="WJK112" s="376"/>
      <c r="WJL112" s="376"/>
      <c r="WJM112" s="376"/>
      <c r="WJN112" s="376"/>
      <c r="WJO112" s="376"/>
      <c r="WJP112" s="376"/>
      <c r="WJQ112" s="376"/>
      <c r="WJR112" s="376"/>
      <c r="WJS112" s="376"/>
      <c r="WJT112" s="376"/>
      <c r="WJU112" s="376"/>
      <c r="WJV112" s="376"/>
      <c r="WJW112" s="376"/>
      <c r="WJX112" s="376"/>
      <c r="WJY112" s="376"/>
      <c r="WJZ112" s="376"/>
      <c r="WKA112" s="376"/>
      <c r="WKB112" s="376"/>
      <c r="WKC112" s="376"/>
      <c r="WKD112" s="376"/>
      <c r="WKE112" s="376"/>
      <c r="WKF112" s="376"/>
      <c r="WKG112" s="376"/>
      <c r="WKH112" s="376"/>
      <c r="WKI112" s="376"/>
      <c r="WKJ112" s="376"/>
      <c r="WKK112" s="376"/>
      <c r="WKL112" s="376"/>
      <c r="WKM112" s="376"/>
      <c r="WKN112" s="376"/>
      <c r="WKO112" s="376"/>
      <c r="WKP112" s="376"/>
      <c r="WKQ112" s="376"/>
      <c r="WKR112" s="376"/>
      <c r="WKS112" s="376"/>
      <c r="WKT112" s="376"/>
      <c r="WKU112" s="376"/>
      <c r="WKV112" s="376"/>
      <c r="WKW112" s="376"/>
      <c r="WKX112" s="376"/>
      <c r="WKY112" s="376"/>
      <c r="WKZ112" s="376"/>
      <c r="WLA112" s="376"/>
      <c r="WLB112" s="376"/>
      <c r="WLC112" s="376"/>
      <c r="WLD112" s="376"/>
      <c r="WLE112" s="376"/>
      <c r="WLF112" s="376"/>
      <c r="WLG112" s="376"/>
      <c r="WLH112" s="376"/>
      <c r="WLI112" s="376"/>
      <c r="WLJ112" s="376"/>
      <c r="WLK112" s="376"/>
      <c r="WLL112" s="376"/>
      <c r="WLM112" s="376"/>
      <c r="WLN112" s="376"/>
      <c r="WLO112" s="376"/>
      <c r="WLP112" s="376"/>
      <c r="WLQ112" s="376"/>
      <c r="WLR112" s="376"/>
      <c r="WLS112" s="376"/>
      <c r="WLT112" s="376"/>
      <c r="WLU112" s="376"/>
      <c r="WLV112" s="376"/>
      <c r="WLW112" s="376"/>
      <c r="WLX112" s="376"/>
      <c r="WLY112" s="376"/>
      <c r="WLZ112" s="376"/>
      <c r="WMA112" s="376"/>
      <c r="WMB112" s="376"/>
      <c r="WMC112" s="376"/>
      <c r="WMD112" s="376"/>
      <c r="WME112" s="376"/>
      <c r="WMF112" s="376"/>
      <c r="WMG112" s="376"/>
      <c r="WMH112" s="376"/>
      <c r="WMI112" s="376"/>
      <c r="WMJ112" s="376"/>
      <c r="WMK112" s="376"/>
      <c r="WML112" s="376"/>
      <c r="WMM112" s="376"/>
      <c r="WMN112" s="376"/>
      <c r="WMO112" s="376"/>
      <c r="WMP112" s="376"/>
      <c r="WMQ112" s="376"/>
      <c r="WMR112" s="376"/>
      <c r="WMS112" s="376"/>
      <c r="WMT112" s="376"/>
      <c r="WMU112" s="376"/>
      <c r="WMV112" s="376"/>
      <c r="WMW112" s="376"/>
      <c r="WMX112" s="376"/>
      <c r="WMY112" s="376"/>
      <c r="WMZ112" s="376"/>
      <c r="WNA112" s="376"/>
      <c r="WNB112" s="376"/>
      <c r="WNC112" s="376"/>
      <c r="WND112" s="376"/>
      <c r="WNE112" s="376"/>
      <c r="WNF112" s="376"/>
      <c r="WNG112" s="376"/>
      <c r="WNH112" s="376"/>
      <c r="WNI112" s="376"/>
      <c r="WNJ112" s="376"/>
      <c r="WNK112" s="376"/>
      <c r="WNL112" s="376"/>
      <c r="WNM112" s="376"/>
      <c r="WNN112" s="376"/>
      <c r="WNO112" s="376"/>
      <c r="WNP112" s="376"/>
      <c r="WNQ112" s="376"/>
      <c r="WNR112" s="376"/>
      <c r="WNS112" s="376"/>
      <c r="WNT112" s="376"/>
      <c r="WNU112" s="376"/>
      <c r="WNV112" s="376"/>
      <c r="WNW112" s="376"/>
      <c r="WNX112" s="376"/>
      <c r="WNY112" s="376"/>
      <c r="WNZ112" s="376"/>
      <c r="WOA112" s="376"/>
      <c r="WOB112" s="376"/>
      <c r="WOC112" s="376"/>
      <c r="WOD112" s="376"/>
      <c r="WOE112" s="376"/>
      <c r="WOF112" s="376"/>
      <c r="WOG112" s="376"/>
      <c r="WOH112" s="376"/>
      <c r="WOI112" s="376"/>
      <c r="WOJ112" s="376"/>
      <c r="WOK112" s="376"/>
      <c r="WOL112" s="376"/>
      <c r="WOM112" s="376"/>
      <c r="WON112" s="376"/>
      <c r="WOO112" s="376"/>
      <c r="WOP112" s="376"/>
      <c r="WOQ112" s="376"/>
      <c r="WOR112" s="376"/>
      <c r="WOS112" s="376"/>
      <c r="WOT112" s="376"/>
      <c r="WOU112" s="376"/>
      <c r="WOV112" s="376"/>
      <c r="WOW112" s="376"/>
      <c r="WOX112" s="376"/>
      <c r="WOY112" s="376"/>
      <c r="WOZ112" s="376"/>
      <c r="WPA112" s="376"/>
      <c r="WPB112" s="376"/>
      <c r="WPC112" s="376"/>
      <c r="WPD112" s="376"/>
      <c r="WPE112" s="376"/>
      <c r="WPF112" s="376"/>
      <c r="WPG112" s="376"/>
      <c r="WPH112" s="376"/>
      <c r="WPI112" s="376"/>
      <c r="WPJ112" s="376"/>
      <c r="WPK112" s="376"/>
      <c r="WPL112" s="376"/>
      <c r="WPM112" s="376"/>
      <c r="WPN112" s="376"/>
      <c r="WPO112" s="376"/>
      <c r="WPP112" s="376"/>
      <c r="WPQ112" s="376"/>
      <c r="WPR112" s="376"/>
      <c r="WPS112" s="376"/>
      <c r="WPT112" s="376"/>
      <c r="WPU112" s="376"/>
      <c r="WPV112" s="376"/>
      <c r="WPW112" s="376"/>
      <c r="WPX112" s="376"/>
      <c r="WPY112" s="376"/>
      <c r="WPZ112" s="376"/>
      <c r="WQA112" s="376"/>
      <c r="WQB112" s="376"/>
      <c r="WQC112" s="376"/>
      <c r="WQD112" s="376"/>
      <c r="WQE112" s="376"/>
      <c r="WQF112" s="376"/>
      <c r="WQG112" s="376"/>
      <c r="WQH112" s="376"/>
      <c r="WQI112" s="376"/>
      <c r="WQJ112" s="376"/>
      <c r="WQK112" s="376"/>
      <c r="WQL112" s="376"/>
      <c r="WQM112" s="376"/>
      <c r="WQN112" s="376"/>
      <c r="WQO112" s="376"/>
      <c r="WQP112" s="376"/>
      <c r="WQQ112" s="376"/>
      <c r="WQR112" s="376"/>
      <c r="WQS112" s="376"/>
      <c r="WQT112" s="376"/>
      <c r="WQU112" s="376"/>
      <c r="WQV112" s="376"/>
      <c r="WQW112" s="376"/>
      <c r="WQX112" s="376"/>
      <c r="WQY112" s="376"/>
      <c r="WQZ112" s="376"/>
      <c r="WRA112" s="376"/>
      <c r="WRB112" s="376"/>
      <c r="WRC112" s="376"/>
      <c r="WRD112" s="376"/>
      <c r="WRE112" s="376"/>
      <c r="WRF112" s="376"/>
      <c r="WRG112" s="376"/>
      <c r="WRH112" s="376"/>
      <c r="WRI112" s="376"/>
      <c r="WRJ112" s="376"/>
      <c r="WRK112" s="376"/>
      <c r="WRL112" s="376"/>
      <c r="WRM112" s="376"/>
      <c r="WRN112" s="376"/>
      <c r="WRO112" s="376"/>
      <c r="WRP112" s="376"/>
      <c r="WRQ112" s="376"/>
      <c r="WRR112" s="376"/>
      <c r="WRS112" s="376"/>
      <c r="WRT112" s="376"/>
      <c r="WRU112" s="376"/>
      <c r="WRV112" s="376"/>
      <c r="WRW112" s="376"/>
      <c r="WRX112" s="376"/>
      <c r="WRY112" s="376"/>
      <c r="WRZ112" s="376"/>
      <c r="WSA112" s="376"/>
      <c r="WSB112" s="376"/>
      <c r="WSC112" s="376"/>
      <c r="WSD112" s="376"/>
      <c r="WSE112" s="376"/>
      <c r="WSF112" s="376"/>
      <c r="WSG112" s="376"/>
      <c r="WSH112" s="376"/>
      <c r="WSI112" s="376"/>
      <c r="WSJ112" s="376"/>
      <c r="WSK112" s="376"/>
      <c r="WSL112" s="376"/>
      <c r="WSM112" s="376"/>
      <c r="WSN112" s="376"/>
      <c r="WSO112" s="376"/>
      <c r="WSP112" s="376"/>
      <c r="WSQ112" s="376"/>
      <c r="WSR112" s="376"/>
      <c r="WSS112" s="376"/>
      <c r="WST112" s="376"/>
      <c r="WSU112" s="376"/>
      <c r="WSV112" s="376"/>
      <c r="WSW112" s="376"/>
      <c r="WSX112" s="376"/>
      <c r="WSY112" s="376"/>
      <c r="WSZ112" s="376"/>
      <c r="WTA112" s="376"/>
      <c r="WTB112" s="376"/>
      <c r="WTC112" s="376"/>
      <c r="WTD112" s="376"/>
      <c r="WTE112" s="376"/>
      <c r="WTF112" s="376"/>
      <c r="WTG112" s="376"/>
      <c r="WTH112" s="376"/>
      <c r="WTI112" s="376"/>
      <c r="WTJ112" s="376"/>
      <c r="WTK112" s="376"/>
      <c r="WTL112" s="376"/>
      <c r="WTM112" s="376"/>
      <c r="WTN112" s="376"/>
      <c r="WTO112" s="376"/>
      <c r="WTP112" s="376"/>
      <c r="WTQ112" s="376"/>
      <c r="WTR112" s="376"/>
      <c r="WTS112" s="376"/>
      <c r="WTT112" s="376"/>
      <c r="WTU112" s="376"/>
      <c r="WTV112" s="376"/>
      <c r="WTW112" s="376"/>
      <c r="WTX112" s="376"/>
      <c r="WTY112" s="376"/>
      <c r="WTZ112" s="376"/>
      <c r="WUA112" s="376"/>
      <c r="WUB112" s="376"/>
      <c r="WUC112" s="376"/>
      <c r="WUD112" s="376"/>
      <c r="WUE112" s="376"/>
      <c r="WUF112" s="376"/>
      <c r="WUG112" s="376"/>
      <c r="WUH112" s="376"/>
      <c r="WUI112" s="376"/>
      <c r="WUJ112" s="376"/>
      <c r="WUK112" s="376"/>
      <c r="WUL112" s="376"/>
      <c r="WUM112" s="376"/>
      <c r="WUN112" s="376"/>
      <c r="WUO112" s="376"/>
      <c r="WUP112" s="376"/>
      <c r="WUQ112" s="376"/>
      <c r="WUR112" s="376"/>
      <c r="WUS112" s="376"/>
      <c r="WUT112" s="376"/>
      <c r="WUU112" s="376"/>
      <c r="WUV112" s="376"/>
      <c r="WUW112" s="376"/>
      <c r="WUX112" s="376"/>
      <c r="WUY112" s="376"/>
      <c r="WUZ112" s="376"/>
      <c r="WVA112" s="376"/>
      <c r="WVB112" s="376"/>
      <c r="WVC112" s="376"/>
      <c r="WVD112" s="376"/>
      <c r="WVE112" s="376"/>
      <c r="WVF112" s="376"/>
      <c r="WVG112" s="376"/>
      <c r="WVH112" s="376"/>
      <c r="WVI112" s="376"/>
      <c r="WVJ112" s="376"/>
      <c r="WVK112" s="376"/>
      <c r="WVL112" s="376"/>
      <c r="WVM112" s="376"/>
      <c r="WVN112" s="376"/>
      <c r="WVO112" s="376"/>
      <c r="WVP112" s="376"/>
      <c r="WVQ112" s="376"/>
      <c r="WVR112" s="376"/>
      <c r="WVS112" s="376"/>
      <c r="WVT112" s="376"/>
      <c r="WVU112" s="376"/>
      <c r="WVV112" s="376"/>
      <c r="WVW112" s="376"/>
      <c r="WVX112" s="376"/>
      <c r="WVY112" s="376"/>
      <c r="WVZ112" s="376"/>
      <c r="WWA112" s="376"/>
      <c r="WWB112" s="376"/>
      <c r="WWC112" s="376"/>
      <c r="WWD112" s="376"/>
      <c r="WWE112" s="376"/>
      <c r="WWF112" s="376"/>
      <c r="WWG112" s="376"/>
      <c r="WWH112" s="376"/>
      <c r="WWI112" s="376"/>
      <c r="WWJ112" s="376"/>
      <c r="WWK112" s="376"/>
      <c r="WWL112" s="376"/>
      <c r="WWM112" s="376"/>
      <c r="WWN112" s="376"/>
      <c r="WWO112" s="376"/>
      <c r="WWP112" s="376"/>
      <c r="WWQ112" s="376"/>
      <c r="WWR112" s="376"/>
      <c r="WWS112" s="376"/>
      <c r="WWT112" s="376"/>
      <c r="WWU112" s="376"/>
      <c r="WWV112" s="376"/>
      <c r="WWW112" s="376"/>
      <c r="WWX112" s="376"/>
      <c r="WWY112" s="376"/>
      <c r="WWZ112" s="376"/>
      <c r="WXA112" s="376"/>
      <c r="WXB112" s="376"/>
      <c r="WXC112" s="376"/>
      <c r="WXD112" s="376"/>
      <c r="WXE112" s="376"/>
      <c r="WXF112" s="376"/>
      <c r="WXG112" s="376"/>
      <c r="WXH112" s="376"/>
      <c r="WXI112" s="376"/>
      <c r="WXJ112" s="376"/>
      <c r="WXK112" s="376"/>
      <c r="WXL112" s="376"/>
      <c r="WXM112" s="376"/>
      <c r="WXN112" s="376"/>
      <c r="WXO112" s="376"/>
      <c r="WXP112" s="376"/>
      <c r="WXQ112" s="376"/>
      <c r="WXR112" s="376"/>
      <c r="WXS112" s="376"/>
      <c r="WXT112" s="376"/>
      <c r="WXU112" s="376"/>
      <c r="WXV112" s="376"/>
      <c r="WXW112" s="376"/>
      <c r="WXX112" s="376"/>
      <c r="WXY112" s="376"/>
      <c r="WXZ112" s="376"/>
      <c r="WYA112" s="376"/>
      <c r="WYB112" s="376"/>
      <c r="WYC112" s="376"/>
      <c r="WYD112" s="376"/>
      <c r="WYE112" s="376"/>
      <c r="WYF112" s="376"/>
      <c r="WYG112" s="376"/>
      <c r="WYH112" s="376"/>
      <c r="WYI112" s="376"/>
      <c r="WYJ112" s="376"/>
      <c r="WYK112" s="376"/>
      <c r="WYL112" s="376"/>
      <c r="WYM112" s="376"/>
      <c r="WYN112" s="376"/>
      <c r="WYO112" s="376"/>
      <c r="WYP112" s="376"/>
      <c r="WYQ112" s="376"/>
      <c r="WYR112" s="376"/>
      <c r="WYS112" s="376"/>
      <c r="WYT112" s="376"/>
      <c r="WYU112" s="376"/>
      <c r="WYV112" s="376"/>
      <c r="WYW112" s="376"/>
      <c r="WYX112" s="376"/>
      <c r="WYY112" s="376"/>
      <c r="WYZ112" s="376"/>
      <c r="WZA112" s="376"/>
      <c r="WZB112" s="376"/>
      <c r="WZC112" s="376"/>
      <c r="WZD112" s="376"/>
      <c r="WZE112" s="376"/>
      <c r="WZF112" s="376"/>
      <c r="WZG112" s="376"/>
      <c r="WZH112" s="376"/>
      <c r="WZI112" s="376"/>
      <c r="WZJ112" s="376"/>
      <c r="WZK112" s="376"/>
      <c r="WZL112" s="376"/>
      <c r="WZM112" s="376"/>
      <c r="WZN112" s="376"/>
      <c r="WZO112" s="376"/>
      <c r="WZP112" s="376"/>
      <c r="WZQ112" s="376"/>
      <c r="WZR112" s="376"/>
      <c r="WZS112" s="376"/>
      <c r="WZT112" s="376"/>
      <c r="WZU112" s="376"/>
      <c r="WZV112" s="376"/>
      <c r="WZW112" s="376"/>
      <c r="WZX112" s="376"/>
      <c r="WZY112" s="376"/>
      <c r="WZZ112" s="376"/>
      <c r="XAA112" s="376"/>
      <c r="XAB112" s="376"/>
      <c r="XAC112" s="376"/>
      <c r="XAD112" s="376"/>
      <c r="XAE112" s="376"/>
      <c r="XAF112" s="376"/>
      <c r="XAG112" s="376"/>
      <c r="XAH112" s="376"/>
      <c r="XAI112" s="376"/>
      <c r="XAJ112" s="376"/>
      <c r="XAK112" s="376"/>
      <c r="XAL112" s="376"/>
      <c r="XAM112" s="376"/>
      <c r="XAN112" s="376"/>
      <c r="XAO112" s="376"/>
      <c r="XAP112" s="376"/>
      <c r="XAQ112" s="376"/>
      <c r="XAR112" s="376"/>
      <c r="XAS112" s="376"/>
      <c r="XAT112" s="376"/>
      <c r="XAU112" s="376"/>
      <c r="XAV112" s="376"/>
      <c r="XAW112" s="376"/>
      <c r="XAX112" s="376"/>
      <c r="XAY112" s="376"/>
      <c r="XAZ112" s="376"/>
      <c r="XBA112" s="376"/>
      <c r="XBB112" s="376"/>
      <c r="XBC112" s="376"/>
      <c r="XBD112" s="376"/>
      <c r="XBE112" s="376"/>
      <c r="XBF112" s="376"/>
      <c r="XBG112" s="376"/>
      <c r="XBH112" s="376"/>
      <c r="XBI112" s="376"/>
      <c r="XBJ112" s="376"/>
      <c r="XBK112" s="376"/>
      <c r="XBL112" s="376"/>
      <c r="XBM112" s="376"/>
      <c r="XBN112" s="376"/>
      <c r="XBO112" s="376"/>
      <c r="XBP112" s="376"/>
      <c r="XBQ112" s="376"/>
      <c r="XBR112" s="376"/>
      <c r="XBS112" s="376"/>
      <c r="XBT112" s="376"/>
      <c r="XBU112" s="376"/>
      <c r="XBV112" s="376"/>
      <c r="XBW112" s="376"/>
    </row>
    <row r="113" spans="1:16299" s="367" customFormat="1" hidden="1" x14ac:dyDescent="0.2">
      <c r="A113" s="399" t="s">
        <v>371</v>
      </c>
      <c r="B113" s="376"/>
      <c r="C113" s="289">
        <f>(1+assiette_csgcrds*(crds+tx_csgimp)/(1-tx_cotsal))*C45*12</f>
        <v>0</v>
      </c>
      <c r="D113" s="376"/>
      <c r="E113" s="376"/>
      <c r="F113" s="376"/>
      <c r="G113" s="376"/>
      <c r="H113" s="376"/>
      <c r="I113" s="376"/>
      <c r="J113" s="376"/>
      <c r="K113" s="376"/>
      <c r="L113" s="376"/>
      <c r="M113" s="376"/>
      <c r="N113" s="376"/>
      <c r="O113" s="376"/>
      <c r="P113" s="376"/>
      <c r="Q113" s="376"/>
      <c r="R113" s="376"/>
      <c r="S113" s="376"/>
      <c r="T113" s="376"/>
      <c r="U113" s="376"/>
      <c r="V113" s="376"/>
      <c r="W113" s="376"/>
      <c r="X113" s="376"/>
      <c r="Y113" s="376"/>
      <c r="Z113" s="376"/>
      <c r="AA113" s="376"/>
      <c r="AB113" s="376"/>
      <c r="AC113" s="376"/>
      <c r="AD113" s="376"/>
      <c r="AE113" s="376"/>
      <c r="AF113" s="376"/>
      <c r="AG113" s="376"/>
      <c r="AH113" s="376"/>
      <c r="AI113" s="376"/>
      <c r="AJ113" s="376"/>
      <c r="AK113" s="376"/>
      <c r="AL113" s="376"/>
      <c r="AM113" s="376"/>
      <c r="AN113" s="376"/>
      <c r="AO113" s="376"/>
      <c r="AP113" s="376"/>
      <c r="AQ113" s="376"/>
      <c r="AR113" s="376"/>
      <c r="AS113" s="376"/>
      <c r="AT113" s="376"/>
      <c r="AU113" s="376"/>
      <c r="AV113" s="376"/>
      <c r="AW113" s="376"/>
      <c r="AX113" s="376"/>
      <c r="AY113" s="376"/>
      <c r="AZ113" s="376"/>
      <c r="BA113" s="376"/>
      <c r="BB113" s="376"/>
      <c r="BC113" s="376"/>
      <c r="BD113" s="376"/>
      <c r="BE113" s="376"/>
      <c r="BF113" s="376"/>
      <c r="BG113" s="376"/>
      <c r="BH113" s="376"/>
      <c r="BI113" s="376"/>
      <c r="BJ113" s="376"/>
      <c r="BK113" s="376"/>
      <c r="BL113" s="376"/>
      <c r="BM113" s="376"/>
      <c r="BN113" s="376"/>
      <c r="BO113" s="376"/>
      <c r="BP113" s="376"/>
      <c r="BQ113" s="376"/>
      <c r="BR113" s="376"/>
      <c r="BS113" s="376"/>
      <c r="BT113" s="376"/>
      <c r="BU113" s="376"/>
      <c r="BV113" s="376"/>
      <c r="BW113" s="376"/>
      <c r="BX113" s="376"/>
      <c r="BY113" s="376"/>
      <c r="BZ113" s="376"/>
      <c r="CA113" s="376"/>
      <c r="CB113" s="376"/>
      <c r="CC113" s="376"/>
      <c r="CD113" s="376"/>
      <c r="CE113" s="376"/>
      <c r="CF113" s="376"/>
      <c r="CG113" s="376"/>
      <c r="CH113" s="376"/>
      <c r="CI113" s="376"/>
      <c r="CJ113" s="376"/>
      <c r="CK113" s="376"/>
      <c r="CL113" s="376"/>
      <c r="CM113" s="376"/>
      <c r="CN113" s="376"/>
      <c r="CO113" s="376"/>
      <c r="CP113" s="376"/>
      <c r="CQ113" s="376"/>
      <c r="CR113" s="376"/>
      <c r="CS113" s="376"/>
      <c r="CT113" s="376"/>
      <c r="CU113" s="376"/>
      <c r="CV113" s="376"/>
      <c r="CW113" s="376"/>
      <c r="CX113" s="376"/>
      <c r="CY113" s="376"/>
      <c r="CZ113" s="376"/>
      <c r="DA113" s="376"/>
      <c r="DB113" s="376"/>
      <c r="DC113" s="376"/>
      <c r="DD113" s="376"/>
      <c r="DE113" s="376"/>
      <c r="DF113" s="376"/>
      <c r="DG113" s="376"/>
      <c r="DH113" s="376"/>
      <c r="DI113" s="376"/>
      <c r="DJ113" s="376"/>
      <c r="DK113" s="376"/>
      <c r="DL113" s="376"/>
      <c r="DM113" s="376"/>
      <c r="DN113" s="376"/>
      <c r="DO113" s="376"/>
      <c r="DP113" s="376"/>
      <c r="DQ113" s="376"/>
      <c r="DR113" s="376"/>
      <c r="DS113" s="376"/>
      <c r="DT113" s="376"/>
      <c r="DU113" s="376"/>
      <c r="DV113" s="376"/>
      <c r="DW113" s="376"/>
      <c r="DX113" s="376"/>
      <c r="DY113" s="376"/>
      <c r="DZ113" s="376"/>
      <c r="EA113" s="376"/>
      <c r="EB113" s="376"/>
      <c r="EC113" s="376"/>
      <c r="ED113" s="376"/>
      <c r="EE113" s="376"/>
      <c r="EF113" s="376"/>
      <c r="EG113" s="376"/>
      <c r="EH113" s="376"/>
      <c r="EI113" s="376"/>
      <c r="EJ113" s="376"/>
      <c r="EK113" s="376"/>
      <c r="EL113" s="376"/>
      <c r="EM113" s="376"/>
      <c r="EN113" s="376"/>
      <c r="EO113" s="376"/>
      <c r="EP113" s="376"/>
      <c r="EQ113" s="376"/>
      <c r="ER113" s="376"/>
      <c r="ES113" s="376"/>
      <c r="ET113" s="376"/>
      <c r="EU113" s="376"/>
      <c r="EV113" s="376"/>
      <c r="EW113" s="376"/>
      <c r="EX113" s="376"/>
      <c r="EY113" s="376"/>
      <c r="EZ113" s="376"/>
      <c r="FA113" s="376"/>
      <c r="FB113" s="376"/>
      <c r="FC113" s="376"/>
      <c r="FD113" s="376"/>
      <c r="FE113" s="376"/>
      <c r="FF113" s="376"/>
      <c r="FG113" s="376"/>
      <c r="FH113" s="376"/>
      <c r="FI113" s="376"/>
      <c r="FJ113" s="376"/>
      <c r="FK113" s="376"/>
      <c r="FL113" s="376"/>
      <c r="FM113" s="376"/>
      <c r="FN113" s="376"/>
      <c r="FO113" s="376"/>
      <c r="FP113" s="376"/>
      <c r="FQ113" s="376"/>
      <c r="FR113" s="376"/>
      <c r="FS113" s="376"/>
      <c r="FT113" s="376"/>
      <c r="FU113" s="376"/>
      <c r="FV113" s="376"/>
      <c r="FW113" s="376"/>
      <c r="FX113" s="376"/>
      <c r="FY113" s="376"/>
      <c r="FZ113" s="376"/>
      <c r="GA113" s="376"/>
      <c r="GB113" s="376"/>
      <c r="GC113" s="376"/>
      <c r="GD113" s="376"/>
      <c r="GE113" s="376"/>
      <c r="GF113" s="376"/>
      <c r="GG113" s="376"/>
      <c r="GH113" s="376"/>
      <c r="GI113" s="376"/>
      <c r="GJ113" s="376"/>
      <c r="GK113" s="376"/>
      <c r="GL113" s="376"/>
      <c r="GM113" s="376"/>
      <c r="GN113" s="376"/>
      <c r="GO113" s="376"/>
      <c r="GP113" s="376"/>
      <c r="GQ113" s="376"/>
      <c r="GR113" s="376"/>
      <c r="GS113" s="376"/>
      <c r="GT113" s="376"/>
      <c r="GU113" s="376"/>
      <c r="GV113" s="376"/>
      <c r="GW113" s="376"/>
      <c r="GX113" s="376"/>
      <c r="GY113" s="376"/>
      <c r="GZ113" s="376"/>
      <c r="HA113" s="376"/>
      <c r="HB113" s="376"/>
      <c r="HC113" s="376"/>
      <c r="HD113" s="376"/>
      <c r="HE113" s="376"/>
      <c r="HF113" s="376"/>
      <c r="HG113" s="376"/>
      <c r="HH113" s="376"/>
      <c r="HI113" s="376"/>
      <c r="HJ113" s="376"/>
      <c r="HK113" s="376"/>
      <c r="HL113" s="376"/>
      <c r="HM113" s="376"/>
      <c r="HN113" s="376"/>
      <c r="HO113" s="376"/>
      <c r="HP113" s="376"/>
      <c r="HQ113" s="376"/>
      <c r="HR113" s="376"/>
      <c r="HS113" s="376"/>
      <c r="HT113" s="376"/>
      <c r="HU113" s="376"/>
      <c r="HV113" s="376"/>
      <c r="HW113" s="376"/>
      <c r="HX113" s="376"/>
      <c r="HY113" s="376"/>
      <c r="HZ113" s="376"/>
      <c r="IA113" s="376"/>
      <c r="IB113" s="376"/>
      <c r="IC113" s="376"/>
      <c r="ID113" s="376"/>
      <c r="IE113" s="376"/>
      <c r="IF113" s="376"/>
      <c r="IG113" s="376"/>
      <c r="IH113" s="376"/>
      <c r="II113" s="376"/>
      <c r="IJ113" s="376"/>
      <c r="IK113" s="376"/>
      <c r="IL113" s="376"/>
      <c r="IM113" s="376"/>
      <c r="IN113" s="376"/>
      <c r="IO113" s="376"/>
      <c r="IP113" s="376"/>
      <c r="IQ113" s="376"/>
      <c r="IR113" s="376"/>
      <c r="IS113" s="376"/>
      <c r="IT113" s="376"/>
      <c r="IU113" s="376"/>
      <c r="IV113" s="376"/>
      <c r="IW113" s="376"/>
      <c r="IX113" s="376"/>
      <c r="IY113" s="376"/>
      <c r="IZ113" s="376"/>
      <c r="JA113" s="376"/>
      <c r="JB113" s="376"/>
      <c r="JC113" s="376"/>
      <c r="JD113" s="376"/>
      <c r="JE113" s="376"/>
      <c r="JF113" s="376"/>
      <c r="JG113" s="376"/>
      <c r="JH113" s="376"/>
      <c r="JI113" s="376"/>
      <c r="JJ113" s="376"/>
      <c r="JK113" s="376"/>
      <c r="JL113" s="376"/>
      <c r="JM113" s="376"/>
      <c r="JN113" s="376"/>
      <c r="JO113" s="376"/>
      <c r="JP113" s="376"/>
      <c r="JQ113" s="376"/>
      <c r="JR113" s="376"/>
      <c r="JS113" s="376"/>
      <c r="JT113" s="376"/>
      <c r="JU113" s="376"/>
      <c r="JV113" s="376"/>
      <c r="JW113" s="376"/>
      <c r="JX113" s="376"/>
      <c r="JY113" s="376"/>
      <c r="JZ113" s="376"/>
      <c r="KA113" s="376"/>
      <c r="KB113" s="376"/>
      <c r="KC113" s="376"/>
      <c r="KD113" s="376"/>
      <c r="KE113" s="376"/>
      <c r="KF113" s="376"/>
      <c r="KG113" s="376"/>
      <c r="KH113" s="376"/>
      <c r="KI113" s="376"/>
      <c r="KJ113" s="376"/>
      <c r="KK113" s="376"/>
      <c r="KL113" s="376"/>
      <c r="KM113" s="376"/>
      <c r="KN113" s="376"/>
      <c r="KO113" s="376"/>
      <c r="KP113" s="376"/>
      <c r="KQ113" s="376"/>
      <c r="KR113" s="376"/>
      <c r="KS113" s="376"/>
      <c r="KT113" s="376"/>
      <c r="KU113" s="376"/>
      <c r="KV113" s="376"/>
      <c r="KW113" s="376"/>
      <c r="KX113" s="376"/>
      <c r="KY113" s="376"/>
      <c r="KZ113" s="376"/>
      <c r="LA113" s="376"/>
      <c r="LB113" s="376"/>
      <c r="LC113" s="376"/>
      <c r="LD113" s="376"/>
      <c r="LE113" s="376"/>
      <c r="LF113" s="376"/>
      <c r="LG113" s="376"/>
      <c r="LH113" s="376"/>
      <c r="LI113" s="376"/>
      <c r="LJ113" s="376"/>
      <c r="LK113" s="376"/>
      <c r="LL113" s="376"/>
      <c r="LM113" s="376"/>
      <c r="LN113" s="376"/>
      <c r="LO113" s="376"/>
      <c r="LP113" s="376"/>
      <c r="LQ113" s="376"/>
      <c r="LR113" s="376"/>
      <c r="LS113" s="376"/>
      <c r="LT113" s="376"/>
      <c r="LU113" s="376"/>
      <c r="LV113" s="376"/>
      <c r="LW113" s="376"/>
      <c r="LX113" s="376"/>
      <c r="LY113" s="376"/>
      <c r="LZ113" s="376"/>
      <c r="MA113" s="376"/>
      <c r="MB113" s="376"/>
      <c r="MC113" s="376"/>
      <c r="MD113" s="376"/>
      <c r="ME113" s="376"/>
      <c r="MF113" s="376"/>
      <c r="MG113" s="376"/>
      <c r="MH113" s="376"/>
      <c r="MI113" s="376"/>
      <c r="MJ113" s="376"/>
      <c r="MK113" s="376"/>
      <c r="ML113" s="376"/>
      <c r="MM113" s="376"/>
      <c r="MN113" s="376"/>
      <c r="MO113" s="376"/>
      <c r="MP113" s="376"/>
      <c r="MQ113" s="376"/>
      <c r="MR113" s="376"/>
      <c r="MS113" s="376"/>
      <c r="MT113" s="376"/>
      <c r="MU113" s="376"/>
      <c r="MV113" s="376"/>
      <c r="MW113" s="376"/>
      <c r="MX113" s="376"/>
      <c r="MY113" s="376"/>
      <c r="MZ113" s="376"/>
      <c r="NA113" s="376"/>
      <c r="NB113" s="376"/>
      <c r="NC113" s="376"/>
      <c r="ND113" s="376"/>
      <c r="NE113" s="376"/>
      <c r="NF113" s="376"/>
      <c r="NG113" s="376"/>
      <c r="NH113" s="376"/>
      <c r="NI113" s="376"/>
      <c r="NJ113" s="376"/>
      <c r="NK113" s="376"/>
      <c r="NL113" s="376"/>
      <c r="NM113" s="376"/>
      <c r="NN113" s="376"/>
      <c r="NO113" s="376"/>
      <c r="NP113" s="376"/>
      <c r="NQ113" s="376"/>
      <c r="NR113" s="376"/>
      <c r="NS113" s="376"/>
      <c r="NT113" s="376"/>
      <c r="NU113" s="376"/>
      <c r="NV113" s="376"/>
      <c r="NW113" s="376"/>
      <c r="NX113" s="376"/>
      <c r="NY113" s="376"/>
      <c r="NZ113" s="376"/>
      <c r="OA113" s="376"/>
      <c r="OB113" s="376"/>
      <c r="OC113" s="376"/>
      <c r="OD113" s="376"/>
      <c r="OE113" s="376"/>
      <c r="OF113" s="376"/>
      <c r="OG113" s="376"/>
      <c r="OH113" s="376"/>
      <c r="OI113" s="376"/>
      <c r="OJ113" s="376"/>
      <c r="OK113" s="376"/>
      <c r="OL113" s="376"/>
      <c r="OM113" s="376"/>
      <c r="ON113" s="376"/>
      <c r="OO113" s="376"/>
      <c r="OP113" s="376"/>
      <c r="OQ113" s="376"/>
      <c r="OR113" s="376"/>
      <c r="OS113" s="376"/>
      <c r="OT113" s="376"/>
      <c r="OU113" s="376"/>
      <c r="OV113" s="376"/>
      <c r="OW113" s="376"/>
      <c r="OX113" s="376"/>
      <c r="OY113" s="376"/>
      <c r="OZ113" s="376"/>
      <c r="PA113" s="376"/>
      <c r="PB113" s="376"/>
      <c r="PC113" s="376"/>
      <c r="PD113" s="376"/>
      <c r="PE113" s="376"/>
      <c r="PF113" s="376"/>
      <c r="PG113" s="376"/>
      <c r="PH113" s="376"/>
      <c r="PI113" s="376"/>
      <c r="PJ113" s="376"/>
      <c r="PK113" s="376"/>
      <c r="PL113" s="376"/>
      <c r="PM113" s="376"/>
      <c r="PN113" s="376"/>
      <c r="PO113" s="376"/>
      <c r="PP113" s="376"/>
      <c r="PQ113" s="376"/>
      <c r="PR113" s="376"/>
      <c r="PS113" s="376"/>
      <c r="PT113" s="376"/>
      <c r="PU113" s="376"/>
      <c r="PV113" s="376"/>
      <c r="PW113" s="376"/>
      <c r="PX113" s="376"/>
      <c r="PY113" s="376"/>
      <c r="PZ113" s="376"/>
      <c r="QA113" s="376"/>
      <c r="QB113" s="376"/>
      <c r="QC113" s="376"/>
      <c r="QD113" s="376"/>
      <c r="QE113" s="376"/>
      <c r="QF113" s="376"/>
      <c r="QG113" s="376"/>
      <c r="QH113" s="376"/>
      <c r="QI113" s="376"/>
      <c r="QJ113" s="376"/>
      <c r="QK113" s="376"/>
      <c r="QL113" s="376"/>
      <c r="QM113" s="376"/>
      <c r="QN113" s="376"/>
      <c r="QO113" s="376"/>
      <c r="QP113" s="376"/>
      <c r="QQ113" s="376"/>
      <c r="QR113" s="376"/>
      <c r="QS113" s="376"/>
      <c r="QT113" s="376"/>
      <c r="QU113" s="376"/>
      <c r="QV113" s="376"/>
      <c r="QW113" s="376"/>
      <c r="QX113" s="376"/>
      <c r="QY113" s="376"/>
      <c r="QZ113" s="376"/>
      <c r="RA113" s="376"/>
      <c r="RB113" s="376"/>
      <c r="RC113" s="376"/>
      <c r="RD113" s="376"/>
      <c r="RE113" s="376"/>
      <c r="RF113" s="376"/>
      <c r="RG113" s="376"/>
      <c r="RH113" s="376"/>
      <c r="RI113" s="376"/>
      <c r="RJ113" s="376"/>
      <c r="RK113" s="376"/>
      <c r="RL113" s="376"/>
      <c r="RM113" s="376"/>
      <c r="RN113" s="376"/>
      <c r="RO113" s="376"/>
      <c r="RP113" s="376"/>
      <c r="RQ113" s="376"/>
      <c r="RR113" s="376"/>
      <c r="RS113" s="376"/>
      <c r="RT113" s="376"/>
      <c r="RU113" s="376"/>
      <c r="RV113" s="376"/>
      <c r="RW113" s="376"/>
      <c r="RX113" s="376"/>
      <c r="RY113" s="376"/>
      <c r="RZ113" s="376"/>
      <c r="SA113" s="376"/>
      <c r="SB113" s="376"/>
      <c r="SC113" s="376"/>
      <c r="SD113" s="376"/>
      <c r="SE113" s="376"/>
      <c r="SF113" s="376"/>
      <c r="SG113" s="376"/>
      <c r="SH113" s="376"/>
      <c r="SI113" s="376"/>
      <c r="SJ113" s="376"/>
      <c r="SK113" s="376"/>
      <c r="SL113" s="376"/>
      <c r="SM113" s="376"/>
      <c r="SN113" s="376"/>
      <c r="SO113" s="376"/>
      <c r="SP113" s="376"/>
      <c r="SQ113" s="376"/>
      <c r="SR113" s="376"/>
      <c r="SS113" s="376"/>
      <c r="ST113" s="376"/>
      <c r="SU113" s="376"/>
      <c r="SV113" s="376"/>
      <c r="SW113" s="376"/>
      <c r="SX113" s="376"/>
      <c r="SY113" s="376"/>
      <c r="SZ113" s="376"/>
      <c r="TA113" s="376"/>
      <c r="TB113" s="376"/>
      <c r="TC113" s="376"/>
      <c r="TD113" s="376"/>
      <c r="TE113" s="376"/>
      <c r="TF113" s="376"/>
      <c r="TG113" s="376"/>
      <c r="TH113" s="376"/>
      <c r="TI113" s="376"/>
      <c r="TJ113" s="376"/>
      <c r="TK113" s="376"/>
      <c r="TL113" s="376"/>
      <c r="TM113" s="376"/>
      <c r="TN113" s="376"/>
      <c r="TO113" s="376"/>
      <c r="TP113" s="376"/>
      <c r="TQ113" s="376"/>
      <c r="TR113" s="376"/>
      <c r="TS113" s="376"/>
      <c r="TT113" s="376"/>
      <c r="TU113" s="376"/>
      <c r="TV113" s="376"/>
      <c r="TW113" s="376"/>
      <c r="TX113" s="376"/>
      <c r="TY113" s="376"/>
      <c r="TZ113" s="376"/>
      <c r="UA113" s="376"/>
      <c r="UB113" s="376"/>
      <c r="UC113" s="376"/>
      <c r="UD113" s="376"/>
      <c r="UE113" s="376"/>
      <c r="UF113" s="376"/>
      <c r="UG113" s="376"/>
      <c r="UH113" s="376"/>
      <c r="UI113" s="376"/>
      <c r="UJ113" s="376"/>
      <c r="UK113" s="376"/>
      <c r="UL113" s="376"/>
      <c r="UM113" s="376"/>
      <c r="UN113" s="376"/>
      <c r="UO113" s="376"/>
      <c r="UP113" s="376"/>
      <c r="UQ113" s="376"/>
      <c r="UR113" s="376"/>
      <c r="US113" s="376"/>
      <c r="UT113" s="376"/>
      <c r="UU113" s="376"/>
      <c r="UV113" s="376"/>
      <c r="UW113" s="376"/>
      <c r="UX113" s="376"/>
      <c r="UY113" s="376"/>
      <c r="UZ113" s="376"/>
      <c r="VA113" s="376"/>
      <c r="VB113" s="376"/>
      <c r="VC113" s="376"/>
      <c r="VD113" s="376"/>
      <c r="VE113" s="376"/>
      <c r="VF113" s="376"/>
      <c r="VG113" s="376"/>
      <c r="VH113" s="376"/>
      <c r="VI113" s="376"/>
      <c r="VJ113" s="376"/>
      <c r="VK113" s="376"/>
      <c r="VL113" s="376"/>
      <c r="VM113" s="376"/>
      <c r="VN113" s="376"/>
      <c r="VO113" s="376"/>
      <c r="VP113" s="376"/>
      <c r="VQ113" s="376"/>
      <c r="VR113" s="376"/>
      <c r="VS113" s="376"/>
      <c r="VT113" s="376"/>
      <c r="VU113" s="376"/>
      <c r="VV113" s="376"/>
      <c r="VW113" s="376"/>
      <c r="VX113" s="376"/>
      <c r="VY113" s="376"/>
      <c r="VZ113" s="376"/>
      <c r="WA113" s="376"/>
      <c r="WB113" s="376"/>
      <c r="WC113" s="376"/>
      <c r="WD113" s="376"/>
      <c r="WE113" s="376"/>
      <c r="WF113" s="376"/>
      <c r="WG113" s="376"/>
      <c r="WH113" s="376"/>
      <c r="WI113" s="376"/>
      <c r="WJ113" s="376"/>
      <c r="WK113" s="376"/>
      <c r="WL113" s="376"/>
      <c r="WM113" s="376"/>
      <c r="WN113" s="376"/>
      <c r="WO113" s="376"/>
      <c r="WP113" s="376"/>
      <c r="WQ113" s="376"/>
      <c r="WR113" s="376"/>
      <c r="WS113" s="376"/>
      <c r="WT113" s="376"/>
      <c r="WU113" s="376"/>
      <c r="WV113" s="376"/>
      <c r="WW113" s="376"/>
      <c r="WX113" s="376"/>
      <c r="WY113" s="376"/>
      <c r="WZ113" s="376"/>
      <c r="XA113" s="376"/>
      <c r="XB113" s="376"/>
      <c r="XC113" s="376"/>
      <c r="XD113" s="376"/>
      <c r="XE113" s="376"/>
      <c r="XF113" s="376"/>
      <c r="XG113" s="376"/>
      <c r="XH113" s="376"/>
      <c r="XI113" s="376"/>
      <c r="XJ113" s="376"/>
      <c r="XK113" s="376"/>
      <c r="XL113" s="376"/>
      <c r="XM113" s="376"/>
      <c r="XN113" s="376"/>
      <c r="XO113" s="376"/>
      <c r="XP113" s="376"/>
      <c r="XQ113" s="376"/>
      <c r="XR113" s="376"/>
      <c r="XS113" s="376"/>
      <c r="XT113" s="376"/>
      <c r="XU113" s="376"/>
      <c r="XV113" s="376"/>
      <c r="XW113" s="376"/>
      <c r="XX113" s="376"/>
      <c r="XY113" s="376"/>
      <c r="XZ113" s="376"/>
      <c r="YA113" s="376"/>
      <c r="YB113" s="376"/>
      <c r="YC113" s="376"/>
      <c r="YD113" s="376"/>
      <c r="YE113" s="376"/>
      <c r="YF113" s="376"/>
      <c r="YG113" s="376"/>
      <c r="YH113" s="376"/>
      <c r="YI113" s="376"/>
      <c r="YJ113" s="376"/>
      <c r="YK113" s="376"/>
      <c r="YL113" s="376"/>
      <c r="YM113" s="376"/>
      <c r="YN113" s="376"/>
      <c r="YO113" s="376"/>
      <c r="YP113" s="376"/>
      <c r="YQ113" s="376"/>
      <c r="YR113" s="376"/>
      <c r="YS113" s="376"/>
      <c r="YT113" s="376"/>
      <c r="YU113" s="376"/>
      <c r="YV113" s="376"/>
      <c r="YW113" s="376"/>
      <c r="YX113" s="376"/>
      <c r="YY113" s="376"/>
      <c r="YZ113" s="376"/>
      <c r="ZA113" s="376"/>
      <c r="ZB113" s="376"/>
      <c r="ZC113" s="376"/>
      <c r="ZD113" s="376"/>
      <c r="ZE113" s="376"/>
      <c r="ZF113" s="376"/>
      <c r="ZG113" s="376"/>
      <c r="ZH113" s="376"/>
      <c r="ZI113" s="376"/>
      <c r="ZJ113" s="376"/>
      <c r="ZK113" s="376"/>
      <c r="ZL113" s="376"/>
      <c r="ZM113" s="376"/>
      <c r="ZN113" s="376"/>
      <c r="ZO113" s="376"/>
      <c r="ZP113" s="376"/>
      <c r="ZQ113" s="376"/>
      <c r="ZR113" s="376"/>
      <c r="ZS113" s="376"/>
      <c r="ZT113" s="376"/>
      <c r="ZU113" s="376"/>
      <c r="ZV113" s="376"/>
      <c r="ZW113" s="376"/>
      <c r="ZX113" s="376"/>
      <c r="ZY113" s="376"/>
      <c r="ZZ113" s="376"/>
      <c r="AAA113" s="376"/>
      <c r="AAB113" s="376"/>
      <c r="AAC113" s="376"/>
      <c r="AAD113" s="376"/>
      <c r="AAE113" s="376"/>
      <c r="AAF113" s="376"/>
      <c r="AAG113" s="376"/>
      <c r="AAH113" s="376"/>
      <c r="AAI113" s="376"/>
      <c r="AAJ113" s="376"/>
      <c r="AAK113" s="376"/>
      <c r="AAL113" s="376"/>
      <c r="AAM113" s="376"/>
      <c r="AAN113" s="376"/>
      <c r="AAO113" s="376"/>
      <c r="AAP113" s="376"/>
      <c r="AAQ113" s="376"/>
      <c r="AAR113" s="376"/>
      <c r="AAS113" s="376"/>
      <c r="AAT113" s="376"/>
      <c r="AAU113" s="376"/>
      <c r="AAV113" s="376"/>
      <c r="AAW113" s="376"/>
      <c r="AAX113" s="376"/>
      <c r="AAY113" s="376"/>
      <c r="AAZ113" s="376"/>
      <c r="ABA113" s="376"/>
      <c r="ABB113" s="376"/>
      <c r="ABC113" s="376"/>
      <c r="ABD113" s="376"/>
      <c r="ABE113" s="376"/>
      <c r="ABF113" s="376"/>
      <c r="ABG113" s="376"/>
      <c r="ABH113" s="376"/>
      <c r="ABI113" s="376"/>
      <c r="ABJ113" s="376"/>
      <c r="ABK113" s="376"/>
      <c r="ABL113" s="376"/>
      <c r="ABM113" s="376"/>
      <c r="ABN113" s="376"/>
      <c r="ABO113" s="376"/>
      <c r="ABP113" s="376"/>
      <c r="ABQ113" s="376"/>
      <c r="ABR113" s="376"/>
      <c r="ABS113" s="376"/>
      <c r="ABT113" s="376"/>
      <c r="ABU113" s="376"/>
      <c r="ABV113" s="376"/>
      <c r="ABW113" s="376"/>
      <c r="ABX113" s="376"/>
      <c r="ABY113" s="376"/>
      <c r="ABZ113" s="376"/>
      <c r="ACA113" s="376"/>
      <c r="ACB113" s="376"/>
      <c r="ACC113" s="376"/>
      <c r="ACD113" s="376"/>
      <c r="ACE113" s="376"/>
      <c r="ACF113" s="376"/>
      <c r="ACG113" s="376"/>
      <c r="ACH113" s="376"/>
      <c r="ACI113" s="376"/>
      <c r="ACJ113" s="376"/>
      <c r="ACK113" s="376"/>
      <c r="ACL113" s="376"/>
      <c r="ACM113" s="376"/>
      <c r="ACN113" s="376"/>
      <c r="ACO113" s="376"/>
      <c r="ACP113" s="376"/>
      <c r="ACQ113" s="376"/>
      <c r="ACR113" s="376"/>
      <c r="ACS113" s="376"/>
      <c r="ACT113" s="376"/>
      <c r="ACU113" s="376"/>
      <c r="ACV113" s="376"/>
      <c r="ACW113" s="376"/>
      <c r="ACX113" s="376"/>
      <c r="ACY113" s="376"/>
      <c r="ACZ113" s="376"/>
      <c r="ADA113" s="376"/>
      <c r="ADB113" s="376"/>
      <c r="ADC113" s="376"/>
      <c r="ADD113" s="376"/>
      <c r="ADE113" s="376"/>
      <c r="ADF113" s="376"/>
      <c r="ADG113" s="376"/>
      <c r="ADH113" s="376"/>
      <c r="ADI113" s="376"/>
      <c r="ADJ113" s="376"/>
      <c r="ADK113" s="376"/>
      <c r="ADL113" s="376"/>
      <c r="ADM113" s="376"/>
      <c r="ADN113" s="376"/>
      <c r="ADO113" s="376"/>
      <c r="ADP113" s="376"/>
      <c r="ADQ113" s="376"/>
      <c r="ADR113" s="376"/>
      <c r="ADS113" s="376"/>
      <c r="ADT113" s="376"/>
      <c r="ADU113" s="376"/>
      <c r="ADV113" s="376"/>
      <c r="ADW113" s="376"/>
      <c r="ADX113" s="376"/>
      <c r="ADY113" s="376"/>
      <c r="ADZ113" s="376"/>
      <c r="AEA113" s="376"/>
      <c r="AEB113" s="376"/>
      <c r="AEC113" s="376"/>
      <c r="AED113" s="376"/>
      <c r="AEE113" s="376"/>
      <c r="AEF113" s="376"/>
      <c r="AEG113" s="376"/>
      <c r="AEH113" s="376"/>
      <c r="AEI113" s="376"/>
      <c r="AEJ113" s="376"/>
      <c r="AEK113" s="376"/>
      <c r="AEL113" s="376"/>
      <c r="AEM113" s="376"/>
      <c r="AEN113" s="376"/>
      <c r="AEO113" s="376"/>
      <c r="AEP113" s="376"/>
      <c r="AEQ113" s="376"/>
      <c r="AER113" s="376"/>
      <c r="AES113" s="376"/>
      <c r="AET113" s="376"/>
      <c r="AEU113" s="376"/>
      <c r="AEV113" s="376"/>
      <c r="AEW113" s="376"/>
      <c r="AEX113" s="376"/>
      <c r="AEY113" s="376"/>
      <c r="AEZ113" s="376"/>
      <c r="AFA113" s="376"/>
      <c r="AFB113" s="376"/>
      <c r="AFC113" s="376"/>
      <c r="AFD113" s="376"/>
      <c r="AFE113" s="376"/>
      <c r="AFF113" s="376"/>
      <c r="AFG113" s="376"/>
      <c r="AFH113" s="376"/>
      <c r="AFI113" s="376"/>
      <c r="AFJ113" s="376"/>
      <c r="AFK113" s="376"/>
      <c r="AFL113" s="376"/>
      <c r="AFM113" s="376"/>
      <c r="AFN113" s="376"/>
      <c r="AFO113" s="376"/>
      <c r="AFP113" s="376"/>
      <c r="AFQ113" s="376"/>
      <c r="AFR113" s="376"/>
      <c r="AFS113" s="376"/>
      <c r="AFT113" s="376"/>
      <c r="AFU113" s="376"/>
      <c r="AFV113" s="376"/>
      <c r="AFW113" s="376"/>
      <c r="AFX113" s="376"/>
      <c r="AFY113" s="376"/>
      <c r="AFZ113" s="376"/>
      <c r="AGA113" s="376"/>
      <c r="AGB113" s="376"/>
      <c r="AGC113" s="376"/>
      <c r="AGD113" s="376"/>
      <c r="AGE113" s="376"/>
      <c r="AGF113" s="376"/>
      <c r="AGG113" s="376"/>
      <c r="AGH113" s="376"/>
      <c r="AGI113" s="376"/>
      <c r="AGJ113" s="376"/>
      <c r="AGK113" s="376"/>
      <c r="AGL113" s="376"/>
      <c r="AGM113" s="376"/>
      <c r="AGN113" s="376"/>
      <c r="AGO113" s="376"/>
      <c r="AGP113" s="376"/>
      <c r="AGQ113" s="376"/>
      <c r="AGR113" s="376"/>
      <c r="AGS113" s="376"/>
      <c r="AGT113" s="376"/>
      <c r="AGU113" s="376"/>
      <c r="AGV113" s="376"/>
      <c r="AGW113" s="376"/>
      <c r="AGX113" s="376"/>
      <c r="AGY113" s="376"/>
      <c r="AGZ113" s="376"/>
      <c r="AHA113" s="376"/>
      <c r="AHB113" s="376"/>
      <c r="AHC113" s="376"/>
      <c r="AHD113" s="376"/>
      <c r="AHE113" s="376"/>
      <c r="AHF113" s="376"/>
      <c r="AHG113" s="376"/>
      <c r="AHH113" s="376"/>
      <c r="AHI113" s="376"/>
      <c r="AHJ113" s="376"/>
      <c r="AHK113" s="376"/>
      <c r="AHL113" s="376"/>
      <c r="AHM113" s="376"/>
      <c r="AHN113" s="376"/>
      <c r="AHO113" s="376"/>
      <c r="AHP113" s="376"/>
      <c r="AHQ113" s="376"/>
      <c r="AHR113" s="376"/>
      <c r="AHS113" s="376"/>
      <c r="AHT113" s="376"/>
      <c r="AHU113" s="376"/>
      <c r="AHV113" s="376"/>
      <c r="AHW113" s="376"/>
      <c r="AHX113" s="376"/>
      <c r="AHY113" s="376"/>
      <c r="AHZ113" s="376"/>
      <c r="AIA113" s="376"/>
      <c r="AIB113" s="376"/>
      <c r="AIC113" s="376"/>
      <c r="AID113" s="376"/>
      <c r="AIE113" s="376"/>
      <c r="AIF113" s="376"/>
      <c r="AIG113" s="376"/>
      <c r="AIH113" s="376"/>
      <c r="AII113" s="376"/>
      <c r="AIJ113" s="376"/>
      <c r="AIK113" s="376"/>
      <c r="AIL113" s="376"/>
      <c r="AIM113" s="376"/>
      <c r="AIN113" s="376"/>
      <c r="AIO113" s="376"/>
      <c r="AIP113" s="376"/>
      <c r="AIQ113" s="376"/>
      <c r="AIR113" s="376"/>
      <c r="AIS113" s="376"/>
      <c r="AIT113" s="376"/>
      <c r="AIU113" s="376"/>
      <c r="AIV113" s="376"/>
      <c r="AIW113" s="376"/>
      <c r="AIX113" s="376"/>
      <c r="AIY113" s="376"/>
      <c r="AIZ113" s="376"/>
      <c r="AJA113" s="376"/>
      <c r="AJB113" s="376"/>
      <c r="AJC113" s="376"/>
      <c r="AJD113" s="376"/>
      <c r="AJE113" s="376"/>
      <c r="AJF113" s="376"/>
      <c r="AJG113" s="376"/>
      <c r="AJH113" s="376"/>
      <c r="AJI113" s="376"/>
      <c r="AJJ113" s="376"/>
      <c r="AJK113" s="376"/>
      <c r="AJL113" s="376"/>
      <c r="AJM113" s="376"/>
      <c r="AJN113" s="376"/>
      <c r="AJO113" s="376"/>
      <c r="AJP113" s="376"/>
      <c r="AJQ113" s="376"/>
      <c r="AJR113" s="376"/>
      <c r="AJS113" s="376"/>
      <c r="AJT113" s="376"/>
      <c r="AJU113" s="376"/>
      <c r="AJV113" s="376"/>
      <c r="AJW113" s="376"/>
      <c r="AJX113" s="376"/>
      <c r="AJY113" s="376"/>
      <c r="AJZ113" s="376"/>
      <c r="AKA113" s="376"/>
      <c r="AKB113" s="376"/>
      <c r="AKC113" s="376"/>
      <c r="AKD113" s="376"/>
      <c r="AKE113" s="376"/>
      <c r="AKF113" s="376"/>
      <c r="AKG113" s="376"/>
      <c r="AKH113" s="376"/>
      <c r="AKI113" s="376"/>
      <c r="AKJ113" s="376"/>
      <c r="AKK113" s="376"/>
      <c r="AKL113" s="376"/>
      <c r="AKM113" s="376"/>
      <c r="AKN113" s="376"/>
      <c r="AKO113" s="376"/>
      <c r="AKP113" s="376"/>
      <c r="AKQ113" s="376"/>
      <c r="AKR113" s="376"/>
      <c r="AKS113" s="376"/>
      <c r="AKT113" s="376"/>
      <c r="AKU113" s="376"/>
      <c r="AKV113" s="376"/>
      <c r="AKW113" s="376"/>
      <c r="AKX113" s="376"/>
      <c r="AKY113" s="376"/>
      <c r="AKZ113" s="376"/>
      <c r="ALA113" s="376"/>
      <c r="ALB113" s="376"/>
      <c r="ALC113" s="376"/>
      <c r="ALD113" s="376"/>
      <c r="ALE113" s="376"/>
      <c r="ALF113" s="376"/>
      <c r="ALG113" s="376"/>
      <c r="ALH113" s="376"/>
      <c r="ALI113" s="376"/>
      <c r="ALJ113" s="376"/>
      <c r="ALK113" s="376"/>
      <c r="ALL113" s="376"/>
      <c r="ALM113" s="376"/>
      <c r="ALN113" s="376"/>
      <c r="ALO113" s="376"/>
      <c r="ALP113" s="376"/>
      <c r="ALQ113" s="376"/>
      <c r="ALR113" s="376"/>
      <c r="ALS113" s="376"/>
      <c r="ALT113" s="376"/>
      <c r="ALU113" s="376"/>
      <c r="ALV113" s="376"/>
      <c r="ALW113" s="376"/>
      <c r="ALX113" s="376"/>
      <c r="ALY113" s="376"/>
      <c r="ALZ113" s="376"/>
      <c r="AMA113" s="376"/>
      <c r="AMB113" s="376"/>
      <c r="AMC113" s="376"/>
      <c r="AMD113" s="376"/>
      <c r="AME113" s="376"/>
      <c r="AMF113" s="376"/>
      <c r="AMG113" s="376"/>
      <c r="AMH113" s="376"/>
      <c r="AMI113" s="376"/>
      <c r="AMJ113" s="376"/>
      <c r="AMK113" s="376"/>
      <c r="AML113" s="376"/>
      <c r="AMM113" s="376"/>
      <c r="AMN113" s="376"/>
      <c r="AMO113" s="376"/>
      <c r="AMP113" s="376"/>
      <c r="AMQ113" s="376"/>
      <c r="AMR113" s="376"/>
      <c r="AMS113" s="376"/>
      <c r="AMT113" s="376"/>
      <c r="AMU113" s="376"/>
      <c r="AMV113" s="376"/>
      <c r="AMW113" s="376"/>
      <c r="AMX113" s="376"/>
      <c r="AMY113" s="376"/>
      <c r="AMZ113" s="376"/>
      <c r="ANA113" s="376"/>
      <c r="ANB113" s="376"/>
      <c r="ANC113" s="376"/>
      <c r="AND113" s="376"/>
      <c r="ANE113" s="376"/>
      <c r="ANF113" s="376"/>
      <c r="ANG113" s="376"/>
      <c r="ANH113" s="376"/>
      <c r="ANI113" s="376"/>
      <c r="ANJ113" s="376"/>
      <c r="ANK113" s="376"/>
      <c r="ANL113" s="376"/>
      <c r="ANM113" s="376"/>
      <c r="ANN113" s="376"/>
      <c r="ANO113" s="376"/>
      <c r="ANP113" s="376"/>
      <c r="ANQ113" s="376"/>
      <c r="ANR113" s="376"/>
      <c r="ANS113" s="376"/>
      <c r="ANT113" s="376"/>
      <c r="ANU113" s="376"/>
      <c r="ANV113" s="376"/>
      <c r="ANW113" s="376"/>
      <c r="ANX113" s="376"/>
      <c r="ANY113" s="376"/>
      <c r="ANZ113" s="376"/>
      <c r="AOA113" s="376"/>
      <c r="AOB113" s="376"/>
      <c r="AOC113" s="376"/>
      <c r="AOD113" s="376"/>
      <c r="AOE113" s="376"/>
      <c r="AOF113" s="376"/>
      <c r="AOG113" s="376"/>
      <c r="AOH113" s="376"/>
      <c r="AOI113" s="376"/>
      <c r="AOJ113" s="376"/>
      <c r="AOK113" s="376"/>
      <c r="AOL113" s="376"/>
      <c r="AOM113" s="376"/>
      <c r="AON113" s="376"/>
      <c r="AOO113" s="376"/>
      <c r="AOP113" s="376"/>
      <c r="AOQ113" s="376"/>
      <c r="AOR113" s="376"/>
      <c r="AOS113" s="376"/>
      <c r="AOT113" s="376"/>
      <c r="AOU113" s="376"/>
      <c r="AOV113" s="376"/>
      <c r="AOW113" s="376"/>
      <c r="AOX113" s="376"/>
      <c r="AOY113" s="376"/>
      <c r="AOZ113" s="376"/>
      <c r="APA113" s="376"/>
      <c r="APB113" s="376"/>
      <c r="APC113" s="376"/>
      <c r="APD113" s="376"/>
      <c r="APE113" s="376"/>
      <c r="APF113" s="376"/>
      <c r="APG113" s="376"/>
      <c r="APH113" s="376"/>
      <c r="API113" s="376"/>
      <c r="APJ113" s="376"/>
      <c r="APK113" s="376"/>
      <c r="APL113" s="376"/>
      <c r="APM113" s="376"/>
      <c r="APN113" s="376"/>
      <c r="APO113" s="376"/>
      <c r="APP113" s="376"/>
      <c r="APQ113" s="376"/>
      <c r="APR113" s="376"/>
      <c r="APS113" s="376"/>
      <c r="APT113" s="376"/>
      <c r="APU113" s="376"/>
      <c r="APV113" s="376"/>
      <c r="APW113" s="376"/>
      <c r="APX113" s="376"/>
      <c r="APY113" s="376"/>
      <c r="APZ113" s="376"/>
      <c r="AQA113" s="376"/>
      <c r="AQB113" s="376"/>
      <c r="AQC113" s="376"/>
      <c r="AQD113" s="376"/>
      <c r="AQE113" s="376"/>
      <c r="AQF113" s="376"/>
      <c r="AQG113" s="376"/>
      <c r="AQH113" s="376"/>
      <c r="AQI113" s="376"/>
      <c r="AQJ113" s="376"/>
      <c r="AQK113" s="376"/>
      <c r="AQL113" s="376"/>
      <c r="AQM113" s="376"/>
      <c r="AQN113" s="376"/>
      <c r="AQO113" s="376"/>
      <c r="AQP113" s="376"/>
      <c r="AQQ113" s="376"/>
      <c r="AQR113" s="376"/>
      <c r="AQS113" s="376"/>
      <c r="AQT113" s="376"/>
      <c r="AQU113" s="376"/>
      <c r="AQV113" s="376"/>
      <c r="AQW113" s="376"/>
      <c r="AQX113" s="376"/>
      <c r="AQY113" s="376"/>
      <c r="AQZ113" s="376"/>
      <c r="ARA113" s="376"/>
      <c r="ARB113" s="376"/>
      <c r="ARC113" s="376"/>
      <c r="ARD113" s="376"/>
      <c r="ARE113" s="376"/>
      <c r="ARF113" s="376"/>
      <c r="ARG113" s="376"/>
      <c r="ARH113" s="376"/>
      <c r="ARI113" s="376"/>
      <c r="ARJ113" s="376"/>
      <c r="ARK113" s="376"/>
      <c r="ARL113" s="376"/>
      <c r="ARM113" s="376"/>
      <c r="ARN113" s="376"/>
      <c r="ARO113" s="376"/>
      <c r="ARP113" s="376"/>
      <c r="ARQ113" s="376"/>
      <c r="ARR113" s="376"/>
      <c r="ARS113" s="376"/>
      <c r="ART113" s="376"/>
      <c r="ARU113" s="376"/>
      <c r="ARV113" s="376"/>
      <c r="ARW113" s="376"/>
      <c r="ARX113" s="376"/>
      <c r="ARY113" s="376"/>
      <c r="ARZ113" s="376"/>
      <c r="ASA113" s="376"/>
      <c r="ASB113" s="376"/>
      <c r="ASC113" s="376"/>
      <c r="ASD113" s="376"/>
      <c r="ASE113" s="376"/>
      <c r="ASF113" s="376"/>
      <c r="ASG113" s="376"/>
      <c r="ASH113" s="376"/>
      <c r="ASI113" s="376"/>
      <c r="ASJ113" s="376"/>
      <c r="ASK113" s="376"/>
      <c r="ASL113" s="376"/>
      <c r="ASM113" s="376"/>
      <c r="ASN113" s="376"/>
      <c r="ASO113" s="376"/>
      <c r="ASP113" s="376"/>
      <c r="ASQ113" s="376"/>
      <c r="ASR113" s="376"/>
      <c r="ASS113" s="376"/>
      <c r="AST113" s="376"/>
      <c r="ASU113" s="376"/>
      <c r="ASV113" s="376"/>
      <c r="ASW113" s="376"/>
      <c r="ASX113" s="376"/>
      <c r="ASY113" s="376"/>
      <c r="ASZ113" s="376"/>
      <c r="ATA113" s="376"/>
      <c r="ATB113" s="376"/>
      <c r="ATC113" s="376"/>
      <c r="ATD113" s="376"/>
      <c r="ATE113" s="376"/>
      <c r="ATF113" s="376"/>
      <c r="ATG113" s="376"/>
      <c r="ATH113" s="376"/>
      <c r="ATI113" s="376"/>
      <c r="ATJ113" s="376"/>
      <c r="ATK113" s="376"/>
      <c r="ATL113" s="376"/>
      <c r="ATM113" s="376"/>
      <c r="ATN113" s="376"/>
      <c r="ATO113" s="376"/>
      <c r="ATP113" s="376"/>
      <c r="ATQ113" s="376"/>
      <c r="ATR113" s="376"/>
      <c r="ATS113" s="376"/>
      <c r="ATT113" s="376"/>
      <c r="ATU113" s="376"/>
      <c r="ATV113" s="376"/>
      <c r="ATW113" s="376"/>
      <c r="ATX113" s="376"/>
      <c r="ATY113" s="376"/>
      <c r="ATZ113" s="376"/>
      <c r="AUA113" s="376"/>
      <c r="AUB113" s="376"/>
      <c r="AUC113" s="376"/>
      <c r="AUD113" s="376"/>
      <c r="AUE113" s="376"/>
      <c r="AUF113" s="376"/>
      <c r="AUG113" s="376"/>
      <c r="AUH113" s="376"/>
      <c r="AUI113" s="376"/>
      <c r="AUJ113" s="376"/>
      <c r="AUK113" s="376"/>
      <c r="AUL113" s="376"/>
      <c r="AUM113" s="376"/>
      <c r="AUN113" s="376"/>
      <c r="AUO113" s="376"/>
      <c r="AUP113" s="376"/>
      <c r="AUQ113" s="376"/>
      <c r="AUR113" s="376"/>
      <c r="AUS113" s="376"/>
      <c r="AUT113" s="376"/>
      <c r="AUU113" s="376"/>
      <c r="AUV113" s="376"/>
      <c r="AUW113" s="376"/>
      <c r="AUX113" s="376"/>
      <c r="AUY113" s="376"/>
      <c r="AUZ113" s="376"/>
      <c r="AVA113" s="376"/>
      <c r="AVB113" s="376"/>
      <c r="AVC113" s="376"/>
      <c r="AVD113" s="376"/>
      <c r="AVE113" s="376"/>
      <c r="AVF113" s="376"/>
      <c r="AVG113" s="376"/>
      <c r="AVH113" s="376"/>
      <c r="AVI113" s="376"/>
      <c r="AVJ113" s="376"/>
      <c r="AVK113" s="376"/>
      <c r="AVL113" s="376"/>
      <c r="AVM113" s="376"/>
      <c r="AVN113" s="376"/>
      <c r="AVO113" s="376"/>
      <c r="AVP113" s="376"/>
      <c r="AVQ113" s="376"/>
      <c r="AVR113" s="376"/>
      <c r="AVS113" s="376"/>
      <c r="AVT113" s="376"/>
      <c r="AVU113" s="376"/>
      <c r="AVV113" s="376"/>
      <c r="AVW113" s="376"/>
      <c r="AVX113" s="376"/>
      <c r="AVY113" s="376"/>
      <c r="AVZ113" s="376"/>
      <c r="AWA113" s="376"/>
      <c r="AWB113" s="376"/>
      <c r="AWC113" s="376"/>
      <c r="AWD113" s="376"/>
      <c r="AWE113" s="376"/>
      <c r="AWF113" s="376"/>
      <c r="AWG113" s="376"/>
      <c r="AWH113" s="376"/>
      <c r="AWI113" s="376"/>
      <c r="AWJ113" s="376"/>
      <c r="AWK113" s="376"/>
      <c r="AWL113" s="376"/>
      <c r="AWM113" s="376"/>
      <c r="AWN113" s="376"/>
      <c r="AWO113" s="376"/>
      <c r="AWP113" s="376"/>
      <c r="AWQ113" s="376"/>
      <c r="AWR113" s="376"/>
      <c r="AWS113" s="376"/>
      <c r="AWT113" s="376"/>
      <c r="AWU113" s="376"/>
      <c r="AWV113" s="376"/>
      <c r="AWW113" s="376"/>
      <c r="AWX113" s="376"/>
      <c r="AWY113" s="376"/>
      <c r="AWZ113" s="376"/>
      <c r="AXA113" s="376"/>
      <c r="AXB113" s="376"/>
      <c r="AXC113" s="376"/>
      <c r="AXD113" s="376"/>
      <c r="AXE113" s="376"/>
      <c r="AXF113" s="376"/>
      <c r="AXG113" s="376"/>
      <c r="AXH113" s="376"/>
      <c r="AXI113" s="376"/>
      <c r="AXJ113" s="376"/>
      <c r="AXK113" s="376"/>
      <c r="AXL113" s="376"/>
      <c r="AXM113" s="376"/>
      <c r="AXN113" s="376"/>
      <c r="AXO113" s="376"/>
      <c r="AXP113" s="376"/>
      <c r="AXQ113" s="376"/>
      <c r="AXR113" s="376"/>
      <c r="AXS113" s="376"/>
      <c r="AXT113" s="376"/>
      <c r="AXU113" s="376"/>
      <c r="AXV113" s="376"/>
      <c r="AXW113" s="376"/>
      <c r="AXX113" s="376"/>
      <c r="AXY113" s="376"/>
      <c r="AXZ113" s="376"/>
      <c r="AYA113" s="376"/>
      <c r="AYB113" s="376"/>
      <c r="AYC113" s="376"/>
      <c r="AYD113" s="376"/>
      <c r="AYE113" s="376"/>
      <c r="AYF113" s="376"/>
      <c r="AYG113" s="376"/>
      <c r="AYH113" s="376"/>
      <c r="AYI113" s="376"/>
      <c r="AYJ113" s="376"/>
      <c r="AYK113" s="376"/>
      <c r="AYL113" s="376"/>
      <c r="AYM113" s="376"/>
      <c r="AYN113" s="376"/>
      <c r="AYO113" s="376"/>
      <c r="AYP113" s="376"/>
      <c r="AYQ113" s="376"/>
      <c r="AYR113" s="376"/>
      <c r="AYS113" s="376"/>
      <c r="AYT113" s="376"/>
      <c r="AYU113" s="376"/>
      <c r="AYV113" s="376"/>
      <c r="AYW113" s="376"/>
      <c r="AYX113" s="376"/>
      <c r="AYY113" s="376"/>
      <c r="AYZ113" s="376"/>
      <c r="AZA113" s="376"/>
      <c r="AZB113" s="376"/>
      <c r="AZC113" s="376"/>
      <c r="AZD113" s="376"/>
      <c r="AZE113" s="376"/>
      <c r="AZF113" s="376"/>
      <c r="AZG113" s="376"/>
      <c r="AZH113" s="376"/>
      <c r="AZI113" s="376"/>
      <c r="AZJ113" s="376"/>
      <c r="AZK113" s="376"/>
      <c r="AZL113" s="376"/>
      <c r="AZM113" s="376"/>
      <c r="AZN113" s="376"/>
      <c r="AZO113" s="376"/>
      <c r="AZP113" s="376"/>
      <c r="AZQ113" s="376"/>
      <c r="AZR113" s="376"/>
      <c r="AZS113" s="376"/>
      <c r="AZT113" s="376"/>
      <c r="AZU113" s="376"/>
      <c r="AZV113" s="376"/>
      <c r="AZW113" s="376"/>
      <c r="AZX113" s="376"/>
      <c r="AZY113" s="376"/>
      <c r="AZZ113" s="376"/>
      <c r="BAA113" s="376"/>
      <c r="BAB113" s="376"/>
      <c r="BAC113" s="376"/>
      <c r="BAD113" s="376"/>
      <c r="BAE113" s="376"/>
      <c r="BAF113" s="376"/>
      <c r="BAG113" s="376"/>
      <c r="BAH113" s="376"/>
      <c r="BAI113" s="376"/>
      <c r="BAJ113" s="376"/>
      <c r="BAK113" s="376"/>
      <c r="BAL113" s="376"/>
      <c r="BAM113" s="376"/>
      <c r="BAN113" s="376"/>
      <c r="BAO113" s="376"/>
      <c r="BAP113" s="376"/>
      <c r="BAQ113" s="376"/>
      <c r="BAR113" s="376"/>
      <c r="BAS113" s="376"/>
      <c r="BAT113" s="376"/>
      <c r="BAU113" s="376"/>
      <c r="BAV113" s="376"/>
      <c r="BAW113" s="376"/>
      <c r="BAX113" s="376"/>
      <c r="BAY113" s="376"/>
      <c r="BAZ113" s="376"/>
      <c r="BBA113" s="376"/>
      <c r="BBB113" s="376"/>
      <c r="BBC113" s="376"/>
      <c r="BBD113" s="376"/>
      <c r="BBE113" s="376"/>
      <c r="BBF113" s="376"/>
      <c r="BBG113" s="376"/>
      <c r="BBH113" s="376"/>
      <c r="BBI113" s="376"/>
      <c r="BBJ113" s="376"/>
      <c r="BBK113" s="376"/>
      <c r="BBL113" s="376"/>
      <c r="BBM113" s="376"/>
      <c r="BBN113" s="376"/>
      <c r="BBO113" s="376"/>
      <c r="BBP113" s="376"/>
      <c r="BBQ113" s="376"/>
      <c r="BBR113" s="376"/>
      <c r="BBS113" s="376"/>
      <c r="BBT113" s="376"/>
      <c r="BBU113" s="376"/>
      <c r="BBV113" s="376"/>
      <c r="BBW113" s="376"/>
      <c r="BBX113" s="376"/>
      <c r="BBY113" s="376"/>
      <c r="BBZ113" s="376"/>
      <c r="BCA113" s="376"/>
      <c r="BCB113" s="376"/>
      <c r="BCC113" s="376"/>
      <c r="BCD113" s="376"/>
      <c r="BCE113" s="376"/>
      <c r="BCF113" s="376"/>
      <c r="BCG113" s="376"/>
      <c r="BCH113" s="376"/>
      <c r="BCI113" s="376"/>
      <c r="BCJ113" s="376"/>
      <c r="BCK113" s="376"/>
      <c r="BCL113" s="376"/>
      <c r="BCM113" s="376"/>
      <c r="BCN113" s="376"/>
      <c r="BCO113" s="376"/>
      <c r="BCP113" s="376"/>
      <c r="BCQ113" s="376"/>
      <c r="BCR113" s="376"/>
      <c r="BCS113" s="376"/>
      <c r="BCT113" s="376"/>
      <c r="BCU113" s="376"/>
      <c r="BCV113" s="376"/>
      <c r="BCW113" s="376"/>
      <c r="BCX113" s="376"/>
      <c r="BCY113" s="376"/>
      <c r="BCZ113" s="376"/>
      <c r="BDA113" s="376"/>
      <c r="BDB113" s="376"/>
      <c r="BDC113" s="376"/>
      <c r="BDD113" s="376"/>
      <c r="BDE113" s="376"/>
      <c r="BDF113" s="376"/>
      <c r="BDG113" s="376"/>
      <c r="BDH113" s="376"/>
      <c r="BDI113" s="376"/>
      <c r="BDJ113" s="376"/>
      <c r="BDK113" s="376"/>
      <c r="BDL113" s="376"/>
      <c r="BDM113" s="376"/>
      <c r="BDN113" s="376"/>
      <c r="BDO113" s="376"/>
      <c r="BDP113" s="376"/>
      <c r="BDQ113" s="376"/>
      <c r="BDR113" s="376"/>
      <c r="BDS113" s="376"/>
      <c r="BDT113" s="376"/>
      <c r="BDU113" s="376"/>
      <c r="BDV113" s="376"/>
      <c r="BDW113" s="376"/>
      <c r="BDX113" s="376"/>
      <c r="BDY113" s="376"/>
      <c r="BDZ113" s="376"/>
      <c r="BEA113" s="376"/>
      <c r="BEB113" s="376"/>
      <c r="BEC113" s="376"/>
      <c r="BED113" s="376"/>
      <c r="BEE113" s="376"/>
      <c r="BEF113" s="376"/>
      <c r="BEG113" s="376"/>
      <c r="BEH113" s="376"/>
      <c r="BEI113" s="376"/>
      <c r="BEJ113" s="376"/>
      <c r="BEK113" s="376"/>
      <c r="BEL113" s="376"/>
      <c r="BEM113" s="376"/>
      <c r="BEN113" s="376"/>
      <c r="BEO113" s="376"/>
      <c r="BEP113" s="376"/>
      <c r="BEQ113" s="376"/>
      <c r="BER113" s="376"/>
      <c r="BES113" s="376"/>
      <c r="BET113" s="376"/>
      <c r="BEU113" s="376"/>
      <c r="BEV113" s="376"/>
      <c r="BEW113" s="376"/>
      <c r="BEX113" s="376"/>
      <c r="BEY113" s="376"/>
      <c r="BEZ113" s="376"/>
      <c r="BFA113" s="376"/>
      <c r="BFB113" s="376"/>
      <c r="BFC113" s="376"/>
      <c r="BFD113" s="376"/>
      <c r="BFE113" s="376"/>
      <c r="BFF113" s="376"/>
      <c r="BFG113" s="376"/>
      <c r="BFH113" s="376"/>
      <c r="BFI113" s="376"/>
      <c r="BFJ113" s="376"/>
      <c r="BFK113" s="376"/>
      <c r="BFL113" s="376"/>
      <c r="BFM113" s="376"/>
      <c r="BFN113" s="376"/>
      <c r="BFO113" s="376"/>
      <c r="BFP113" s="376"/>
      <c r="BFQ113" s="376"/>
      <c r="BFR113" s="376"/>
      <c r="BFS113" s="376"/>
      <c r="BFT113" s="376"/>
      <c r="BFU113" s="376"/>
      <c r="BFV113" s="376"/>
      <c r="BFW113" s="376"/>
      <c r="BFX113" s="376"/>
      <c r="BFY113" s="376"/>
      <c r="BFZ113" s="376"/>
      <c r="BGA113" s="376"/>
      <c r="BGB113" s="376"/>
      <c r="BGC113" s="376"/>
      <c r="BGD113" s="376"/>
      <c r="BGE113" s="376"/>
      <c r="BGF113" s="376"/>
      <c r="BGG113" s="376"/>
      <c r="BGH113" s="376"/>
      <c r="BGI113" s="376"/>
      <c r="BGJ113" s="376"/>
      <c r="BGK113" s="376"/>
      <c r="BGL113" s="376"/>
      <c r="BGM113" s="376"/>
      <c r="BGN113" s="376"/>
      <c r="BGO113" s="376"/>
      <c r="BGP113" s="376"/>
      <c r="BGQ113" s="376"/>
      <c r="BGR113" s="376"/>
      <c r="BGS113" s="376"/>
      <c r="BGT113" s="376"/>
      <c r="BGU113" s="376"/>
      <c r="BGV113" s="376"/>
      <c r="BGW113" s="376"/>
      <c r="BGX113" s="376"/>
      <c r="BGY113" s="376"/>
      <c r="BGZ113" s="376"/>
      <c r="BHA113" s="376"/>
      <c r="BHB113" s="376"/>
      <c r="BHC113" s="376"/>
      <c r="BHD113" s="376"/>
      <c r="BHE113" s="376"/>
      <c r="BHF113" s="376"/>
      <c r="BHG113" s="376"/>
      <c r="BHH113" s="376"/>
      <c r="BHI113" s="376"/>
      <c r="BHJ113" s="376"/>
      <c r="BHK113" s="376"/>
      <c r="BHL113" s="376"/>
      <c r="BHM113" s="376"/>
      <c r="BHN113" s="376"/>
      <c r="BHO113" s="376"/>
      <c r="BHP113" s="376"/>
      <c r="BHQ113" s="376"/>
      <c r="BHR113" s="376"/>
      <c r="BHS113" s="376"/>
      <c r="BHT113" s="376"/>
      <c r="BHU113" s="376"/>
      <c r="BHV113" s="376"/>
      <c r="BHW113" s="376"/>
      <c r="BHX113" s="376"/>
      <c r="BHY113" s="376"/>
      <c r="BHZ113" s="376"/>
      <c r="BIA113" s="376"/>
      <c r="BIB113" s="376"/>
      <c r="BIC113" s="376"/>
      <c r="BID113" s="376"/>
      <c r="BIE113" s="376"/>
      <c r="BIF113" s="376"/>
      <c r="BIG113" s="376"/>
      <c r="BIH113" s="376"/>
      <c r="BII113" s="376"/>
      <c r="BIJ113" s="376"/>
      <c r="BIK113" s="376"/>
      <c r="BIL113" s="376"/>
      <c r="BIM113" s="376"/>
      <c r="BIN113" s="376"/>
      <c r="BIO113" s="376"/>
      <c r="BIP113" s="376"/>
      <c r="BIQ113" s="376"/>
      <c r="BIR113" s="376"/>
      <c r="BIS113" s="376"/>
      <c r="BIT113" s="376"/>
      <c r="BIU113" s="376"/>
      <c r="BIV113" s="376"/>
      <c r="BIW113" s="376"/>
      <c r="BIX113" s="376"/>
      <c r="BIY113" s="376"/>
      <c r="BIZ113" s="376"/>
      <c r="BJA113" s="376"/>
      <c r="BJB113" s="376"/>
      <c r="BJC113" s="376"/>
      <c r="BJD113" s="376"/>
      <c r="BJE113" s="376"/>
      <c r="BJF113" s="376"/>
      <c r="BJG113" s="376"/>
      <c r="BJH113" s="376"/>
      <c r="BJI113" s="376"/>
      <c r="BJJ113" s="376"/>
      <c r="BJK113" s="376"/>
      <c r="BJL113" s="376"/>
      <c r="BJM113" s="376"/>
      <c r="BJN113" s="376"/>
      <c r="BJO113" s="376"/>
      <c r="BJP113" s="376"/>
      <c r="BJQ113" s="376"/>
      <c r="BJR113" s="376"/>
      <c r="BJS113" s="376"/>
      <c r="BJT113" s="376"/>
      <c r="BJU113" s="376"/>
      <c r="BJV113" s="376"/>
      <c r="BJW113" s="376"/>
      <c r="BJX113" s="376"/>
      <c r="BJY113" s="376"/>
      <c r="BJZ113" s="376"/>
      <c r="BKA113" s="376"/>
      <c r="BKB113" s="376"/>
      <c r="BKC113" s="376"/>
      <c r="BKD113" s="376"/>
      <c r="BKE113" s="376"/>
      <c r="BKF113" s="376"/>
      <c r="BKG113" s="376"/>
      <c r="BKH113" s="376"/>
      <c r="BKI113" s="376"/>
      <c r="BKJ113" s="376"/>
      <c r="BKK113" s="376"/>
      <c r="BKL113" s="376"/>
      <c r="BKM113" s="376"/>
      <c r="BKN113" s="376"/>
      <c r="BKO113" s="376"/>
      <c r="BKP113" s="376"/>
      <c r="BKQ113" s="376"/>
      <c r="BKR113" s="376"/>
      <c r="BKS113" s="376"/>
      <c r="BKT113" s="376"/>
      <c r="BKU113" s="376"/>
      <c r="BKV113" s="376"/>
      <c r="BKW113" s="376"/>
      <c r="BKX113" s="376"/>
      <c r="BKY113" s="376"/>
      <c r="BKZ113" s="376"/>
      <c r="BLA113" s="376"/>
      <c r="BLB113" s="376"/>
      <c r="BLC113" s="376"/>
      <c r="BLD113" s="376"/>
      <c r="BLE113" s="376"/>
      <c r="BLF113" s="376"/>
      <c r="BLG113" s="376"/>
      <c r="BLH113" s="376"/>
      <c r="BLI113" s="376"/>
      <c r="BLJ113" s="376"/>
      <c r="BLK113" s="376"/>
      <c r="BLL113" s="376"/>
      <c r="BLM113" s="376"/>
      <c r="BLN113" s="376"/>
      <c r="BLO113" s="376"/>
      <c r="BLP113" s="376"/>
      <c r="BLQ113" s="376"/>
      <c r="BLR113" s="376"/>
      <c r="BLS113" s="376"/>
      <c r="BLT113" s="376"/>
      <c r="BLU113" s="376"/>
      <c r="BLV113" s="376"/>
      <c r="BLW113" s="376"/>
      <c r="BLX113" s="376"/>
      <c r="BLY113" s="376"/>
      <c r="BLZ113" s="376"/>
      <c r="BMA113" s="376"/>
      <c r="BMB113" s="376"/>
      <c r="BMC113" s="376"/>
      <c r="BMD113" s="376"/>
      <c r="BME113" s="376"/>
      <c r="BMF113" s="376"/>
      <c r="BMG113" s="376"/>
      <c r="BMH113" s="376"/>
      <c r="BMI113" s="376"/>
      <c r="BMJ113" s="376"/>
      <c r="BMK113" s="376"/>
      <c r="BML113" s="376"/>
      <c r="BMM113" s="376"/>
      <c r="BMN113" s="376"/>
      <c r="BMO113" s="376"/>
      <c r="BMP113" s="376"/>
      <c r="BMQ113" s="376"/>
      <c r="BMR113" s="376"/>
      <c r="BMS113" s="376"/>
      <c r="BMT113" s="376"/>
      <c r="BMU113" s="376"/>
      <c r="BMV113" s="376"/>
      <c r="BMW113" s="376"/>
      <c r="BMX113" s="376"/>
      <c r="BMY113" s="376"/>
      <c r="BMZ113" s="376"/>
      <c r="BNA113" s="376"/>
      <c r="BNB113" s="376"/>
      <c r="BNC113" s="376"/>
      <c r="BND113" s="376"/>
      <c r="BNE113" s="376"/>
      <c r="BNF113" s="376"/>
      <c r="BNG113" s="376"/>
      <c r="BNH113" s="376"/>
      <c r="BNI113" s="376"/>
      <c r="BNJ113" s="376"/>
      <c r="BNK113" s="376"/>
      <c r="BNL113" s="376"/>
      <c r="BNM113" s="376"/>
      <c r="BNN113" s="376"/>
      <c r="BNO113" s="376"/>
      <c r="BNP113" s="376"/>
      <c r="BNQ113" s="376"/>
      <c r="BNR113" s="376"/>
      <c r="BNS113" s="376"/>
      <c r="BNT113" s="376"/>
      <c r="BNU113" s="376"/>
      <c r="BNV113" s="376"/>
      <c r="BNW113" s="376"/>
      <c r="BNX113" s="376"/>
      <c r="BNY113" s="376"/>
      <c r="BNZ113" s="376"/>
      <c r="BOA113" s="376"/>
      <c r="BOB113" s="376"/>
      <c r="BOC113" s="376"/>
      <c r="BOD113" s="376"/>
      <c r="BOE113" s="376"/>
      <c r="BOF113" s="376"/>
      <c r="BOG113" s="376"/>
      <c r="BOH113" s="376"/>
      <c r="BOI113" s="376"/>
      <c r="BOJ113" s="376"/>
      <c r="BOK113" s="376"/>
      <c r="BOL113" s="376"/>
      <c r="BOM113" s="376"/>
      <c r="BON113" s="376"/>
      <c r="BOO113" s="376"/>
      <c r="BOP113" s="376"/>
      <c r="BOQ113" s="376"/>
      <c r="BOR113" s="376"/>
      <c r="BOS113" s="376"/>
      <c r="BOT113" s="376"/>
      <c r="BOU113" s="376"/>
      <c r="BOV113" s="376"/>
      <c r="BOW113" s="376"/>
      <c r="BOX113" s="376"/>
      <c r="BOY113" s="376"/>
      <c r="BOZ113" s="376"/>
      <c r="BPA113" s="376"/>
      <c r="BPB113" s="376"/>
      <c r="BPC113" s="376"/>
      <c r="BPD113" s="376"/>
      <c r="BPE113" s="376"/>
      <c r="BPF113" s="376"/>
      <c r="BPG113" s="376"/>
      <c r="BPH113" s="376"/>
      <c r="BPI113" s="376"/>
      <c r="BPJ113" s="376"/>
      <c r="BPK113" s="376"/>
      <c r="BPL113" s="376"/>
      <c r="BPM113" s="376"/>
      <c r="BPN113" s="376"/>
      <c r="BPO113" s="376"/>
      <c r="BPP113" s="376"/>
      <c r="BPQ113" s="376"/>
      <c r="BPR113" s="376"/>
      <c r="BPS113" s="376"/>
      <c r="BPT113" s="376"/>
      <c r="BPU113" s="376"/>
      <c r="BPV113" s="376"/>
      <c r="BPW113" s="376"/>
      <c r="BPX113" s="376"/>
      <c r="BPY113" s="376"/>
      <c r="BPZ113" s="376"/>
      <c r="BQA113" s="376"/>
      <c r="BQB113" s="376"/>
      <c r="BQC113" s="376"/>
      <c r="BQD113" s="376"/>
      <c r="BQE113" s="376"/>
      <c r="BQF113" s="376"/>
      <c r="BQG113" s="376"/>
      <c r="BQH113" s="376"/>
      <c r="BQI113" s="376"/>
      <c r="BQJ113" s="376"/>
      <c r="BQK113" s="376"/>
      <c r="BQL113" s="376"/>
      <c r="BQM113" s="376"/>
      <c r="BQN113" s="376"/>
      <c r="BQO113" s="376"/>
      <c r="BQP113" s="376"/>
      <c r="BQQ113" s="376"/>
      <c r="BQR113" s="376"/>
      <c r="BQS113" s="376"/>
      <c r="BQT113" s="376"/>
      <c r="BQU113" s="376"/>
      <c r="BQV113" s="376"/>
      <c r="BQW113" s="376"/>
      <c r="BQX113" s="376"/>
      <c r="BQY113" s="376"/>
      <c r="BQZ113" s="376"/>
      <c r="BRA113" s="376"/>
      <c r="BRB113" s="376"/>
      <c r="BRC113" s="376"/>
      <c r="BRD113" s="376"/>
      <c r="BRE113" s="376"/>
      <c r="BRF113" s="376"/>
      <c r="BRG113" s="376"/>
      <c r="BRH113" s="376"/>
      <c r="BRI113" s="376"/>
      <c r="BRJ113" s="376"/>
      <c r="BRK113" s="376"/>
      <c r="BRL113" s="376"/>
      <c r="BRM113" s="376"/>
      <c r="BRN113" s="376"/>
      <c r="BRO113" s="376"/>
      <c r="BRP113" s="376"/>
      <c r="BRQ113" s="376"/>
      <c r="BRR113" s="376"/>
      <c r="BRS113" s="376"/>
      <c r="BRT113" s="376"/>
      <c r="BRU113" s="376"/>
      <c r="BRV113" s="376"/>
      <c r="BRW113" s="376"/>
      <c r="BRX113" s="376"/>
      <c r="BRY113" s="376"/>
      <c r="BRZ113" s="376"/>
      <c r="BSA113" s="376"/>
      <c r="BSB113" s="376"/>
      <c r="BSC113" s="376"/>
      <c r="BSD113" s="376"/>
      <c r="BSE113" s="376"/>
      <c r="BSF113" s="376"/>
      <c r="BSG113" s="376"/>
      <c r="BSH113" s="376"/>
      <c r="BSI113" s="376"/>
      <c r="BSJ113" s="376"/>
      <c r="BSK113" s="376"/>
      <c r="BSL113" s="376"/>
      <c r="BSM113" s="376"/>
      <c r="BSN113" s="376"/>
      <c r="BSO113" s="376"/>
      <c r="BSP113" s="376"/>
      <c r="BSQ113" s="376"/>
      <c r="BSR113" s="376"/>
      <c r="BSS113" s="376"/>
      <c r="BST113" s="376"/>
      <c r="BSU113" s="376"/>
      <c r="BSV113" s="376"/>
      <c r="BSW113" s="376"/>
      <c r="BSX113" s="376"/>
      <c r="BSY113" s="376"/>
      <c r="BSZ113" s="376"/>
      <c r="BTA113" s="376"/>
      <c r="BTB113" s="376"/>
      <c r="BTC113" s="376"/>
      <c r="BTD113" s="376"/>
      <c r="BTE113" s="376"/>
      <c r="BTF113" s="376"/>
      <c r="BTG113" s="376"/>
      <c r="BTH113" s="376"/>
      <c r="BTI113" s="376"/>
      <c r="BTJ113" s="376"/>
      <c r="BTK113" s="376"/>
      <c r="BTL113" s="376"/>
      <c r="BTM113" s="376"/>
      <c r="BTN113" s="376"/>
      <c r="BTO113" s="376"/>
      <c r="BTP113" s="376"/>
      <c r="BTQ113" s="376"/>
      <c r="BTR113" s="376"/>
      <c r="BTS113" s="376"/>
      <c r="BTT113" s="376"/>
      <c r="BTU113" s="376"/>
      <c r="BTV113" s="376"/>
      <c r="BTW113" s="376"/>
      <c r="BTX113" s="376"/>
      <c r="BTY113" s="376"/>
      <c r="BTZ113" s="376"/>
      <c r="BUA113" s="376"/>
      <c r="BUB113" s="376"/>
      <c r="BUC113" s="376"/>
      <c r="BUD113" s="376"/>
      <c r="BUE113" s="376"/>
      <c r="BUF113" s="376"/>
      <c r="BUG113" s="376"/>
      <c r="BUH113" s="376"/>
      <c r="BUI113" s="376"/>
      <c r="BUJ113" s="376"/>
      <c r="BUK113" s="376"/>
      <c r="BUL113" s="376"/>
      <c r="BUM113" s="376"/>
      <c r="BUN113" s="376"/>
      <c r="BUO113" s="376"/>
      <c r="BUP113" s="376"/>
      <c r="BUQ113" s="376"/>
      <c r="BUR113" s="376"/>
      <c r="BUS113" s="376"/>
      <c r="BUT113" s="376"/>
      <c r="BUU113" s="376"/>
      <c r="BUV113" s="376"/>
      <c r="BUW113" s="376"/>
      <c r="BUX113" s="376"/>
      <c r="BUY113" s="376"/>
      <c r="BUZ113" s="376"/>
      <c r="BVA113" s="376"/>
      <c r="BVB113" s="376"/>
      <c r="BVC113" s="376"/>
      <c r="BVD113" s="376"/>
      <c r="BVE113" s="376"/>
      <c r="BVF113" s="376"/>
      <c r="BVG113" s="376"/>
      <c r="BVH113" s="376"/>
      <c r="BVI113" s="376"/>
      <c r="BVJ113" s="376"/>
      <c r="BVK113" s="376"/>
      <c r="BVL113" s="376"/>
      <c r="BVM113" s="376"/>
      <c r="BVN113" s="376"/>
      <c r="BVO113" s="376"/>
      <c r="BVP113" s="376"/>
      <c r="BVQ113" s="376"/>
      <c r="BVR113" s="376"/>
      <c r="BVS113" s="376"/>
      <c r="BVT113" s="376"/>
      <c r="BVU113" s="376"/>
      <c r="BVV113" s="376"/>
      <c r="BVW113" s="376"/>
      <c r="BVX113" s="376"/>
      <c r="BVY113" s="376"/>
      <c r="BVZ113" s="376"/>
      <c r="BWA113" s="376"/>
      <c r="BWB113" s="376"/>
      <c r="BWC113" s="376"/>
      <c r="BWD113" s="376"/>
      <c r="BWE113" s="376"/>
      <c r="BWF113" s="376"/>
      <c r="BWG113" s="376"/>
      <c r="BWH113" s="376"/>
      <c r="BWI113" s="376"/>
      <c r="BWJ113" s="376"/>
      <c r="BWK113" s="376"/>
      <c r="BWL113" s="376"/>
      <c r="BWM113" s="376"/>
      <c r="BWN113" s="376"/>
      <c r="BWO113" s="376"/>
      <c r="BWP113" s="376"/>
      <c r="BWQ113" s="376"/>
      <c r="BWR113" s="376"/>
      <c r="BWS113" s="376"/>
      <c r="BWT113" s="376"/>
      <c r="BWU113" s="376"/>
      <c r="BWV113" s="376"/>
      <c r="BWW113" s="376"/>
      <c r="BWX113" s="376"/>
      <c r="BWY113" s="376"/>
      <c r="BWZ113" s="376"/>
      <c r="BXA113" s="376"/>
      <c r="BXB113" s="376"/>
      <c r="BXC113" s="376"/>
      <c r="BXD113" s="376"/>
      <c r="BXE113" s="376"/>
      <c r="BXF113" s="376"/>
      <c r="BXG113" s="376"/>
      <c r="BXH113" s="376"/>
      <c r="BXI113" s="376"/>
      <c r="BXJ113" s="376"/>
      <c r="BXK113" s="376"/>
      <c r="BXL113" s="376"/>
      <c r="BXM113" s="376"/>
      <c r="BXN113" s="376"/>
      <c r="BXO113" s="376"/>
      <c r="BXP113" s="376"/>
      <c r="BXQ113" s="376"/>
      <c r="BXR113" s="376"/>
      <c r="BXS113" s="376"/>
      <c r="BXT113" s="376"/>
      <c r="BXU113" s="376"/>
      <c r="BXV113" s="376"/>
      <c r="BXW113" s="376"/>
      <c r="BXX113" s="376"/>
      <c r="BXY113" s="376"/>
      <c r="BXZ113" s="376"/>
      <c r="BYA113" s="376"/>
      <c r="BYB113" s="376"/>
      <c r="BYC113" s="376"/>
      <c r="BYD113" s="376"/>
      <c r="BYE113" s="376"/>
      <c r="BYF113" s="376"/>
      <c r="BYG113" s="376"/>
      <c r="BYH113" s="376"/>
      <c r="BYI113" s="376"/>
      <c r="BYJ113" s="376"/>
      <c r="BYK113" s="376"/>
      <c r="BYL113" s="376"/>
      <c r="BYM113" s="376"/>
      <c r="BYN113" s="376"/>
      <c r="BYO113" s="376"/>
      <c r="BYP113" s="376"/>
      <c r="BYQ113" s="376"/>
      <c r="BYR113" s="376"/>
      <c r="BYS113" s="376"/>
      <c r="BYT113" s="376"/>
      <c r="BYU113" s="376"/>
      <c r="BYV113" s="376"/>
      <c r="BYW113" s="376"/>
      <c r="BYX113" s="376"/>
      <c r="BYY113" s="376"/>
      <c r="BYZ113" s="376"/>
      <c r="BZA113" s="376"/>
      <c r="BZB113" s="376"/>
      <c r="BZC113" s="376"/>
      <c r="BZD113" s="376"/>
      <c r="BZE113" s="376"/>
      <c r="BZF113" s="376"/>
      <c r="BZG113" s="376"/>
      <c r="BZH113" s="376"/>
      <c r="BZI113" s="376"/>
      <c r="BZJ113" s="376"/>
      <c r="BZK113" s="376"/>
      <c r="BZL113" s="376"/>
      <c r="BZM113" s="376"/>
      <c r="BZN113" s="376"/>
      <c r="BZO113" s="376"/>
      <c r="BZP113" s="376"/>
      <c r="BZQ113" s="376"/>
      <c r="BZR113" s="376"/>
      <c r="BZS113" s="376"/>
      <c r="BZT113" s="376"/>
      <c r="BZU113" s="376"/>
      <c r="BZV113" s="376"/>
      <c r="BZW113" s="376"/>
      <c r="BZX113" s="376"/>
      <c r="BZY113" s="376"/>
      <c r="BZZ113" s="376"/>
      <c r="CAA113" s="376"/>
      <c r="CAB113" s="376"/>
      <c r="CAC113" s="376"/>
      <c r="CAD113" s="376"/>
      <c r="CAE113" s="376"/>
      <c r="CAF113" s="376"/>
      <c r="CAG113" s="376"/>
      <c r="CAH113" s="376"/>
      <c r="CAI113" s="376"/>
      <c r="CAJ113" s="376"/>
      <c r="CAK113" s="376"/>
      <c r="CAL113" s="376"/>
      <c r="CAM113" s="376"/>
      <c r="CAN113" s="376"/>
      <c r="CAO113" s="376"/>
      <c r="CAP113" s="376"/>
      <c r="CAQ113" s="376"/>
      <c r="CAR113" s="376"/>
      <c r="CAS113" s="376"/>
      <c r="CAT113" s="376"/>
      <c r="CAU113" s="376"/>
      <c r="CAV113" s="376"/>
      <c r="CAW113" s="376"/>
      <c r="CAX113" s="376"/>
      <c r="CAY113" s="376"/>
      <c r="CAZ113" s="376"/>
      <c r="CBA113" s="376"/>
      <c r="CBB113" s="376"/>
      <c r="CBC113" s="376"/>
      <c r="CBD113" s="376"/>
      <c r="CBE113" s="376"/>
      <c r="CBF113" s="376"/>
      <c r="CBG113" s="376"/>
      <c r="CBH113" s="376"/>
      <c r="CBI113" s="376"/>
      <c r="CBJ113" s="376"/>
      <c r="CBK113" s="376"/>
      <c r="CBL113" s="376"/>
      <c r="CBM113" s="376"/>
      <c r="CBN113" s="376"/>
      <c r="CBO113" s="376"/>
      <c r="CBP113" s="376"/>
      <c r="CBQ113" s="376"/>
      <c r="CBR113" s="376"/>
      <c r="CBS113" s="376"/>
      <c r="CBT113" s="376"/>
      <c r="CBU113" s="376"/>
      <c r="CBV113" s="376"/>
      <c r="CBW113" s="376"/>
      <c r="CBX113" s="376"/>
      <c r="CBY113" s="376"/>
      <c r="CBZ113" s="376"/>
      <c r="CCA113" s="376"/>
      <c r="CCB113" s="376"/>
      <c r="CCC113" s="376"/>
      <c r="CCD113" s="376"/>
      <c r="CCE113" s="376"/>
      <c r="CCF113" s="376"/>
      <c r="CCG113" s="376"/>
      <c r="CCH113" s="376"/>
      <c r="CCI113" s="376"/>
      <c r="CCJ113" s="376"/>
      <c r="CCK113" s="376"/>
      <c r="CCL113" s="376"/>
      <c r="CCM113" s="376"/>
      <c r="CCN113" s="376"/>
      <c r="CCO113" s="376"/>
      <c r="CCP113" s="376"/>
      <c r="CCQ113" s="376"/>
      <c r="CCR113" s="376"/>
      <c r="CCS113" s="376"/>
      <c r="CCT113" s="376"/>
      <c r="CCU113" s="376"/>
      <c r="CCV113" s="376"/>
      <c r="CCW113" s="376"/>
      <c r="CCX113" s="376"/>
      <c r="CCY113" s="376"/>
      <c r="CCZ113" s="376"/>
      <c r="CDA113" s="376"/>
      <c r="CDB113" s="376"/>
      <c r="CDC113" s="376"/>
      <c r="CDD113" s="376"/>
      <c r="CDE113" s="376"/>
      <c r="CDF113" s="376"/>
      <c r="CDG113" s="376"/>
      <c r="CDH113" s="376"/>
      <c r="CDI113" s="376"/>
      <c r="CDJ113" s="376"/>
      <c r="CDK113" s="376"/>
      <c r="CDL113" s="376"/>
      <c r="CDM113" s="376"/>
      <c r="CDN113" s="376"/>
      <c r="CDO113" s="376"/>
      <c r="CDP113" s="376"/>
      <c r="CDQ113" s="376"/>
      <c r="CDR113" s="376"/>
      <c r="CDS113" s="376"/>
      <c r="CDT113" s="376"/>
      <c r="CDU113" s="376"/>
      <c r="CDV113" s="376"/>
      <c r="CDW113" s="376"/>
      <c r="CDX113" s="376"/>
      <c r="CDY113" s="376"/>
      <c r="CDZ113" s="376"/>
      <c r="CEA113" s="376"/>
      <c r="CEB113" s="376"/>
      <c r="CEC113" s="376"/>
      <c r="CED113" s="376"/>
      <c r="CEE113" s="376"/>
      <c r="CEF113" s="376"/>
      <c r="CEG113" s="376"/>
      <c r="CEH113" s="376"/>
      <c r="CEI113" s="376"/>
      <c r="CEJ113" s="376"/>
      <c r="CEK113" s="376"/>
      <c r="CEL113" s="376"/>
      <c r="CEM113" s="376"/>
      <c r="CEN113" s="376"/>
      <c r="CEO113" s="376"/>
      <c r="CEP113" s="376"/>
      <c r="CEQ113" s="376"/>
      <c r="CER113" s="376"/>
      <c r="CES113" s="376"/>
      <c r="CET113" s="376"/>
      <c r="CEU113" s="376"/>
      <c r="CEV113" s="376"/>
      <c r="CEW113" s="376"/>
      <c r="CEX113" s="376"/>
      <c r="CEY113" s="376"/>
      <c r="CEZ113" s="376"/>
      <c r="CFA113" s="376"/>
      <c r="CFB113" s="376"/>
      <c r="CFC113" s="376"/>
      <c r="CFD113" s="376"/>
      <c r="CFE113" s="376"/>
      <c r="CFF113" s="376"/>
      <c r="CFG113" s="376"/>
      <c r="CFH113" s="376"/>
      <c r="CFI113" s="376"/>
      <c r="CFJ113" s="376"/>
      <c r="CFK113" s="376"/>
      <c r="CFL113" s="376"/>
      <c r="CFM113" s="376"/>
      <c r="CFN113" s="376"/>
      <c r="CFO113" s="376"/>
      <c r="CFP113" s="376"/>
      <c r="CFQ113" s="376"/>
      <c r="CFR113" s="376"/>
      <c r="CFS113" s="376"/>
      <c r="CFT113" s="376"/>
      <c r="CFU113" s="376"/>
      <c r="CFV113" s="376"/>
      <c r="CFW113" s="376"/>
      <c r="CFX113" s="376"/>
      <c r="CFY113" s="376"/>
      <c r="CFZ113" s="376"/>
      <c r="CGA113" s="376"/>
      <c r="CGB113" s="376"/>
      <c r="CGC113" s="376"/>
      <c r="CGD113" s="376"/>
      <c r="CGE113" s="376"/>
      <c r="CGF113" s="376"/>
      <c r="CGG113" s="376"/>
      <c r="CGH113" s="376"/>
      <c r="CGI113" s="376"/>
      <c r="CGJ113" s="376"/>
      <c r="CGK113" s="376"/>
      <c r="CGL113" s="376"/>
      <c r="CGM113" s="376"/>
      <c r="CGN113" s="376"/>
      <c r="CGO113" s="376"/>
      <c r="CGP113" s="376"/>
      <c r="CGQ113" s="376"/>
      <c r="CGR113" s="376"/>
      <c r="CGS113" s="376"/>
      <c r="CGT113" s="376"/>
      <c r="CGU113" s="376"/>
      <c r="CGV113" s="376"/>
      <c r="CGW113" s="376"/>
      <c r="CGX113" s="376"/>
      <c r="CGY113" s="376"/>
      <c r="CGZ113" s="376"/>
      <c r="CHA113" s="376"/>
      <c r="CHB113" s="376"/>
      <c r="CHC113" s="376"/>
      <c r="CHD113" s="376"/>
      <c r="CHE113" s="376"/>
      <c r="CHF113" s="376"/>
      <c r="CHG113" s="376"/>
      <c r="CHH113" s="376"/>
      <c r="CHI113" s="376"/>
      <c r="CHJ113" s="376"/>
      <c r="CHK113" s="376"/>
      <c r="CHL113" s="376"/>
      <c r="CHM113" s="376"/>
      <c r="CHN113" s="376"/>
      <c r="CHO113" s="376"/>
      <c r="CHP113" s="376"/>
      <c r="CHQ113" s="376"/>
      <c r="CHR113" s="376"/>
      <c r="CHS113" s="376"/>
      <c r="CHT113" s="376"/>
      <c r="CHU113" s="376"/>
      <c r="CHV113" s="376"/>
      <c r="CHW113" s="376"/>
      <c r="CHX113" s="376"/>
      <c r="CHY113" s="376"/>
      <c r="CHZ113" s="376"/>
      <c r="CIA113" s="376"/>
      <c r="CIB113" s="376"/>
      <c r="CIC113" s="376"/>
      <c r="CID113" s="376"/>
      <c r="CIE113" s="376"/>
      <c r="CIF113" s="376"/>
      <c r="CIG113" s="376"/>
      <c r="CIH113" s="376"/>
      <c r="CII113" s="376"/>
      <c r="CIJ113" s="376"/>
      <c r="CIK113" s="376"/>
      <c r="CIL113" s="376"/>
      <c r="CIM113" s="376"/>
      <c r="CIN113" s="376"/>
      <c r="CIO113" s="376"/>
      <c r="CIP113" s="376"/>
      <c r="CIQ113" s="376"/>
      <c r="CIR113" s="376"/>
      <c r="CIS113" s="376"/>
      <c r="CIT113" s="376"/>
      <c r="CIU113" s="376"/>
      <c r="CIV113" s="376"/>
      <c r="CIW113" s="376"/>
      <c r="CIX113" s="376"/>
      <c r="CIY113" s="376"/>
      <c r="CIZ113" s="376"/>
      <c r="CJA113" s="376"/>
      <c r="CJB113" s="376"/>
      <c r="CJC113" s="376"/>
      <c r="CJD113" s="376"/>
      <c r="CJE113" s="376"/>
      <c r="CJF113" s="376"/>
      <c r="CJG113" s="376"/>
      <c r="CJH113" s="376"/>
      <c r="CJI113" s="376"/>
      <c r="CJJ113" s="376"/>
      <c r="CJK113" s="376"/>
      <c r="CJL113" s="376"/>
      <c r="CJM113" s="376"/>
      <c r="CJN113" s="376"/>
      <c r="CJO113" s="376"/>
      <c r="CJP113" s="376"/>
      <c r="CJQ113" s="376"/>
      <c r="CJR113" s="376"/>
      <c r="CJS113" s="376"/>
      <c r="CJT113" s="376"/>
      <c r="CJU113" s="376"/>
      <c r="CJV113" s="376"/>
      <c r="CJW113" s="376"/>
      <c r="CJX113" s="376"/>
      <c r="CJY113" s="376"/>
      <c r="CJZ113" s="376"/>
      <c r="CKA113" s="376"/>
      <c r="CKB113" s="376"/>
      <c r="CKC113" s="376"/>
      <c r="CKD113" s="376"/>
      <c r="CKE113" s="376"/>
      <c r="CKF113" s="376"/>
      <c r="CKG113" s="376"/>
      <c r="CKH113" s="376"/>
      <c r="CKI113" s="376"/>
      <c r="CKJ113" s="376"/>
      <c r="CKK113" s="376"/>
      <c r="CKL113" s="376"/>
      <c r="CKM113" s="376"/>
      <c r="CKN113" s="376"/>
      <c r="CKO113" s="376"/>
      <c r="CKP113" s="376"/>
      <c r="CKQ113" s="376"/>
      <c r="CKR113" s="376"/>
      <c r="CKS113" s="376"/>
      <c r="CKT113" s="376"/>
      <c r="CKU113" s="376"/>
      <c r="CKV113" s="376"/>
      <c r="CKW113" s="376"/>
      <c r="CKX113" s="376"/>
      <c r="CKY113" s="376"/>
      <c r="CKZ113" s="376"/>
      <c r="CLA113" s="376"/>
      <c r="CLB113" s="376"/>
      <c r="CLC113" s="376"/>
      <c r="CLD113" s="376"/>
      <c r="CLE113" s="376"/>
      <c r="CLF113" s="376"/>
      <c r="CLG113" s="376"/>
      <c r="CLH113" s="376"/>
      <c r="CLI113" s="376"/>
      <c r="CLJ113" s="376"/>
      <c r="CLK113" s="376"/>
      <c r="CLL113" s="376"/>
      <c r="CLM113" s="376"/>
      <c r="CLN113" s="376"/>
      <c r="CLO113" s="376"/>
      <c r="CLP113" s="376"/>
      <c r="CLQ113" s="376"/>
      <c r="CLR113" s="376"/>
      <c r="CLS113" s="376"/>
      <c r="CLT113" s="376"/>
      <c r="CLU113" s="376"/>
      <c r="CLV113" s="376"/>
      <c r="CLW113" s="376"/>
      <c r="CLX113" s="376"/>
      <c r="CLY113" s="376"/>
      <c r="CLZ113" s="376"/>
      <c r="CMA113" s="376"/>
      <c r="CMB113" s="376"/>
      <c r="CMC113" s="376"/>
      <c r="CMD113" s="376"/>
      <c r="CME113" s="376"/>
      <c r="CMF113" s="376"/>
      <c r="CMG113" s="376"/>
      <c r="CMH113" s="376"/>
      <c r="CMI113" s="376"/>
      <c r="CMJ113" s="376"/>
      <c r="CMK113" s="376"/>
      <c r="CML113" s="376"/>
      <c r="CMM113" s="376"/>
      <c r="CMN113" s="376"/>
      <c r="CMO113" s="376"/>
      <c r="CMP113" s="376"/>
      <c r="CMQ113" s="376"/>
      <c r="CMR113" s="376"/>
      <c r="CMS113" s="376"/>
      <c r="CMT113" s="376"/>
      <c r="CMU113" s="376"/>
      <c r="CMV113" s="376"/>
      <c r="CMW113" s="376"/>
      <c r="CMX113" s="376"/>
      <c r="CMY113" s="376"/>
      <c r="CMZ113" s="376"/>
      <c r="CNA113" s="376"/>
      <c r="CNB113" s="376"/>
      <c r="CNC113" s="376"/>
      <c r="CND113" s="376"/>
      <c r="CNE113" s="376"/>
      <c r="CNF113" s="376"/>
      <c r="CNG113" s="376"/>
      <c r="CNH113" s="376"/>
      <c r="CNI113" s="376"/>
      <c r="CNJ113" s="376"/>
      <c r="CNK113" s="376"/>
      <c r="CNL113" s="376"/>
      <c r="CNM113" s="376"/>
      <c r="CNN113" s="376"/>
      <c r="CNO113" s="376"/>
      <c r="CNP113" s="376"/>
      <c r="CNQ113" s="376"/>
      <c r="CNR113" s="376"/>
      <c r="CNS113" s="376"/>
      <c r="CNT113" s="376"/>
      <c r="CNU113" s="376"/>
      <c r="CNV113" s="376"/>
      <c r="CNW113" s="376"/>
      <c r="CNX113" s="376"/>
      <c r="CNY113" s="376"/>
      <c r="CNZ113" s="376"/>
      <c r="COA113" s="376"/>
      <c r="COB113" s="376"/>
      <c r="COC113" s="376"/>
      <c r="COD113" s="376"/>
      <c r="COE113" s="376"/>
      <c r="COF113" s="376"/>
      <c r="COG113" s="376"/>
      <c r="COH113" s="376"/>
      <c r="COI113" s="376"/>
      <c r="COJ113" s="376"/>
      <c r="COK113" s="376"/>
      <c r="COL113" s="376"/>
      <c r="COM113" s="376"/>
      <c r="CON113" s="376"/>
      <c r="COO113" s="376"/>
      <c r="COP113" s="376"/>
      <c r="COQ113" s="376"/>
      <c r="COR113" s="376"/>
      <c r="COS113" s="376"/>
      <c r="COT113" s="376"/>
      <c r="COU113" s="376"/>
      <c r="COV113" s="376"/>
      <c r="COW113" s="376"/>
      <c r="COX113" s="376"/>
      <c r="COY113" s="376"/>
      <c r="COZ113" s="376"/>
      <c r="CPA113" s="376"/>
      <c r="CPB113" s="376"/>
      <c r="CPC113" s="376"/>
      <c r="CPD113" s="376"/>
      <c r="CPE113" s="376"/>
      <c r="CPF113" s="376"/>
      <c r="CPG113" s="376"/>
      <c r="CPH113" s="376"/>
      <c r="CPI113" s="376"/>
      <c r="CPJ113" s="376"/>
      <c r="CPK113" s="376"/>
      <c r="CPL113" s="376"/>
      <c r="CPM113" s="376"/>
      <c r="CPN113" s="376"/>
      <c r="CPO113" s="376"/>
      <c r="CPP113" s="376"/>
      <c r="CPQ113" s="376"/>
      <c r="CPR113" s="376"/>
      <c r="CPS113" s="376"/>
      <c r="CPT113" s="376"/>
      <c r="CPU113" s="376"/>
      <c r="CPV113" s="376"/>
      <c r="CPW113" s="376"/>
      <c r="CPX113" s="376"/>
      <c r="CPY113" s="376"/>
      <c r="CPZ113" s="376"/>
      <c r="CQA113" s="376"/>
      <c r="CQB113" s="376"/>
      <c r="CQC113" s="376"/>
      <c r="CQD113" s="376"/>
      <c r="CQE113" s="376"/>
      <c r="CQF113" s="376"/>
      <c r="CQG113" s="376"/>
      <c r="CQH113" s="376"/>
      <c r="CQI113" s="376"/>
      <c r="CQJ113" s="376"/>
      <c r="CQK113" s="376"/>
      <c r="CQL113" s="376"/>
      <c r="CQM113" s="376"/>
      <c r="CQN113" s="376"/>
      <c r="CQO113" s="376"/>
      <c r="CQP113" s="376"/>
      <c r="CQQ113" s="376"/>
      <c r="CQR113" s="376"/>
      <c r="CQS113" s="376"/>
      <c r="CQT113" s="376"/>
      <c r="CQU113" s="376"/>
      <c r="CQV113" s="376"/>
      <c r="CQW113" s="376"/>
      <c r="CQX113" s="376"/>
      <c r="CQY113" s="376"/>
      <c r="CQZ113" s="376"/>
      <c r="CRA113" s="376"/>
      <c r="CRB113" s="376"/>
      <c r="CRC113" s="376"/>
      <c r="CRD113" s="376"/>
      <c r="CRE113" s="376"/>
      <c r="CRF113" s="376"/>
      <c r="CRG113" s="376"/>
      <c r="CRH113" s="376"/>
      <c r="CRI113" s="376"/>
      <c r="CRJ113" s="376"/>
      <c r="CRK113" s="376"/>
      <c r="CRL113" s="376"/>
      <c r="CRM113" s="376"/>
      <c r="CRN113" s="376"/>
      <c r="CRO113" s="376"/>
      <c r="CRP113" s="376"/>
      <c r="CRQ113" s="376"/>
      <c r="CRR113" s="376"/>
      <c r="CRS113" s="376"/>
      <c r="CRT113" s="376"/>
      <c r="CRU113" s="376"/>
      <c r="CRV113" s="376"/>
      <c r="CRW113" s="376"/>
      <c r="CRX113" s="376"/>
      <c r="CRY113" s="376"/>
      <c r="CRZ113" s="376"/>
      <c r="CSA113" s="376"/>
      <c r="CSB113" s="376"/>
      <c r="CSC113" s="376"/>
      <c r="CSD113" s="376"/>
      <c r="CSE113" s="376"/>
      <c r="CSF113" s="376"/>
      <c r="CSG113" s="376"/>
      <c r="CSH113" s="376"/>
      <c r="CSI113" s="376"/>
      <c r="CSJ113" s="376"/>
      <c r="CSK113" s="376"/>
      <c r="CSL113" s="376"/>
      <c r="CSM113" s="376"/>
      <c r="CSN113" s="376"/>
      <c r="CSO113" s="376"/>
      <c r="CSP113" s="376"/>
      <c r="CSQ113" s="376"/>
      <c r="CSR113" s="376"/>
      <c r="CSS113" s="376"/>
      <c r="CST113" s="376"/>
      <c r="CSU113" s="376"/>
      <c r="CSV113" s="376"/>
      <c r="CSW113" s="376"/>
      <c r="CSX113" s="376"/>
      <c r="CSY113" s="376"/>
      <c r="CSZ113" s="376"/>
      <c r="CTA113" s="376"/>
      <c r="CTB113" s="376"/>
      <c r="CTC113" s="376"/>
      <c r="CTD113" s="376"/>
      <c r="CTE113" s="376"/>
      <c r="CTF113" s="376"/>
      <c r="CTG113" s="376"/>
      <c r="CTH113" s="376"/>
      <c r="CTI113" s="376"/>
      <c r="CTJ113" s="376"/>
      <c r="CTK113" s="376"/>
      <c r="CTL113" s="376"/>
      <c r="CTM113" s="376"/>
      <c r="CTN113" s="376"/>
      <c r="CTO113" s="376"/>
      <c r="CTP113" s="376"/>
      <c r="CTQ113" s="376"/>
      <c r="CTR113" s="376"/>
      <c r="CTS113" s="376"/>
      <c r="CTT113" s="376"/>
      <c r="CTU113" s="376"/>
      <c r="CTV113" s="376"/>
      <c r="CTW113" s="376"/>
      <c r="CTX113" s="376"/>
      <c r="CTY113" s="376"/>
      <c r="CTZ113" s="376"/>
      <c r="CUA113" s="376"/>
      <c r="CUB113" s="376"/>
      <c r="CUC113" s="376"/>
      <c r="CUD113" s="376"/>
      <c r="CUE113" s="376"/>
      <c r="CUF113" s="376"/>
      <c r="CUG113" s="376"/>
      <c r="CUH113" s="376"/>
      <c r="CUI113" s="376"/>
      <c r="CUJ113" s="376"/>
      <c r="CUK113" s="376"/>
      <c r="CUL113" s="376"/>
      <c r="CUM113" s="376"/>
      <c r="CUN113" s="376"/>
      <c r="CUO113" s="376"/>
      <c r="CUP113" s="376"/>
      <c r="CUQ113" s="376"/>
      <c r="CUR113" s="376"/>
      <c r="CUS113" s="376"/>
      <c r="CUT113" s="376"/>
      <c r="CUU113" s="376"/>
      <c r="CUV113" s="376"/>
      <c r="CUW113" s="376"/>
      <c r="CUX113" s="376"/>
      <c r="CUY113" s="376"/>
      <c r="CUZ113" s="376"/>
      <c r="CVA113" s="376"/>
      <c r="CVB113" s="376"/>
      <c r="CVC113" s="376"/>
      <c r="CVD113" s="376"/>
      <c r="CVE113" s="376"/>
      <c r="CVF113" s="376"/>
      <c r="CVG113" s="376"/>
      <c r="CVH113" s="376"/>
      <c r="CVI113" s="376"/>
      <c r="CVJ113" s="376"/>
      <c r="CVK113" s="376"/>
      <c r="CVL113" s="376"/>
      <c r="CVM113" s="376"/>
      <c r="CVN113" s="376"/>
      <c r="CVO113" s="376"/>
      <c r="CVP113" s="376"/>
      <c r="CVQ113" s="376"/>
      <c r="CVR113" s="376"/>
      <c r="CVS113" s="376"/>
      <c r="CVT113" s="376"/>
      <c r="CVU113" s="376"/>
      <c r="CVV113" s="376"/>
      <c r="CVW113" s="376"/>
      <c r="CVX113" s="376"/>
      <c r="CVY113" s="376"/>
      <c r="CVZ113" s="376"/>
      <c r="CWA113" s="376"/>
      <c r="CWB113" s="376"/>
      <c r="CWC113" s="376"/>
      <c r="CWD113" s="376"/>
      <c r="CWE113" s="376"/>
      <c r="CWF113" s="376"/>
      <c r="CWG113" s="376"/>
      <c r="CWH113" s="376"/>
      <c r="CWI113" s="376"/>
      <c r="CWJ113" s="376"/>
      <c r="CWK113" s="376"/>
      <c r="CWL113" s="376"/>
      <c r="CWM113" s="376"/>
      <c r="CWN113" s="376"/>
      <c r="CWO113" s="376"/>
      <c r="CWP113" s="376"/>
      <c r="CWQ113" s="376"/>
      <c r="CWR113" s="376"/>
      <c r="CWS113" s="376"/>
      <c r="CWT113" s="376"/>
      <c r="CWU113" s="376"/>
      <c r="CWV113" s="376"/>
      <c r="CWW113" s="376"/>
      <c r="CWX113" s="376"/>
      <c r="CWY113" s="376"/>
      <c r="CWZ113" s="376"/>
      <c r="CXA113" s="376"/>
      <c r="CXB113" s="376"/>
      <c r="CXC113" s="376"/>
      <c r="CXD113" s="376"/>
      <c r="CXE113" s="376"/>
      <c r="CXF113" s="376"/>
      <c r="CXG113" s="376"/>
      <c r="CXH113" s="376"/>
      <c r="CXI113" s="376"/>
      <c r="CXJ113" s="376"/>
      <c r="CXK113" s="376"/>
      <c r="CXL113" s="376"/>
      <c r="CXM113" s="376"/>
      <c r="CXN113" s="376"/>
      <c r="CXO113" s="376"/>
      <c r="CXP113" s="376"/>
      <c r="CXQ113" s="376"/>
      <c r="CXR113" s="376"/>
      <c r="CXS113" s="376"/>
      <c r="CXT113" s="376"/>
      <c r="CXU113" s="376"/>
      <c r="CXV113" s="376"/>
      <c r="CXW113" s="376"/>
      <c r="CXX113" s="376"/>
      <c r="CXY113" s="376"/>
      <c r="CXZ113" s="376"/>
      <c r="CYA113" s="376"/>
      <c r="CYB113" s="376"/>
      <c r="CYC113" s="376"/>
      <c r="CYD113" s="376"/>
      <c r="CYE113" s="376"/>
      <c r="CYF113" s="376"/>
      <c r="CYG113" s="376"/>
      <c r="CYH113" s="376"/>
      <c r="CYI113" s="376"/>
      <c r="CYJ113" s="376"/>
      <c r="CYK113" s="376"/>
      <c r="CYL113" s="376"/>
      <c r="CYM113" s="376"/>
      <c r="CYN113" s="376"/>
      <c r="CYO113" s="376"/>
      <c r="CYP113" s="376"/>
      <c r="CYQ113" s="376"/>
      <c r="CYR113" s="376"/>
      <c r="CYS113" s="376"/>
      <c r="CYT113" s="376"/>
      <c r="CYU113" s="376"/>
      <c r="CYV113" s="376"/>
      <c r="CYW113" s="376"/>
      <c r="CYX113" s="376"/>
      <c r="CYY113" s="376"/>
      <c r="CYZ113" s="376"/>
      <c r="CZA113" s="376"/>
      <c r="CZB113" s="376"/>
      <c r="CZC113" s="376"/>
      <c r="CZD113" s="376"/>
      <c r="CZE113" s="376"/>
      <c r="CZF113" s="376"/>
      <c r="CZG113" s="376"/>
      <c r="CZH113" s="376"/>
      <c r="CZI113" s="376"/>
      <c r="CZJ113" s="376"/>
      <c r="CZK113" s="376"/>
      <c r="CZL113" s="376"/>
      <c r="CZM113" s="376"/>
      <c r="CZN113" s="376"/>
      <c r="CZO113" s="376"/>
      <c r="CZP113" s="376"/>
      <c r="CZQ113" s="376"/>
      <c r="CZR113" s="376"/>
      <c r="CZS113" s="376"/>
      <c r="CZT113" s="376"/>
      <c r="CZU113" s="376"/>
      <c r="CZV113" s="376"/>
      <c r="CZW113" s="376"/>
      <c r="CZX113" s="376"/>
      <c r="CZY113" s="376"/>
      <c r="CZZ113" s="376"/>
      <c r="DAA113" s="376"/>
      <c r="DAB113" s="376"/>
      <c r="DAC113" s="376"/>
      <c r="DAD113" s="376"/>
      <c r="DAE113" s="376"/>
      <c r="DAF113" s="376"/>
      <c r="DAG113" s="376"/>
      <c r="DAH113" s="376"/>
      <c r="DAI113" s="376"/>
      <c r="DAJ113" s="376"/>
      <c r="DAK113" s="376"/>
      <c r="DAL113" s="376"/>
      <c r="DAM113" s="376"/>
      <c r="DAN113" s="376"/>
      <c r="DAO113" s="376"/>
      <c r="DAP113" s="376"/>
      <c r="DAQ113" s="376"/>
      <c r="DAR113" s="376"/>
      <c r="DAS113" s="376"/>
      <c r="DAT113" s="376"/>
      <c r="DAU113" s="376"/>
      <c r="DAV113" s="376"/>
      <c r="DAW113" s="376"/>
      <c r="DAX113" s="376"/>
      <c r="DAY113" s="376"/>
      <c r="DAZ113" s="376"/>
      <c r="DBA113" s="376"/>
      <c r="DBB113" s="376"/>
      <c r="DBC113" s="376"/>
      <c r="DBD113" s="376"/>
      <c r="DBE113" s="376"/>
      <c r="DBF113" s="376"/>
      <c r="DBG113" s="376"/>
      <c r="DBH113" s="376"/>
      <c r="DBI113" s="376"/>
      <c r="DBJ113" s="376"/>
      <c r="DBK113" s="376"/>
      <c r="DBL113" s="376"/>
      <c r="DBM113" s="376"/>
      <c r="DBN113" s="376"/>
      <c r="DBO113" s="376"/>
      <c r="DBP113" s="376"/>
      <c r="DBQ113" s="376"/>
      <c r="DBR113" s="376"/>
      <c r="DBS113" s="376"/>
      <c r="DBT113" s="376"/>
      <c r="DBU113" s="376"/>
      <c r="DBV113" s="376"/>
      <c r="DBW113" s="376"/>
      <c r="DBX113" s="376"/>
      <c r="DBY113" s="376"/>
      <c r="DBZ113" s="376"/>
      <c r="DCA113" s="376"/>
      <c r="DCB113" s="376"/>
      <c r="DCC113" s="376"/>
      <c r="DCD113" s="376"/>
      <c r="DCE113" s="376"/>
      <c r="DCF113" s="376"/>
      <c r="DCG113" s="376"/>
      <c r="DCH113" s="376"/>
      <c r="DCI113" s="376"/>
      <c r="DCJ113" s="376"/>
      <c r="DCK113" s="376"/>
      <c r="DCL113" s="376"/>
      <c r="DCM113" s="376"/>
      <c r="DCN113" s="376"/>
      <c r="DCO113" s="376"/>
      <c r="DCP113" s="376"/>
      <c r="DCQ113" s="376"/>
      <c r="DCR113" s="376"/>
      <c r="DCS113" s="376"/>
      <c r="DCT113" s="376"/>
      <c r="DCU113" s="376"/>
      <c r="DCV113" s="376"/>
      <c r="DCW113" s="376"/>
      <c r="DCX113" s="376"/>
      <c r="DCY113" s="376"/>
      <c r="DCZ113" s="376"/>
      <c r="DDA113" s="376"/>
      <c r="DDB113" s="376"/>
      <c r="DDC113" s="376"/>
      <c r="DDD113" s="376"/>
      <c r="DDE113" s="376"/>
      <c r="DDF113" s="376"/>
      <c r="DDG113" s="376"/>
      <c r="DDH113" s="376"/>
      <c r="DDI113" s="376"/>
      <c r="DDJ113" s="376"/>
      <c r="DDK113" s="376"/>
      <c r="DDL113" s="376"/>
      <c r="DDM113" s="376"/>
      <c r="DDN113" s="376"/>
      <c r="DDO113" s="376"/>
      <c r="DDP113" s="376"/>
      <c r="DDQ113" s="376"/>
      <c r="DDR113" s="376"/>
      <c r="DDS113" s="376"/>
      <c r="DDT113" s="376"/>
      <c r="DDU113" s="376"/>
      <c r="DDV113" s="376"/>
      <c r="DDW113" s="376"/>
      <c r="DDX113" s="376"/>
      <c r="DDY113" s="376"/>
      <c r="DDZ113" s="376"/>
      <c r="DEA113" s="376"/>
      <c r="DEB113" s="376"/>
      <c r="DEC113" s="376"/>
      <c r="DED113" s="376"/>
      <c r="DEE113" s="376"/>
      <c r="DEF113" s="376"/>
      <c r="DEG113" s="376"/>
      <c r="DEH113" s="376"/>
      <c r="DEI113" s="376"/>
      <c r="DEJ113" s="376"/>
      <c r="DEK113" s="376"/>
      <c r="DEL113" s="376"/>
      <c r="DEM113" s="376"/>
      <c r="DEN113" s="376"/>
      <c r="DEO113" s="376"/>
      <c r="DEP113" s="376"/>
      <c r="DEQ113" s="376"/>
      <c r="DER113" s="376"/>
      <c r="DES113" s="376"/>
      <c r="DET113" s="376"/>
      <c r="DEU113" s="376"/>
      <c r="DEV113" s="376"/>
      <c r="DEW113" s="376"/>
      <c r="DEX113" s="376"/>
      <c r="DEY113" s="376"/>
      <c r="DEZ113" s="376"/>
      <c r="DFA113" s="376"/>
      <c r="DFB113" s="376"/>
      <c r="DFC113" s="376"/>
      <c r="DFD113" s="376"/>
      <c r="DFE113" s="376"/>
      <c r="DFF113" s="376"/>
      <c r="DFG113" s="376"/>
      <c r="DFH113" s="376"/>
      <c r="DFI113" s="376"/>
      <c r="DFJ113" s="376"/>
      <c r="DFK113" s="376"/>
      <c r="DFL113" s="376"/>
      <c r="DFM113" s="376"/>
      <c r="DFN113" s="376"/>
      <c r="DFO113" s="376"/>
      <c r="DFP113" s="376"/>
      <c r="DFQ113" s="376"/>
      <c r="DFR113" s="376"/>
      <c r="DFS113" s="376"/>
      <c r="DFT113" s="376"/>
      <c r="DFU113" s="376"/>
      <c r="DFV113" s="376"/>
      <c r="DFW113" s="376"/>
      <c r="DFX113" s="376"/>
      <c r="DFY113" s="376"/>
      <c r="DFZ113" s="376"/>
      <c r="DGA113" s="376"/>
      <c r="DGB113" s="376"/>
      <c r="DGC113" s="376"/>
      <c r="DGD113" s="376"/>
      <c r="DGE113" s="376"/>
      <c r="DGF113" s="376"/>
      <c r="DGG113" s="376"/>
      <c r="DGH113" s="376"/>
      <c r="DGI113" s="376"/>
      <c r="DGJ113" s="376"/>
      <c r="DGK113" s="376"/>
      <c r="DGL113" s="376"/>
      <c r="DGM113" s="376"/>
      <c r="DGN113" s="376"/>
      <c r="DGO113" s="376"/>
      <c r="DGP113" s="376"/>
      <c r="DGQ113" s="376"/>
      <c r="DGR113" s="376"/>
      <c r="DGS113" s="376"/>
      <c r="DGT113" s="376"/>
      <c r="DGU113" s="376"/>
      <c r="DGV113" s="376"/>
      <c r="DGW113" s="376"/>
      <c r="DGX113" s="376"/>
      <c r="DGY113" s="376"/>
      <c r="DGZ113" s="376"/>
      <c r="DHA113" s="376"/>
      <c r="DHB113" s="376"/>
      <c r="DHC113" s="376"/>
      <c r="DHD113" s="376"/>
      <c r="DHE113" s="376"/>
      <c r="DHF113" s="376"/>
      <c r="DHG113" s="376"/>
      <c r="DHH113" s="376"/>
      <c r="DHI113" s="376"/>
      <c r="DHJ113" s="376"/>
      <c r="DHK113" s="376"/>
      <c r="DHL113" s="376"/>
      <c r="DHM113" s="376"/>
      <c r="DHN113" s="376"/>
      <c r="DHO113" s="376"/>
      <c r="DHP113" s="376"/>
      <c r="DHQ113" s="376"/>
      <c r="DHR113" s="376"/>
      <c r="DHS113" s="376"/>
      <c r="DHT113" s="376"/>
      <c r="DHU113" s="376"/>
      <c r="DHV113" s="376"/>
      <c r="DHW113" s="376"/>
      <c r="DHX113" s="376"/>
      <c r="DHY113" s="376"/>
      <c r="DHZ113" s="376"/>
      <c r="DIA113" s="376"/>
      <c r="DIB113" s="376"/>
      <c r="DIC113" s="376"/>
      <c r="DID113" s="376"/>
      <c r="DIE113" s="376"/>
      <c r="DIF113" s="376"/>
      <c r="DIG113" s="376"/>
      <c r="DIH113" s="376"/>
      <c r="DII113" s="376"/>
      <c r="DIJ113" s="376"/>
      <c r="DIK113" s="376"/>
      <c r="DIL113" s="376"/>
      <c r="DIM113" s="376"/>
      <c r="DIN113" s="376"/>
      <c r="DIO113" s="376"/>
      <c r="DIP113" s="376"/>
      <c r="DIQ113" s="376"/>
      <c r="DIR113" s="376"/>
      <c r="DIS113" s="376"/>
      <c r="DIT113" s="376"/>
      <c r="DIU113" s="376"/>
      <c r="DIV113" s="376"/>
      <c r="DIW113" s="376"/>
      <c r="DIX113" s="376"/>
      <c r="DIY113" s="376"/>
      <c r="DIZ113" s="376"/>
      <c r="DJA113" s="376"/>
      <c r="DJB113" s="376"/>
      <c r="DJC113" s="376"/>
      <c r="DJD113" s="376"/>
      <c r="DJE113" s="376"/>
      <c r="DJF113" s="376"/>
      <c r="DJG113" s="376"/>
      <c r="DJH113" s="376"/>
      <c r="DJI113" s="376"/>
      <c r="DJJ113" s="376"/>
      <c r="DJK113" s="376"/>
      <c r="DJL113" s="376"/>
      <c r="DJM113" s="376"/>
      <c r="DJN113" s="376"/>
      <c r="DJO113" s="376"/>
      <c r="DJP113" s="376"/>
      <c r="DJQ113" s="376"/>
      <c r="DJR113" s="376"/>
      <c r="DJS113" s="376"/>
      <c r="DJT113" s="376"/>
      <c r="DJU113" s="376"/>
      <c r="DJV113" s="376"/>
      <c r="DJW113" s="376"/>
      <c r="DJX113" s="376"/>
      <c r="DJY113" s="376"/>
      <c r="DJZ113" s="376"/>
      <c r="DKA113" s="376"/>
      <c r="DKB113" s="376"/>
      <c r="DKC113" s="376"/>
      <c r="DKD113" s="376"/>
      <c r="DKE113" s="376"/>
      <c r="DKF113" s="376"/>
      <c r="DKG113" s="376"/>
      <c r="DKH113" s="376"/>
      <c r="DKI113" s="376"/>
      <c r="DKJ113" s="376"/>
      <c r="DKK113" s="376"/>
      <c r="DKL113" s="376"/>
      <c r="DKM113" s="376"/>
      <c r="DKN113" s="376"/>
      <c r="DKO113" s="376"/>
      <c r="DKP113" s="376"/>
      <c r="DKQ113" s="376"/>
      <c r="DKR113" s="376"/>
      <c r="DKS113" s="376"/>
      <c r="DKT113" s="376"/>
      <c r="DKU113" s="376"/>
      <c r="DKV113" s="376"/>
      <c r="DKW113" s="376"/>
      <c r="DKX113" s="376"/>
      <c r="DKY113" s="376"/>
      <c r="DKZ113" s="376"/>
      <c r="DLA113" s="376"/>
      <c r="DLB113" s="376"/>
      <c r="DLC113" s="376"/>
      <c r="DLD113" s="376"/>
      <c r="DLE113" s="376"/>
      <c r="DLF113" s="376"/>
      <c r="DLG113" s="376"/>
      <c r="DLH113" s="376"/>
      <c r="DLI113" s="376"/>
      <c r="DLJ113" s="376"/>
      <c r="DLK113" s="376"/>
      <c r="DLL113" s="376"/>
      <c r="DLM113" s="376"/>
      <c r="DLN113" s="376"/>
      <c r="DLO113" s="376"/>
      <c r="DLP113" s="376"/>
      <c r="DLQ113" s="376"/>
      <c r="DLR113" s="376"/>
      <c r="DLS113" s="376"/>
      <c r="DLT113" s="376"/>
      <c r="DLU113" s="376"/>
      <c r="DLV113" s="376"/>
      <c r="DLW113" s="376"/>
      <c r="DLX113" s="376"/>
      <c r="DLY113" s="376"/>
      <c r="DLZ113" s="376"/>
      <c r="DMA113" s="376"/>
      <c r="DMB113" s="376"/>
      <c r="DMC113" s="376"/>
      <c r="DMD113" s="376"/>
      <c r="DME113" s="376"/>
      <c r="DMF113" s="376"/>
      <c r="DMG113" s="376"/>
      <c r="DMH113" s="376"/>
      <c r="DMI113" s="376"/>
      <c r="DMJ113" s="376"/>
      <c r="DMK113" s="376"/>
      <c r="DML113" s="376"/>
      <c r="DMM113" s="376"/>
      <c r="DMN113" s="376"/>
      <c r="DMO113" s="376"/>
      <c r="DMP113" s="376"/>
      <c r="DMQ113" s="376"/>
      <c r="DMR113" s="376"/>
      <c r="DMS113" s="376"/>
      <c r="DMT113" s="376"/>
      <c r="DMU113" s="376"/>
      <c r="DMV113" s="376"/>
      <c r="DMW113" s="376"/>
      <c r="DMX113" s="376"/>
      <c r="DMY113" s="376"/>
      <c r="DMZ113" s="376"/>
      <c r="DNA113" s="376"/>
      <c r="DNB113" s="376"/>
      <c r="DNC113" s="376"/>
      <c r="DND113" s="376"/>
      <c r="DNE113" s="376"/>
      <c r="DNF113" s="376"/>
      <c r="DNG113" s="376"/>
      <c r="DNH113" s="376"/>
      <c r="DNI113" s="376"/>
      <c r="DNJ113" s="376"/>
      <c r="DNK113" s="376"/>
      <c r="DNL113" s="376"/>
      <c r="DNM113" s="376"/>
      <c r="DNN113" s="376"/>
      <c r="DNO113" s="376"/>
      <c r="DNP113" s="376"/>
      <c r="DNQ113" s="376"/>
      <c r="DNR113" s="376"/>
      <c r="DNS113" s="376"/>
      <c r="DNT113" s="376"/>
      <c r="DNU113" s="376"/>
      <c r="DNV113" s="376"/>
      <c r="DNW113" s="376"/>
      <c r="DNX113" s="376"/>
      <c r="DNY113" s="376"/>
      <c r="DNZ113" s="376"/>
      <c r="DOA113" s="376"/>
      <c r="DOB113" s="376"/>
      <c r="DOC113" s="376"/>
      <c r="DOD113" s="376"/>
      <c r="DOE113" s="376"/>
      <c r="DOF113" s="376"/>
      <c r="DOG113" s="376"/>
      <c r="DOH113" s="376"/>
      <c r="DOI113" s="376"/>
      <c r="DOJ113" s="376"/>
      <c r="DOK113" s="376"/>
      <c r="DOL113" s="376"/>
      <c r="DOM113" s="376"/>
      <c r="DON113" s="376"/>
      <c r="DOO113" s="376"/>
      <c r="DOP113" s="376"/>
      <c r="DOQ113" s="376"/>
      <c r="DOR113" s="376"/>
      <c r="DOS113" s="376"/>
      <c r="DOT113" s="376"/>
      <c r="DOU113" s="376"/>
      <c r="DOV113" s="376"/>
      <c r="DOW113" s="376"/>
      <c r="DOX113" s="376"/>
      <c r="DOY113" s="376"/>
      <c r="DOZ113" s="376"/>
      <c r="DPA113" s="376"/>
      <c r="DPB113" s="376"/>
      <c r="DPC113" s="376"/>
      <c r="DPD113" s="376"/>
      <c r="DPE113" s="376"/>
      <c r="DPF113" s="376"/>
      <c r="DPG113" s="376"/>
      <c r="DPH113" s="376"/>
      <c r="DPI113" s="376"/>
      <c r="DPJ113" s="376"/>
      <c r="DPK113" s="376"/>
      <c r="DPL113" s="376"/>
      <c r="DPM113" s="376"/>
      <c r="DPN113" s="376"/>
      <c r="DPO113" s="376"/>
      <c r="DPP113" s="376"/>
      <c r="DPQ113" s="376"/>
      <c r="DPR113" s="376"/>
      <c r="DPS113" s="376"/>
      <c r="DPT113" s="376"/>
      <c r="DPU113" s="376"/>
      <c r="DPV113" s="376"/>
      <c r="DPW113" s="376"/>
      <c r="DPX113" s="376"/>
      <c r="DPY113" s="376"/>
      <c r="DPZ113" s="376"/>
      <c r="DQA113" s="376"/>
      <c r="DQB113" s="376"/>
      <c r="DQC113" s="376"/>
      <c r="DQD113" s="376"/>
      <c r="DQE113" s="376"/>
      <c r="DQF113" s="376"/>
      <c r="DQG113" s="376"/>
      <c r="DQH113" s="376"/>
      <c r="DQI113" s="376"/>
      <c r="DQJ113" s="376"/>
      <c r="DQK113" s="376"/>
      <c r="DQL113" s="376"/>
      <c r="DQM113" s="376"/>
      <c r="DQN113" s="376"/>
      <c r="DQO113" s="376"/>
      <c r="DQP113" s="376"/>
      <c r="DQQ113" s="376"/>
      <c r="DQR113" s="376"/>
      <c r="DQS113" s="376"/>
      <c r="DQT113" s="376"/>
      <c r="DQU113" s="376"/>
      <c r="DQV113" s="376"/>
      <c r="DQW113" s="376"/>
      <c r="DQX113" s="376"/>
      <c r="DQY113" s="376"/>
      <c r="DQZ113" s="376"/>
      <c r="DRA113" s="376"/>
      <c r="DRB113" s="376"/>
      <c r="DRC113" s="376"/>
      <c r="DRD113" s="376"/>
      <c r="DRE113" s="376"/>
      <c r="DRF113" s="376"/>
      <c r="DRG113" s="376"/>
      <c r="DRH113" s="376"/>
      <c r="DRI113" s="376"/>
      <c r="DRJ113" s="376"/>
      <c r="DRK113" s="376"/>
      <c r="DRL113" s="376"/>
      <c r="DRM113" s="376"/>
      <c r="DRN113" s="376"/>
      <c r="DRO113" s="376"/>
      <c r="DRP113" s="376"/>
      <c r="DRQ113" s="376"/>
      <c r="DRR113" s="376"/>
      <c r="DRS113" s="376"/>
      <c r="DRT113" s="376"/>
      <c r="DRU113" s="376"/>
      <c r="DRV113" s="376"/>
      <c r="DRW113" s="376"/>
      <c r="DRX113" s="376"/>
      <c r="DRY113" s="376"/>
      <c r="DRZ113" s="376"/>
      <c r="DSA113" s="376"/>
      <c r="DSB113" s="376"/>
      <c r="DSC113" s="376"/>
      <c r="DSD113" s="376"/>
      <c r="DSE113" s="376"/>
      <c r="DSF113" s="376"/>
      <c r="DSG113" s="376"/>
      <c r="DSH113" s="376"/>
      <c r="DSI113" s="376"/>
      <c r="DSJ113" s="376"/>
      <c r="DSK113" s="376"/>
      <c r="DSL113" s="376"/>
      <c r="DSM113" s="376"/>
      <c r="DSN113" s="376"/>
      <c r="DSO113" s="376"/>
      <c r="DSP113" s="376"/>
      <c r="DSQ113" s="376"/>
      <c r="DSR113" s="376"/>
      <c r="DSS113" s="376"/>
      <c r="DST113" s="376"/>
      <c r="DSU113" s="376"/>
      <c r="DSV113" s="376"/>
      <c r="DSW113" s="376"/>
      <c r="DSX113" s="376"/>
      <c r="DSY113" s="376"/>
      <c r="DSZ113" s="376"/>
      <c r="DTA113" s="376"/>
      <c r="DTB113" s="376"/>
      <c r="DTC113" s="376"/>
      <c r="DTD113" s="376"/>
      <c r="DTE113" s="376"/>
      <c r="DTF113" s="376"/>
      <c r="DTG113" s="376"/>
      <c r="DTH113" s="376"/>
      <c r="DTI113" s="376"/>
      <c r="DTJ113" s="376"/>
      <c r="DTK113" s="376"/>
      <c r="DTL113" s="376"/>
      <c r="DTM113" s="376"/>
      <c r="DTN113" s="376"/>
      <c r="DTO113" s="376"/>
      <c r="DTP113" s="376"/>
      <c r="DTQ113" s="376"/>
      <c r="DTR113" s="376"/>
      <c r="DTS113" s="376"/>
      <c r="DTT113" s="376"/>
      <c r="DTU113" s="376"/>
      <c r="DTV113" s="376"/>
      <c r="DTW113" s="376"/>
      <c r="DTX113" s="376"/>
      <c r="DTY113" s="376"/>
      <c r="DTZ113" s="376"/>
      <c r="DUA113" s="376"/>
      <c r="DUB113" s="376"/>
      <c r="DUC113" s="376"/>
      <c r="DUD113" s="376"/>
      <c r="DUE113" s="376"/>
      <c r="DUF113" s="376"/>
      <c r="DUG113" s="376"/>
      <c r="DUH113" s="376"/>
      <c r="DUI113" s="376"/>
      <c r="DUJ113" s="376"/>
      <c r="DUK113" s="376"/>
      <c r="DUL113" s="376"/>
      <c r="DUM113" s="376"/>
      <c r="DUN113" s="376"/>
      <c r="DUO113" s="376"/>
      <c r="DUP113" s="376"/>
      <c r="DUQ113" s="376"/>
      <c r="DUR113" s="376"/>
      <c r="DUS113" s="376"/>
      <c r="DUT113" s="376"/>
      <c r="DUU113" s="376"/>
      <c r="DUV113" s="376"/>
      <c r="DUW113" s="376"/>
      <c r="DUX113" s="376"/>
      <c r="DUY113" s="376"/>
      <c r="DUZ113" s="376"/>
      <c r="DVA113" s="376"/>
      <c r="DVB113" s="376"/>
      <c r="DVC113" s="376"/>
      <c r="DVD113" s="376"/>
      <c r="DVE113" s="376"/>
      <c r="DVF113" s="376"/>
      <c r="DVG113" s="376"/>
      <c r="DVH113" s="376"/>
      <c r="DVI113" s="376"/>
      <c r="DVJ113" s="376"/>
      <c r="DVK113" s="376"/>
      <c r="DVL113" s="376"/>
      <c r="DVM113" s="376"/>
      <c r="DVN113" s="376"/>
      <c r="DVO113" s="376"/>
      <c r="DVP113" s="376"/>
      <c r="DVQ113" s="376"/>
      <c r="DVR113" s="376"/>
      <c r="DVS113" s="376"/>
      <c r="DVT113" s="376"/>
      <c r="DVU113" s="376"/>
      <c r="DVV113" s="376"/>
      <c r="DVW113" s="376"/>
      <c r="DVX113" s="376"/>
      <c r="DVY113" s="376"/>
      <c r="DVZ113" s="376"/>
      <c r="DWA113" s="376"/>
      <c r="DWB113" s="376"/>
      <c r="DWC113" s="376"/>
      <c r="DWD113" s="376"/>
      <c r="DWE113" s="376"/>
      <c r="DWF113" s="376"/>
      <c r="DWG113" s="376"/>
      <c r="DWH113" s="376"/>
      <c r="DWI113" s="376"/>
      <c r="DWJ113" s="376"/>
      <c r="DWK113" s="376"/>
      <c r="DWL113" s="376"/>
      <c r="DWM113" s="376"/>
      <c r="DWN113" s="376"/>
      <c r="DWO113" s="376"/>
      <c r="DWP113" s="376"/>
      <c r="DWQ113" s="376"/>
      <c r="DWR113" s="376"/>
      <c r="DWS113" s="376"/>
      <c r="DWT113" s="376"/>
      <c r="DWU113" s="376"/>
      <c r="DWV113" s="376"/>
      <c r="DWW113" s="376"/>
      <c r="DWX113" s="376"/>
      <c r="DWY113" s="376"/>
      <c r="DWZ113" s="376"/>
      <c r="DXA113" s="376"/>
      <c r="DXB113" s="376"/>
      <c r="DXC113" s="376"/>
      <c r="DXD113" s="376"/>
      <c r="DXE113" s="376"/>
      <c r="DXF113" s="376"/>
      <c r="DXG113" s="376"/>
      <c r="DXH113" s="376"/>
      <c r="DXI113" s="376"/>
      <c r="DXJ113" s="376"/>
      <c r="DXK113" s="376"/>
      <c r="DXL113" s="376"/>
      <c r="DXM113" s="376"/>
      <c r="DXN113" s="376"/>
      <c r="DXO113" s="376"/>
      <c r="DXP113" s="376"/>
      <c r="DXQ113" s="376"/>
      <c r="DXR113" s="376"/>
      <c r="DXS113" s="376"/>
      <c r="DXT113" s="376"/>
      <c r="DXU113" s="376"/>
      <c r="DXV113" s="376"/>
      <c r="DXW113" s="376"/>
      <c r="DXX113" s="376"/>
      <c r="DXY113" s="376"/>
      <c r="DXZ113" s="376"/>
      <c r="DYA113" s="376"/>
      <c r="DYB113" s="376"/>
      <c r="DYC113" s="376"/>
      <c r="DYD113" s="376"/>
      <c r="DYE113" s="376"/>
      <c r="DYF113" s="376"/>
      <c r="DYG113" s="376"/>
      <c r="DYH113" s="376"/>
      <c r="DYI113" s="376"/>
      <c r="DYJ113" s="376"/>
      <c r="DYK113" s="376"/>
      <c r="DYL113" s="376"/>
      <c r="DYM113" s="376"/>
      <c r="DYN113" s="376"/>
      <c r="DYO113" s="376"/>
      <c r="DYP113" s="376"/>
      <c r="DYQ113" s="376"/>
      <c r="DYR113" s="376"/>
      <c r="DYS113" s="376"/>
      <c r="DYT113" s="376"/>
      <c r="DYU113" s="376"/>
      <c r="DYV113" s="376"/>
      <c r="DYW113" s="376"/>
      <c r="DYX113" s="376"/>
      <c r="DYY113" s="376"/>
      <c r="DYZ113" s="376"/>
      <c r="DZA113" s="376"/>
      <c r="DZB113" s="376"/>
      <c r="DZC113" s="376"/>
      <c r="DZD113" s="376"/>
      <c r="DZE113" s="376"/>
      <c r="DZF113" s="376"/>
      <c r="DZG113" s="376"/>
      <c r="DZH113" s="376"/>
      <c r="DZI113" s="376"/>
      <c r="DZJ113" s="376"/>
      <c r="DZK113" s="376"/>
      <c r="DZL113" s="376"/>
      <c r="DZM113" s="376"/>
      <c r="DZN113" s="376"/>
      <c r="DZO113" s="376"/>
      <c r="DZP113" s="376"/>
      <c r="DZQ113" s="376"/>
      <c r="DZR113" s="376"/>
      <c r="DZS113" s="376"/>
      <c r="DZT113" s="376"/>
      <c r="DZU113" s="376"/>
      <c r="DZV113" s="376"/>
      <c r="DZW113" s="376"/>
      <c r="DZX113" s="376"/>
      <c r="DZY113" s="376"/>
      <c r="DZZ113" s="376"/>
      <c r="EAA113" s="376"/>
      <c r="EAB113" s="376"/>
      <c r="EAC113" s="376"/>
      <c r="EAD113" s="376"/>
      <c r="EAE113" s="376"/>
      <c r="EAF113" s="376"/>
      <c r="EAG113" s="376"/>
      <c r="EAH113" s="376"/>
      <c r="EAI113" s="376"/>
      <c r="EAJ113" s="376"/>
      <c r="EAK113" s="376"/>
      <c r="EAL113" s="376"/>
      <c r="EAM113" s="376"/>
      <c r="EAN113" s="376"/>
      <c r="EAO113" s="376"/>
      <c r="EAP113" s="376"/>
      <c r="EAQ113" s="376"/>
      <c r="EAR113" s="376"/>
      <c r="EAS113" s="376"/>
      <c r="EAT113" s="376"/>
      <c r="EAU113" s="376"/>
      <c r="EAV113" s="376"/>
      <c r="EAW113" s="376"/>
      <c r="EAX113" s="376"/>
      <c r="EAY113" s="376"/>
      <c r="EAZ113" s="376"/>
      <c r="EBA113" s="376"/>
      <c r="EBB113" s="376"/>
      <c r="EBC113" s="376"/>
      <c r="EBD113" s="376"/>
      <c r="EBE113" s="376"/>
      <c r="EBF113" s="376"/>
      <c r="EBG113" s="376"/>
      <c r="EBH113" s="376"/>
      <c r="EBI113" s="376"/>
      <c r="EBJ113" s="376"/>
      <c r="EBK113" s="376"/>
      <c r="EBL113" s="376"/>
      <c r="EBM113" s="376"/>
      <c r="EBN113" s="376"/>
      <c r="EBO113" s="376"/>
      <c r="EBP113" s="376"/>
      <c r="EBQ113" s="376"/>
      <c r="EBR113" s="376"/>
      <c r="EBS113" s="376"/>
      <c r="EBT113" s="376"/>
      <c r="EBU113" s="376"/>
      <c r="EBV113" s="376"/>
      <c r="EBW113" s="376"/>
      <c r="EBX113" s="376"/>
      <c r="EBY113" s="376"/>
      <c r="EBZ113" s="376"/>
      <c r="ECA113" s="376"/>
      <c r="ECB113" s="376"/>
      <c r="ECC113" s="376"/>
      <c r="ECD113" s="376"/>
      <c r="ECE113" s="376"/>
      <c r="ECF113" s="376"/>
      <c r="ECG113" s="376"/>
      <c r="ECH113" s="376"/>
      <c r="ECI113" s="376"/>
      <c r="ECJ113" s="376"/>
      <c r="ECK113" s="376"/>
      <c r="ECL113" s="376"/>
      <c r="ECM113" s="376"/>
      <c r="ECN113" s="376"/>
      <c r="ECO113" s="376"/>
      <c r="ECP113" s="376"/>
      <c r="ECQ113" s="376"/>
      <c r="ECR113" s="376"/>
      <c r="ECS113" s="376"/>
      <c r="ECT113" s="376"/>
      <c r="ECU113" s="376"/>
      <c r="ECV113" s="376"/>
      <c r="ECW113" s="376"/>
      <c r="ECX113" s="376"/>
      <c r="ECY113" s="376"/>
      <c r="ECZ113" s="376"/>
      <c r="EDA113" s="376"/>
      <c r="EDB113" s="376"/>
      <c r="EDC113" s="376"/>
      <c r="EDD113" s="376"/>
      <c r="EDE113" s="376"/>
      <c r="EDF113" s="376"/>
      <c r="EDG113" s="376"/>
      <c r="EDH113" s="376"/>
      <c r="EDI113" s="376"/>
      <c r="EDJ113" s="376"/>
      <c r="EDK113" s="376"/>
      <c r="EDL113" s="376"/>
      <c r="EDM113" s="376"/>
      <c r="EDN113" s="376"/>
      <c r="EDO113" s="376"/>
      <c r="EDP113" s="376"/>
      <c r="EDQ113" s="376"/>
      <c r="EDR113" s="376"/>
      <c r="EDS113" s="376"/>
      <c r="EDT113" s="376"/>
      <c r="EDU113" s="376"/>
      <c r="EDV113" s="376"/>
      <c r="EDW113" s="376"/>
      <c r="EDX113" s="376"/>
      <c r="EDY113" s="376"/>
      <c r="EDZ113" s="376"/>
      <c r="EEA113" s="376"/>
      <c r="EEB113" s="376"/>
      <c r="EEC113" s="376"/>
      <c r="EED113" s="376"/>
      <c r="EEE113" s="376"/>
      <c r="EEF113" s="376"/>
      <c r="EEG113" s="376"/>
      <c r="EEH113" s="376"/>
      <c r="EEI113" s="376"/>
      <c r="EEJ113" s="376"/>
      <c r="EEK113" s="376"/>
      <c r="EEL113" s="376"/>
      <c r="EEM113" s="376"/>
      <c r="EEN113" s="376"/>
      <c r="EEO113" s="376"/>
      <c r="EEP113" s="376"/>
      <c r="EEQ113" s="376"/>
      <c r="EER113" s="376"/>
      <c r="EES113" s="376"/>
      <c r="EET113" s="376"/>
      <c r="EEU113" s="376"/>
      <c r="EEV113" s="376"/>
      <c r="EEW113" s="376"/>
      <c r="EEX113" s="376"/>
      <c r="EEY113" s="376"/>
      <c r="EEZ113" s="376"/>
      <c r="EFA113" s="376"/>
      <c r="EFB113" s="376"/>
      <c r="EFC113" s="376"/>
      <c r="EFD113" s="376"/>
      <c r="EFE113" s="376"/>
      <c r="EFF113" s="376"/>
      <c r="EFG113" s="376"/>
      <c r="EFH113" s="376"/>
      <c r="EFI113" s="376"/>
      <c r="EFJ113" s="376"/>
      <c r="EFK113" s="376"/>
      <c r="EFL113" s="376"/>
      <c r="EFM113" s="376"/>
      <c r="EFN113" s="376"/>
      <c r="EFO113" s="376"/>
      <c r="EFP113" s="376"/>
      <c r="EFQ113" s="376"/>
      <c r="EFR113" s="376"/>
      <c r="EFS113" s="376"/>
      <c r="EFT113" s="376"/>
      <c r="EFU113" s="376"/>
      <c r="EFV113" s="376"/>
      <c r="EFW113" s="376"/>
      <c r="EFX113" s="376"/>
      <c r="EFY113" s="376"/>
      <c r="EFZ113" s="376"/>
      <c r="EGA113" s="376"/>
      <c r="EGB113" s="376"/>
      <c r="EGC113" s="376"/>
      <c r="EGD113" s="376"/>
      <c r="EGE113" s="376"/>
      <c r="EGF113" s="376"/>
      <c r="EGG113" s="376"/>
      <c r="EGH113" s="376"/>
      <c r="EGI113" s="376"/>
      <c r="EGJ113" s="376"/>
      <c r="EGK113" s="376"/>
      <c r="EGL113" s="376"/>
      <c r="EGM113" s="376"/>
      <c r="EGN113" s="376"/>
      <c r="EGO113" s="376"/>
      <c r="EGP113" s="376"/>
      <c r="EGQ113" s="376"/>
      <c r="EGR113" s="376"/>
      <c r="EGS113" s="376"/>
      <c r="EGT113" s="376"/>
      <c r="EGU113" s="376"/>
      <c r="EGV113" s="376"/>
      <c r="EGW113" s="376"/>
      <c r="EGX113" s="376"/>
      <c r="EGY113" s="376"/>
      <c r="EGZ113" s="376"/>
      <c r="EHA113" s="376"/>
      <c r="EHB113" s="376"/>
      <c r="EHC113" s="376"/>
      <c r="EHD113" s="376"/>
      <c r="EHE113" s="376"/>
      <c r="EHF113" s="376"/>
      <c r="EHG113" s="376"/>
      <c r="EHH113" s="376"/>
      <c r="EHI113" s="376"/>
      <c r="EHJ113" s="376"/>
      <c r="EHK113" s="376"/>
      <c r="EHL113" s="376"/>
      <c r="EHM113" s="376"/>
      <c r="EHN113" s="376"/>
      <c r="EHO113" s="376"/>
      <c r="EHP113" s="376"/>
      <c r="EHQ113" s="376"/>
      <c r="EHR113" s="376"/>
      <c r="EHS113" s="376"/>
      <c r="EHT113" s="376"/>
      <c r="EHU113" s="376"/>
      <c r="EHV113" s="376"/>
      <c r="EHW113" s="376"/>
      <c r="EHX113" s="376"/>
      <c r="EHY113" s="376"/>
      <c r="EHZ113" s="376"/>
      <c r="EIA113" s="376"/>
      <c r="EIB113" s="376"/>
      <c r="EIC113" s="376"/>
      <c r="EID113" s="376"/>
      <c r="EIE113" s="376"/>
      <c r="EIF113" s="376"/>
      <c r="EIG113" s="376"/>
      <c r="EIH113" s="376"/>
      <c r="EII113" s="376"/>
      <c r="EIJ113" s="376"/>
      <c r="EIK113" s="376"/>
      <c r="EIL113" s="376"/>
      <c r="EIM113" s="376"/>
      <c r="EIN113" s="376"/>
      <c r="EIO113" s="376"/>
      <c r="EIP113" s="376"/>
      <c r="EIQ113" s="376"/>
      <c r="EIR113" s="376"/>
      <c r="EIS113" s="376"/>
      <c r="EIT113" s="376"/>
      <c r="EIU113" s="376"/>
      <c r="EIV113" s="376"/>
      <c r="EIW113" s="376"/>
      <c r="EIX113" s="376"/>
      <c r="EIY113" s="376"/>
      <c r="EIZ113" s="376"/>
      <c r="EJA113" s="376"/>
      <c r="EJB113" s="376"/>
      <c r="EJC113" s="376"/>
      <c r="EJD113" s="376"/>
      <c r="EJE113" s="376"/>
      <c r="EJF113" s="376"/>
      <c r="EJG113" s="376"/>
      <c r="EJH113" s="376"/>
      <c r="EJI113" s="376"/>
      <c r="EJJ113" s="376"/>
      <c r="EJK113" s="376"/>
      <c r="EJL113" s="376"/>
      <c r="EJM113" s="376"/>
      <c r="EJN113" s="376"/>
      <c r="EJO113" s="376"/>
      <c r="EJP113" s="376"/>
      <c r="EJQ113" s="376"/>
      <c r="EJR113" s="376"/>
      <c r="EJS113" s="376"/>
      <c r="EJT113" s="376"/>
      <c r="EJU113" s="376"/>
      <c r="EJV113" s="376"/>
      <c r="EJW113" s="376"/>
      <c r="EJX113" s="376"/>
      <c r="EJY113" s="376"/>
      <c r="EJZ113" s="376"/>
      <c r="EKA113" s="376"/>
      <c r="EKB113" s="376"/>
      <c r="EKC113" s="376"/>
      <c r="EKD113" s="376"/>
      <c r="EKE113" s="376"/>
      <c r="EKF113" s="376"/>
      <c r="EKG113" s="376"/>
      <c r="EKH113" s="376"/>
      <c r="EKI113" s="376"/>
      <c r="EKJ113" s="376"/>
      <c r="EKK113" s="376"/>
      <c r="EKL113" s="376"/>
      <c r="EKM113" s="376"/>
      <c r="EKN113" s="376"/>
      <c r="EKO113" s="376"/>
      <c r="EKP113" s="376"/>
      <c r="EKQ113" s="376"/>
      <c r="EKR113" s="376"/>
      <c r="EKS113" s="376"/>
      <c r="EKT113" s="376"/>
      <c r="EKU113" s="376"/>
      <c r="EKV113" s="376"/>
      <c r="EKW113" s="376"/>
      <c r="EKX113" s="376"/>
      <c r="EKY113" s="376"/>
      <c r="EKZ113" s="376"/>
      <c r="ELA113" s="376"/>
      <c r="ELB113" s="376"/>
      <c r="ELC113" s="376"/>
      <c r="ELD113" s="376"/>
      <c r="ELE113" s="376"/>
      <c r="ELF113" s="376"/>
      <c r="ELG113" s="376"/>
      <c r="ELH113" s="376"/>
      <c r="ELI113" s="376"/>
      <c r="ELJ113" s="376"/>
      <c r="ELK113" s="376"/>
      <c r="ELL113" s="376"/>
      <c r="ELM113" s="376"/>
      <c r="ELN113" s="376"/>
      <c r="ELO113" s="376"/>
      <c r="ELP113" s="376"/>
      <c r="ELQ113" s="376"/>
      <c r="ELR113" s="376"/>
      <c r="ELS113" s="376"/>
      <c r="ELT113" s="376"/>
      <c r="ELU113" s="376"/>
      <c r="ELV113" s="376"/>
      <c r="ELW113" s="376"/>
      <c r="ELX113" s="376"/>
      <c r="ELY113" s="376"/>
      <c r="ELZ113" s="376"/>
      <c r="EMA113" s="376"/>
      <c r="EMB113" s="376"/>
      <c r="EMC113" s="376"/>
      <c r="EMD113" s="376"/>
      <c r="EME113" s="376"/>
      <c r="EMF113" s="376"/>
      <c r="EMG113" s="376"/>
      <c r="EMH113" s="376"/>
      <c r="EMI113" s="376"/>
      <c r="EMJ113" s="376"/>
      <c r="EMK113" s="376"/>
      <c r="EML113" s="376"/>
      <c r="EMM113" s="376"/>
      <c r="EMN113" s="376"/>
      <c r="EMO113" s="376"/>
      <c r="EMP113" s="376"/>
      <c r="EMQ113" s="376"/>
      <c r="EMR113" s="376"/>
      <c r="EMS113" s="376"/>
      <c r="EMT113" s="376"/>
      <c r="EMU113" s="376"/>
      <c r="EMV113" s="376"/>
      <c r="EMW113" s="376"/>
      <c r="EMX113" s="376"/>
      <c r="EMY113" s="376"/>
      <c r="EMZ113" s="376"/>
      <c r="ENA113" s="376"/>
      <c r="ENB113" s="376"/>
      <c r="ENC113" s="376"/>
      <c r="END113" s="376"/>
      <c r="ENE113" s="376"/>
      <c r="ENF113" s="376"/>
      <c r="ENG113" s="376"/>
      <c r="ENH113" s="376"/>
      <c r="ENI113" s="376"/>
      <c r="ENJ113" s="376"/>
      <c r="ENK113" s="376"/>
      <c r="ENL113" s="376"/>
      <c r="ENM113" s="376"/>
      <c r="ENN113" s="376"/>
      <c r="ENO113" s="376"/>
      <c r="ENP113" s="376"/>
      <c r="ENQ113" s="376"/>
      <c r="ENR113" s="376"/>
      <c r="ENS113" s="376"/>
      <c r="ENT113" s="376"/>
      <c r="ENU113" s="376"/>
      <c r="ENV113" s="376"/>
      <c r="ENW113" s="376"/>
      <c r="ENX113" s="376"/>
      <c r="ENY113" s="376"/>
      <c r="ENZ113" s="376"/>
      <c r="EOA113" s="376"/>
      <c r="EOB113" s="376"/>
      <c r="EOC113" s="376"/>
      <c r="EOD113" s="376"/>
      <c r="EOE113" s="376"/>
      <c r="EOF113" s="376"/>
      <c r="EOG113" s="376"/>
      <c r="EOH113" s="376"/>
      <c r="EOI113" s="376"/>
      <c r="EOJ113" s="376"/>
      <c r="EOK113" s="376"/>
      <c r="EOL113" s="376"/>
      <c r="EOM113" s="376"/>
      <c r="EON113" s="376"/>
      <c r="EOO113" s="376"/>
      <c r="EOP113" s="376"/>
      <c r="EOQ113" s="376"/>
      <c r="EOR113" s="376"/>
      <c r="EOS113" s="376"/>
      <c r="EOT113" s="376"/>
      <c r="EOU113" s="376"/>
      <c r="EOV113" s="376"/>
      <c r="EOW113" s="376"/>
      <c r="EOX113" s="376"/>
      <c r="EOY113" s="376"/>
      <c r="EOZ113" s="376"/>
      <c r="EPA113" s="376"/>
      <c r="EPB113" s="376"/>
      <c r="EPC113" s="376"/>
      <c r="EPD113" s="376"/>
      <c r="EPE113" s="376"/>
      <c r="EPF113" s="376"/>
      <c r="EPG113" s="376"/>
      <c r="EPH113" s="376"/>
      <c r="EPI113" s="376"/>
      <c r="EPJ113" s="376"/>
      <c r="EPK113" s="376"/>
      <c r="EPL113" s="376"/>
      <c r="EPM113" s="376"/>
      <c r="EPN113" s="376"/>
      <c r="EPO113" s="376"/>
      <c r="EPP113" s="376"/>
      <c r="EPQ113" s="376"/>
      <c r="EPR113" s="376"/>
      <c r="EPS113" s="376"/>
      <c r="EPT113" s="376"/>
      <c r="EPU113" s="376"/>
      <c r="EPV113" s="376"/>
      <c r="EPW113" s="376"/>
      <c r="EPX113" s="376"/>
      <c r="EPY113" s="376"/>
      <c r="EPZ113" s="376"/>
      <c r="EQA113" s="376"/>
      <c r="EQB113" s="376"/>
      <c r="EQC113" s="376"/>
      <c r="EQD113" s="376"/>
      <c r="EQE113" s="376"/>
      <c r="EQF113" s="376"/>
      <c r="EQG113" s="376"/>
      <c r="EQH113" s="376"/>
      <c r="EQI113" s="376"/>
      <c r="EQJ113" s="376"/>
      <c r="EQK113" s="376"/>
      <c r="EQL113" s="376"/>
      <c r="EQM113" s="376"/>
      <c r="EQN113" s="376"/>
      <c r="EQO113" s="376"/>
      <c r="EQP113" s="376"/>
      <c r="EQQ113" s="376"/>
      <c r="EQR113" s="376"/>
      <c r="EQS113" s="376"/>
      <c r="EQT113" s="376"/>
      <c r="EQU113" s="376"/>
      <c r="EQV113" s="376"/>
      <c r="EQW113" s="376"/>
      <c r="EQX113" s="376"/>
      <c r="EQY113" s="376"/>
      <c r="EQZ113" s="376"/>
      <c r="ERA113" s="376"/>
      <c r="ERB113" s="376"/>
      <c r="ERC113" s="376"/>
      <c r="ERD113" s="376"/>
      <c r="ERE113" s="376"/>
      <c r="ERF113" s="376"/>
      <c r="ERG113" s="376"/>
      <c r="ERH113" s="376"/>
      <c r="ERI113" s="376"/>
      <c r="ERJ113" s="376"/>
      <c r="ERK113" s="376"/>
      <c r="ERL113" s="376"/>
      <c r="ERM113" s="376"/>
      <c r="ERN113" s="376"/>
      <c r="ERO113" s="376"/>
      <c r="ERP113" s="376"/>
      <c r="ERQ113" s="376"/>
      <c r="ERR113" s="376"/>
      <c r="ERS113" s="376"/>
      <c r="ERT113" s="376"/>
      <c r="ERU113" s="376"/>
      <c r="ERV113" s="376"/>
      <c r="ERW113" s="376"/>
      <c r="ERX113" s="376"/>
      <c r="ERY113" s="376"/>
      <c r="ERZ113" s="376"/>
      <c r="ESA113" s="376"/>
      <c r="ESB113" s="376"/>
      <c r="ESC113" s="376"/>
      <c r="ESD113" s="376"/>
      <c r="ESE113" s="376"/>
      <c r="ESF113" s="376"/>
      <c r="ESG113" s="376"/>
      <c r="ESH113" s="376"/>
      <c r="ESI113" s="376"/>
      <c r="ESJ113" s="376"/>
      <c r="ESK113" s="376"/>
      <c r="ESL113" s="376"/>
      <c r="ESM113" s="376"/>
      <c r="ESN113" s="376"/>
      <c r="ESO113" s="376"/>
      <c r="ESP113" s="376"/>
      <c r="ESQ113" s="376"/>
      <c r="ESR113" s="376"/>
      <c r="ESS113" s="376"/>
      <c r="EST113" s="376"/>
      <c r="ESU113" s="376"/>
      <c r="ESV113" s="376"/>
      <c r="ESW113" s="376"/>
      <c r="ESX113" s="376"/>
      <c r="ESY113" s="376"/>
      <c r="ESZ113" s="376"/>
      <c r="ETA113" s="376"/>
      <c r="ETB113" s="376"/>
      <c r="ETC113" s="376"/>
      <c r="ETD113" s="376"/>
      <c r="ETE113" s="376"/>
      <c r="ETF113" s="376"/>
      <c r="ETG113" s="376"/>
      <c r="ETH113" s="376"/>
      <c r="ETI113" s="376"/>
      <c r="ETJ113" s="376"/>
      <c r="ETK113" s="376"/>
      <c r="ETL113" s="376"/>
      <c r="ETM113" s="376"/>
      <c r="ETN113" s="376"/>
      <c r="ETO113" s="376"/>
      <c r="ETP113" s="376"/>
      <c r="ETQ113" s="376"/>
      <c r="ETR113" s="376"/>
      <c r="ETS113" s="376"/>
      <c r="ETT113" s="376"/>
      <c r="ETU113" s="376"/>
      <c r="ETV113" s="376"/>
      <c r="ETW113" s="376"/>
      <c r="ETX113" s="376"/>
      <c r="ETY113" s="376"/>
      <c r="ETZ113" s="376"/>
      <c r="EUA113" s="376"/>
      <c r="EUB113" s="376"/>
      <c r="EUC113" s="376"/>
      <c r="EUD113" s="376"/>
      <c r="EUE113" s="376"/>
      <c r="EUF113" s="376"/>
      <c r="EUG113" s="376"/>
      <c r="EUH113" s="376"/>
      <c r="EUI113" s="376"/>
      <c r="EUJ113" s="376"/>
      <c r="EUK113" s="376"/>
      <c r="EUL113" s="376"/>
      <c r="EUM113" s="376"/>
      <c r="EUN113" s="376"/>
      <c r="EUO113" s="376"/>
      <c r="EUP113" s="376"/>
      <c r="EUQ113" s="376"/>
      <c r="EUR113" s="376"/>
      <c r="EUS113" s="376"/>
      <c r="EUT113" s="376"/>
      <c r="EUU113" s="376"/>
      <c r="EUV113" s="376"/>
      <c r="EUW113" s="376"/>
      <c r="EUX113" s="376"/>
      <c r="EUY113" s="376"/>
      <c r="EUZ113" s="376"/>
      <c r="EVA113" s="376"/>
      <c r="EVB113" s="376"/>
      <c r="EVC113" s="376"/>
      <c r="EVD113" s="376"/>
      <c r="EVE113" s="376"/>
      <c r="EVF113" s="376"/>
      <c r="EVG113" s="376"/>
      <c r="EVH113" s="376"/>
      <c r="EVI113" s="376"/>
      <c r="EVJ113" s="376"/>
      <c r="EVK113" s="376"/>
      <c r="EVL113" s="376"/>
      <c r="EVM113" s="376"/>
      <c r="EVN113" s="376"/>
      <c r="EVO113" s="376"/>
      <c r="EVP113" s="376"/>
      <c r="EVQ113" s="376"/>
      <c r="EVR113" s="376"/>
      <c r="EVS113" s="376"/>
      <c r="EVT113" s="376"/>
      <c r="EVU113" s="376"/>
      <c r="EVV113" s="376"/>
      <c r="EVW113" s="376"/>
      <c r="EVX113" s="376"/>
      <c r="EVY113" s="376"/>
      <c r="EVZ113" s="376"/>
      <c r="EWA113" s="376"/>
      <c r="EWB113" s="376"/>
      <c r="EWC113" s="376"/>
      <c r="EWD113" s="376"/>
      <c r="EWE113" s="376"/>
      <c r="EWF113" s="376"/>
      <c r="EWG113" s="376"/>
      <c r="EWH113" s="376"/>
      <c r="EWI113" s="376"/>
      <c r="EWJ113" s="376"/>
      <c r="EWK113" s="376"/>
      <c r="EWL113" s="376"/>
      <c r="EWM113" s="376"/>
      <c r="EWN113" s="376"/>
      <c r="EWO113" s="376"/>
      <c r="EWP113" s="376"/>
      <c r="EWQ113" s="376"/>
      <c r="EWR113" s="376"/>
      <c r="EWS113" s="376"/>
      <c r="EWT113" s="376"/>
      <c r="EWU113" s="376"/>
      <c r="EWV113" s="376"/>
      <c r="EWW113" s="376"/>
      <c r="EWX113" s="376"/>
      <c r="EWY113" s="376"/>
      <c r="EWZ113" s="376"/>
      <c r="EXA113" s="376"/>
      <c r="EXB113" s="376"/>
      <c r="EXC113" s="376"/>
      <c r="EXD113" s="376"/>
      <c r="EXE113" s="376"/>
      <c r="EXF113" s="376"/>
      <c r="EXG113" s="376"/>
      <c r="EXH113" s="376"/>
      <c r="EXI113" s="376"/>
      <c r="EXJ113" s="376"/>
      <c r="EXK113" s="376"/>
      <c r="EXL113" s="376"/>
      <c r="EXM113" s="376"/>
      <c r="EXN113" s="376"/>
      <c r="EXO113" s="376"/>
      <c r="EXP113" s="376"/>
      <c r="EXQ113" s="376"/>
      <c r="EXR113" s="376"/>
      <c r="EXS113" s="376"/>
      <c r="EXT113" s="376"/>
      <c r="EXU113" s="376"/>
      <c r="EXV113" s="376"/>
      <c r="EXW113" s="376"/>
      <c r="EXX113" s="376"/>
      <c r="EXY113" s="376"/>
      <c r="EXZ113" s="376"/>
      <c r="EYA113" s="376"/>
      <c r="EYB113" s="376"/>
      <c r="EYC113" s="376"/>
      <c r="EYD113" s="376"/>
      <c r="EYE113" s="376"/>
      <c r="EYF113" s="376"/>
      <c r="EYG113" s="376"/>
      <c r="EYH113" s="376"/>
      <c r="EYI113" s="376"/>
      <c r="EYJ113" s="376"/>
      <c r="EYK113" s="376"/>
      <c r="EYL113" s="376"/>
      <c r="EYM113" s="376"/>
      <c r="EYN113" s="376"/>
      <c r="EYO113" s="376"/>
      <c r="EYP113" s="376"/>
      <c r="EYQ113" s="376"/>
      <c r="EYR113" s="376"/>
      <c r="EYS113" s="376"/>
      <c r="EYT113" s="376"/>
      <c r="EYU113" s="376"/>
      <c r="EYV113" s="376"/>
      <c r="EYW113" s="376"/>
      <c r="EYX113" s="376"/>
      <c r="EYY113" s="376"/>
      <c r="EYZ113" s="376"/>
      <c r="EZA113" s="376"/>
      <c r="EZB113" s="376"/>
      <c r="EZC113" s="376"/>
      <c r="EZD113" s="376"/>
      <c r="EZE113" s="376"/>
      <c r="EZF113" s="376"/>
      <c r="EZG113" s="376"/>
      <c r="EZH113" s="376"/>
      <c r="EZI113" s="376"/>
      <c r="EZJ113" s="376"/>
      <c r="EZK113" s="376"/>
      <c r="EZL113" s="376"/>
      <c r="EZM113" s="376"/>
      <c r="EZN113" s="376"/>
      <c r="EZO113" s="376"/>
      <c r="EZP113" s="376"/>
      <c r="EZQ113" s="376"/>
      <c r="EZR113" s="376"/>
      <c r="EZS113" s="376"/>
      <c r="EZT113" s="376"/>
      <c r="EZU113" s="376"/>
      <c r="EZV113" s="376"/>
      <c r="EZW113" s="376"/>
      <c r="EZX113" s="376"/>
      <c r="EZY113" s="376"/>
      <c r="EZZ113" s="376"/>
      <c r="FAA113" s="376"/>
      <c r="FAB113" s="376"/>
      <c r="FAC113" s="376"/>
      <c r="FAD113" s="376"/>
      <c r="FAE113" s="376"/>
      <c r="FAF113" s="376"/>
      <c r="FAG113" s="376"/>
      <c r="FAH113" s="376"/>
      <c r="FAI113" s="376"/>
      <c r="FAJ113" s="376"/>
      <c r="FAK113" s="376"/>
      <c r="FAL113" s="376"/>
      <c r="FAM113" s="376"/>
      <c r="FAN113" s="376"/>
      <c r="FAO113" s="376"/>
      <c r="FAP113" s="376"/>
      <c r="FAQ113" s="376"/>
      <c r="FAR113" s="376"/>
      <c r="FAS113" s="376"/>
      <c r="FAT113" s="376"/>
      <c r="FAU113" s="376"/>
      <c r="FAV113" s="376"/>
      <c r="FAW113" s="376"/>
      <c r="FAX113" s="376"/>
      <c r="FAY113" s="376"/>
      <c r="FAZ113" s="376"/>
      <c r="FBA113" s="376"/>
      <c r="FBB113" s="376"/>
      <c r="FBC113" s="376"/>
      <c r="FBD113" s="376"/>
      <c r="FBE113" s="376"/>
      <c r="FBF113" s="376"/>
      <c r="FBG113" s="376"/>
      <c r="FBH113" s="376"/>
      <c r="FBI113" s="376"/>
      <c r="FBJ113" s="376"/>
      <c r="FBK113" s="376"/>
      <c r="FBL113" s="376"/>
      <c r="FBM113" s="376"/>
      <c r="FBN113" s="376"/>
      <c r="FBO113" s="376"/>
      <c r="FBP113" s="376"/>
      <c r="FBQ113" s="376"/>
      <c r="FBR113" s="376"/>
      <c r="FBS113" s="376"/>
      <c r="FBT113" s="376"/>
      <c r="FBU113" s="376"/>
      <c r="FBV113" s="376"/>
      <c r="FBW113" s="376"/>
      <c r="FBX113" s="376"/>
      <c r="FBY113" s="376"/>
      <c r="FBZ113" s="376"/>
      <c r="FCA113" s="376"/>
      <c r="FCB113" s="376"/>
      <c r="FCC113" s="376"/>
      <c r="FCD113" s="376"/>
      <c r="FCE113" s="376"/>
      <c r="FCF113" s="376"/>
      <c r="FCG113" s="376"/>
      <c r="FCH113" s="376"/>
      <c r="FCI113" s="376"/>
      <c r="FCJ113" s="376"/>
      <c r="FCK113" s="376"/>
      <c r="FCL113" s="376"/>
      <c r="FCM113" s="376"/>
      <c r="FCN113" s="376"/>
      <c r="FCO113" s="376"/>
      <c r="FCP113" s="376"/>
      <c r="FCQ113" s="376"/>
      <c r="FCR113" s="376"/>
      <c r="FCS113" s="376"/>
      <c r="FCT113" s="376"/>
      <c r="FCU113" s="376"/>
      <c r="FCV113" s="376"/>
      <c r="FCW113" s="376"/>
      <c r="FCX113" s="376"/>
      <c r="FCY113" s="376"/>
      <c r="FCZ113" s="376"/>
      <c r="FDA113" s="376"/>
      <c r="FDB113" s="376"/>
      <c r="FDC113" s="376"/>
      <c r="FDD113" s="376"/>
      <c r="FDE113" s="376"/>
      <c r="FDF113" s="376"/>
      <c r="FDG113" s="376"/>
      <c r="FDH113" s="376"/>
      <c r="FDI113" s="376"/>
      <c r="FDJ113" s="376"/>
      <c r="FDK113" s="376"/>
      <c r="FDL113" s="376"/>
      <c r="FDM113" s="376"/>
      <c r="FDN113" s="376"/>
      <c r="FDO113" s="376"/>
      <c r="FDP113" s="376"/>
      <c r="FDQ113" s="376"/>
      <c r="FDR113" s="376"/>
      <c r="FDS113" s="376"/>
      <c r="FDT113" s="376"/>
      <c r="FDU113" s="376"/>
      <c r="FDV113" s="376"/>
      <c r="FDW113" s="376"/>
      <c r="FDX113" s="376"/>
      <c r="FDY113" s="376"/>
      <c r="FDZ113" s="376"/>
      <c r="FEA113" s="376"/>
      <c r="FEB113" s="376"/>
      <c r="FEC113" s="376"/>
      <c r="FED113" s="376"/>
      <c r="FEE113" s="376"/>
      <c r="FEF113" s="376"/>
      <c r="FEG113" s="376"/>
      <c r="FEH113" s="376"/>
      <c r="FEI113" s="376"/>
      <c r="FEJ113" s="376"/>
      <c r="FEK113" s="376"/>
      <c r="FEL113" s="376"/>
      <c r="FEM113" s="376"/>
      <c r="FEN113" s="376"/>
      <c r="FEO113" s="376"/>
      <c r="FEP113" s="376"/>
      <c r="FEQ113" s="376"/>
      <c r="FER113" s="376"/>
      <c r="FES113" s="376"/>
      <c r="FET113" s="376"/>
      <c r="FEU113" s="376"/>
      <c r="FEV113" s="376"/>
      <c r="FEW113" s="376"/>
      <c r="FEX113" s="376"/>
      <c r="FEY113" s="376"/>
      <c r="FEZ113" s="376"/>
      <c r="FFA113" s="376"/>
      <c r="FFB113" s="376"/>
      <c r="FFC113" s="376"/>
      <c r="FFD113" s="376"/>
      <c r="FFE113" s="376"/>
      <c r="FFF113" s="376"/>
      <c r="FFG113" s="376"/>
      <c r="FFH113" s="376"/>
      <c r="FFI113" s="376"/>
      <c r="FFJ113" s="376"/>
      <c r="FFK113" s="376"/>
      <c r="FFL113" s="376"/>
      <c r="FFM113" s="376"/>
      <c r="FFN113" s="376"/>
      <c r="FFO113" s="376"/>
      <c r="FFP113" s="376"/>
      <c r="FFQ113" s="376"/>
      <c r="FFR113" s="376"/>
      <c r="FFS113" s="376"/>
      <c r="FFT113" s="376"/>
      <c r="FFU113" s="376"/>
      <c r="FFV113" s="376"/>
      <c r="FFW113" s="376"/>
      <c r="FFX113" s="376"/>
      <c r="FFY113" s="376"/>
      <c r="FFZ113" s="376"/>
      <c r="FGA113" s="376"/>
      <c r="FGB113" s="376"/>
      <c r="FGC113" s="376"/>
      <c r="FGD113" s="376"/>
      <c r="FGE113" s="376"/>
      <c r="FGF113" s="376"/>
      <c r="FGG113" s="376"/>
      <c r="FGH113" s="376"/>
      <c r="FGI113" s="376"/>
      <c r="FGJ113" s="376"/>
      <c r="FGK113" s="376"/>
      <c r="FGL113" s="376"/>
      <c r="FGM113" s="376"/>
      <c r="FGN113" s="376"/>
      <c r="FGO113" s="376"/>
      <c r="FGP113" s="376"/>
      <c r="FGQ113" s="376"/>
      <c r="FGR113" s="376"/>
      <c r="FGS113" s="376"/>
      <c r="FGT113" s="376"/>
      <c r="FGU113" s="376"/>
      <c r="FGV113" s="376"/>
      <c r="FGW113" s="376"/>
      <c r="FGX113" s="376"/>
      <c r="FGY113" s="376"/>
      <c r="FGZ113" s="376"/>
      <c r="FHA113" s="376"/>
      <c r="FHB113" s="376"/>
      <c r="FHC113" s="376"/>
      <c r="FHD113" s="376"/>
      <c r="FHE113" s="376"/>
      <c r="FHF113" s="376"/>
      <c r="FHG113" s="376"/>
      <c r="FHH113" s="376"/>
      <c r="FHI113" s="376"/>
      <c r="FHJ113" s="376"/>
      <c r="FHK113" s="376"/>
      <c r="FHL113" s="376"/>
      <c r="FHM113" s="376"/>
      <c r="FHN113" s="376"/>
      <c r="FHO113" s="376"/>
      <c r="FHP113" s="376"/>
      <c r="FHQ113" s="376"/>
      <c r="FHR113" s="376"/>
      <c r="FHS113" s="376"/>
      <c r="FHT113" s="376"/>
      <c r="FHU113" s="376"/>
      <c r="FHV113" s="376"/>
      <c r="FHW113" s="376"/>
      <c r="FHX113" s="376"/>
      <c r="FHY113" s="376"/>
      <c r="FHZ113" s="376"/>
      <c r="FIA113" s="376"/>
      <c r="FIB113" s="376"/>
      <c r="FIC113" s="376"/>
      <c r="FID113" s="376"/>
      <c r="FIE113" s="376"/>
      <c r="FIF113" s="376"/>
      <c r="FIG113" s="376"/>
      <c r="FIH113" s="376"/>
      <c r="FII113" s="376"/>
      <c r="FIJ113" s="376"/>
      <c r="FIK113" s="376"/>
      <c r="FIL113" s="376"/>
      <c r="FIM113" s="376"/>
      <c r="FIN113" s="376"/>
      <c r="FIO113" s="376"/>
      <c r="FIP113" s="376"/>
      <c r="FIQ113" s="376"/>
      <c r="FIR113" s="376"/>
      <c r="FIS113" s="376"/>
      <c r="FIT113" s="376"/>
      <c r="FIU113" s="376"/>
      <c r="FIV113" s="376"/>
      <c r="FIW113" s="376"/>
      <c r="FIX113" s="376"/>
      <c r="FIY113" s="376"/>
      <c r="FIZ113" s="376"/>
      <c r="FJA113" s="376"/>
      <c r="FJB113" s="376"/>
      <c r="FJC113" s="376"/>
      <c r="FJD113" s="376"/>
      <c r="FJE113" s="376"/>
      <c r="FJF113" s="376"/>
      <c r="FJG113" s="376"/>
      <c r="FJH113" s="376"/>
      <c r="FJI113" s="376"/>
      <c r="FJJ113" s="376"/>
      <c r="FJK113" s="376"/>
      <c r="FJL113" s="376"/>
      <c r="FJM113" s="376"/>
      <c r="FJN113" s="376"/>
      <c r="FJO113" s="376"/>
      <c r="FJP113" s="376"/>
      <c r="FJQ113" s="376"/>
      <c r="FJR113" s="376"/>
      <c r="FJS113" s="376"/>
      <c r="FJT113" s="376"/>
      <c r="FJU113" s="376"/>
      <c r="FJV113" s="376"/>
      <c r="FJW113" s="376"/>
      <c r="FJX113" s="376"/>
      <c r="FJY113" s="376"/>
      <c r="FJZ113" s="376"/>
      <c r="FKA113" s="376"/>
      <c r="FKB113" s="376"/>
      <c r="FKC113" s="376"/>
      <c r="FKD113" s="376"/>
      <c r="FKE113" s="376"/>
      <c r="FKF113" s="376"/>
      <c r="FKG113" s="376"/>
      <c r="FKH113" s="376"/>
      <c r="FKI113" s="376"/>
      <c r="FKJ113" s="376"/>
      <c r="FKK113" s="376"/>
      <c r="FKL113" s="376"/>
      <c r="FKM113" s="376"/>
      <c r="FKN113" s="376"/>
      <c r="FKO113" s="376"/>
      <c r="FKP113" s="376"/>
      <c r="FKQ113" s="376"/>
      <c r="FKR113" s="376"/>
      <c r="FKS113" s="376"/>
      <c r="FKT113" s="376"/>
      <c r="FKU113" s="376"/>
      <c r="FKV113" s="376"/>
      <c r="FKW113" s="376"/>
      <c r="FKX113" s="376"/>
      <c r="FKY113" s="376"/>
      <c r="FKZ113" s="376"/>
      <c r="FLA113" s="376"/>
      <c r="FLB113" s="376"/>
      <c r="FLC113" s="376"/>
      <c r="FLD113" s="376"/>
      <c r="FLE113" s="376"/>
      <c r="FLF113" s="376"/>
      <c r="FLG113" s="376"/>
      <c r="FLH113" s="376"/>
      <c r="FLI113" s="376"/>
      <c r="FLJ113" s="376"/>
      <c r="FLK113" s="376"/>
      <c r="FLL113" s="376"/>
      <c r="FLM113" s="376"/>
      <c r="FLN113" s="376"/>
      <c r="FLO113" s="376"/>
      <c r="FLP113" s="376"/>
      <c r="FLQ113" s="376"/>
      <c r="FLR113" s="376"/>
      <c r="FLS113" s="376"/>
      <c r="FLT113" s="376"/>
      <c r="FLU113" s="376"/>
      <c r="FLV113" s="376"/>
      <c r="FLW113" s="376"/>
      <c r="FLX113" s="376"/>
      <c r="FLY113" s="376"/>
      <c r="FLZ113" s="376"/>
      <c r="FMA113" s="376"/>
      <c r="FMB113" s="376"/>
      <c r="FMC113" s="376"/>
      <c r="FMD113" s="376"/>
      <c r="FME113" s="376"/>
      <c r="FMF113" s="376"/>
      <c r="FMG113" s="376"/>
      <c r="FMH113" s="376"/>
      <c r="FMI113" s="376"/>
      <c r="FMJ113" s="376"/>
      <c r="FMK113" s="376"/>
      <c r="FML113" s="376"/>
      <c r="FMM113" s="376"/>
      <c r="FMN113" s="376"/>
      <c r="FMO113" s="376"/>
      <c r="FMP113" s="376"/>
      <c r="FMQ113" s="376"/>
      <c r="FMR113" s="376"/>
      <c r="FMS113" s="376"/>
      <c r="FMT113" s="376"/>
      <c r="FMU113" s="376"/>
      <c r="FMV113" s="376"/>
      <c r="FMW113" s="376"/>
      <c r="FMX113" s="376"/>
      <c r="FMY113" s="376"/>
      <c r="FMZ113" s="376"/>
      <c r="FNA113" s="376"/>
      <c r="FNB113" s="376"/>
      <c r="FNC113" s="376"/>
      <c r="FND113" s="376"/>
      <c r="FNE113" s="376"/>
      <c r="FNF113" s="376"/>
      <c r="FNG113" s="376"/>
      <c r="FNH113" s="376"/>
      <c r="FNI113" s="376"/>
      <c r="FNJ113" s="376"/>
      <c r="FNK113" s="376"/>
      <c r="FNL113" s="376"/>
      <c r="FNM113" s="376"/>
      <c r="FNN113" s="376"/>
      <c r="FNO113" s="376"/>
      <c r="FNP113" s="376"/>
      <c r="FNQ113" s="376"/>
      <c r="FNR113" s="376"/>
      <c r="FNS113" s="376"/>
      <c r="FNT113" s="376"/>
      <c r="FNU113" s="376"/>
      <c r="FNV113" s="376"/>
      <c r="FNW113" s="376"/>
      <c r="FNX113" s="376"/>
      <c r="FNY113" s="376"/>
      <c r="FNZ113" s="376"/>
      <c r="FOA113" s="376"/>
      <c r="FOB113" s="376"/>
      <c r="FOC113" s="376"/>
      <c r="FOD113" s="376"/>
      <c r="FOE113" s="376"/>
      <c r="FOF113" s="376"/>
      <c r="FOG113" s="376"/>
      <c r="FOH113" s="376"/>
      <c r="FOI113" s="376"/>
      <c r="FOJ113" s="376"/>
      <c r="FOK113" s="376"/>
      <c r="FOL113" s="376"/>
      <c r="FOM113" s="376"/>
      <c r="FON113" s="376"/>
      <c r="FOO113" s="376"/>
      <c r="FOP113" s="376"/>
      <c r="FOQ113" s="376"/>
      <c r="FOR113" s="376"/>
      <c r="FOS113" s="376"/>
      <c r="FOT113" s="376"/>
      <c r="FOU113" s="376"/>
      <c r="FOV113" s="376"/>
      <c r="FOW113" s="376"/>
      <c r="FOX113" s="376"/>
      <c r="FOY113" s="376"/>
      <c r="FOZ113" s="376"/>
      <c r="FPA113" s="376"/>
      <c r="FPB113" s="376"/>
      <c r="FPC113" s="376"/>
      <c r="FPD113" s="376"/>
      <c r="FPE113" s="376"/>
      <c r="FPF113" s="376"/>
      <c r="FPG113" s="376"/>
      <c r="FPH113" s="376"/>
      <c r="FPI113" s="376"/>
      <c r="FPJ113" s="376"/>
      <c r="FPK113" s="376"/>
      <c r="FPL113" s="376"/>
      <c r="FPM113" s="376"/>
      <c r="FPN113" s="376"/>
      <c r="FPO113" s="376"/>
      <c r="FPP113" s="376"/>
      <c r="FPQ113" s="376"/>
      <c r="FPR113" s="376"/>
      <c r="FPS113" s="376"/>
      <c r="FPT113" s="376"/>
      <c r="FPU113" s="376"/>
      <c r="FPV113" s="376"/>
      <c r="FPW113" s="376"/>
      <c r="FPX113" s="376"/>
      <c r="FPY113" s="376"/>
      <c r="FPZ113" s="376"/>
      <c r="FQA113" s="376"/>
      <c r="FQB113" s="376"/>
      <c r="FQC113" s="376"/>
      <c r="FQD113" s="376"/>
      <c r="FQE113" s="376"/>
      <c r="FQF113" s="376"/>
      <c r="FQG113" s="376"/>
      <c r="FQH113" s="376"/>
      <c r="FQI113" s="376"/>
      <c r="FQJ113" s="376"/>
      <c r="FQK113" s="376"/>
      <c r="FQL113" s="376"/>
      <c r="FQM113" s="376"/>
      <c r="FQN113" s="376"/>
      <c r="FQO113" s="376"/>
      <c r="FQP113" s="376"/>
      <c r="FQQ113" s="376"/>
      <c r="FQR113" s="376"/>
      <c r="FQS113" s="376"/>
      <c r="FQT113" s="376"/>
      <c r="FQU113" s="376"/>
      <c r="FQV113" s="376"/>
      <c r="FQW113" s="376"/>
      <c r="FQX113" s="376"/>
      <c r="FQY113" s="376"/>
      <c r="FQZ113" s="376"/>
      <c r="FRA113" s="376"/>
      <c r="FRB113" s="376"/>
      <c r="FRC113" s="376"/>
      <c r="FRD113" s="376"/>
      <c r="FRE113" s="376"/>
      <c r="FRF113" s="376"/>
      <c r="FRG113" s="376"/>
      <c r="FRH113" s="376"/>
      <c r="FRI113" s="376"/>
      <c r="FRJ113" s="376"/>
      <c r="FRK113" s="376"/>
      <c r="FRL113" s="376"/>
      <c r="FRM113" s="376"/>
      <c r="FRN113" s="376"/>
      <c r="FRO113" s="376"/>
      <c r="FRP113" s="376"/>
      <c r="FRQ113" s="376"/>
      <c r="FRR113" s="376"/>
      <c r="FRS113" s="376"/>
      <c r="FRT113" s="376"/>
      <c r="FRU113" s="376"/>
      <c r="FRV113" s="376"/>
      <c r="FRW113" s="376"/>
      <c r="FRX113" s="376"/>
      <c r="FRY113" s="376"/>
      <c r="FRZ113" s="376"/>
      <c r="FSA113" s="376"/>
      <c r="FSB113" s="376"/>
      <c r="FSC113" s="376"/>
      <c r="FSD113" s="376"/>
      <c r="FSE113" s="376"/>
      <c r="FSF113" s="376"/>
      <c r="FSG113" s="376"/>
      <c r="FSH113" s="376"/>
      <c r="FSI113" s="376"/>
      <c r="FSJ113" s="376"/>
      <c r="FSK113" s="376"/>
      <c r="FSL113" s="376"/>
      <c r="FSM113" s="376"/>
      <c r="FSN113" s="376"/>
      <c r="FSO113" s="376"/>
      <c r="FSP113" s="376"/>
      <c r="FSQ113" s="376"/>
      <c r="FSR113" s="376"/>
      <c r="FSS113" s="376"/>
      <c r="FST113" s="376"/>
      <c r="FSU113" s="376"/>
      <c r="FSV113" s="376"/>
      <c r="FSW113" s="376"/>
      <c r="FSX113" s="376"/>
      <c r="FSY113" s="376"/>
      <c r="FSZ113" s="376"/>
      <c r="FTA113" s="376"/>
      <c r="FTB113" s="376"/>
      <c r="FTC113" s="376"/>
      <c r="FTD113" s="376"/>
      <c r="FTE113" s="376"/>
      <c r="FTF113" s="376"/>
      <c r="FTG113" s="376"/>
      <c r="FTH113" s="376"/>
      <c r="FTI113" s="376"/>
      <c r="FTJ113" s="376"/>
      <c r="FTK113" s="376"/>
      <c r="FTL113" s="376"/>
      <c r="FTM113" s="376"/>
      <c r="FTN113" s="376"/>
      <c r="FTO113" s="376"/>
      <c r="FTP113" s="376"/>
      <c r="FTQ113" s="376"/>
      <c r="FTR113" s="376"/>
      <c r="FTS113" s="376"/>
      <c r="FTT113" s="376"/>
      <c r="FTU113" s="376"/>
      <c r="FTV113" s="376"/>
      <c r="FTW113" s="376"/>
      <c r="FTX113" s="376"/>
      <c r="FTY113" s="376"/>
      <c r="FTZ113" s="376"/>
      <c r="FUA113" s="376"/>
      <c r="FUB113" s="376"/>
      <c r="FUC113" s="376"/>
      <c r="FUD113" s="376"/>
      <c r="FUE113" s="376"/>
      <c r="FUF113" s="376"/>
      <c r="FUG113" s="376"/>
      <c r="FUH113" s="376"/>
      <c r="FUI113" s="376"/>
      <c r="FUJ113" s="376"/>
      <c r="FUK113" s="376"/>
      <c r="FUL113" s="376"/>
      <c r="FUM113" s="376"/>
      <c r="FUN113" s="376"/>
      <c r="FUO113" s="376"/>
      <c r="FUP113" s="376"/>
      <c r="FUQ113" s="376"/>
      <c r="FUR113" s="376"/>
      <c r="FUS113" s="376"/>
      <c r="FUT113" s="376"/>
      <c r="FUU113" s="376"/>
      <c r="FUV113" s="376"/>
      <c r="FUW113" s="376"/>
      <c r="FUX113" s="376"/>
      <c r="FUY113" s="376"/>
      <c r="FUZ113" s="376"/>
      <c r="FVA113" s="376"/>
      <c r="FVB113" s="376"/>
      <c r="FVC113" s="376"/>
      <c r="FVD113" s="376"/>
      <c r="FVE113" s="376"/>
      <c r="FVF113" s="376"/>
      <c r="FVG113" s="376"/>
      <c r="FVH113" s="376"/>
      <c r="FVI113" s="376"/>
      <c r="FVJ113" s="376"/>
      <c r="FVK113" s="376"/>
      <c r="FVL113" s="376"/>
      <c r="FVM113" s="376"/>
      <c r="FVN113" s="376"/>
      <c r="FVO113" s="376"/>
      <c r="FVP113" s="376"/>
      <c r="FVQ113" s="376"/>
      <c r="FVR113" s="376"/>
      <c r="FVS113" s="376"/>
      <c r="FVT113" s="376"/>
      <c r="FVU113" s="376"/>
      <c r="FVV113" s="376"/>
      <c r="FVW113" s="376"/>
      <c r="FVX113" s="376"/>
      <c r="FVY113" s="376"/>
      <c r="FVZ113" s="376"/>
      <c r="FWA113" s="376"/>
      <c r="FWB113" s="376"/>
      <c r="FWC113" s="376"/>
      <c r="FWD113" s="376"/>
      <c r="FWE113" s="376"/>
      <c r="FWF113" s="376"/>
      <c r="FWG113" s="376"/>
      <c r="FWH113" s="376"/>
      <c r="FWI113" s="376"/>
      <c r="FWJ113" s="376"/>
      <c r="FWK113" s="376"/>
      <c r="FWL113" s="376"/>
      <c r="FWM113" s="376"/>
      <c r="FWN113" s="376"/>
      <c r="FWO113" s="376"/>
      <c r="FWP113" s="376"/>
      <c r="FWQ113" s="376"/>
      <c r="FWR113" s="376"/>
      <c r="FWS113" s="376"/>
      <c r="FWT113" s="376"/>
      <c r="FWU113" s="376"/>
      <c r="FWV113" s="376"/>
      <c r="FWW113" s="376"/>
      <c r="FWX113" s="376"/>
      <c r="FWY113" s="376"/>
      <c r="FWZ113" s="376"/>
      <c r="FXA113" s="376"/>
      <c r="FXB113" s="376"/>
      <c r="FXC113" s="376"/>
      <c r="FXD113" s="376"/>
      <c r="FXE113" s="376"/>
      <c r="FXF113" s="376"/>
      <c r="FXG113" s="376"/>
      <c r="FXH113" s="376"/>
      <c r="FXI113" s="376"/>
      <c r="FXJ113" s="376"/>
      <c r="FXK113" s="376"/>
      <c r="FXL113" s="376"/>
      <c r="FXM113" s="376"/>
      <c r="FXN113" s="376"/>
      <c r="FXO113" s="376"/>
      <c r="FXP113" s="376"/>
      <c r="FXQ113" s="376"/>
      <c r="FXR113" s="376"/>
      <c r="FXS113" s="376"/>
      <c r="FXT113" s="376"/>
      <c r="FXU113" s="376"/>
      <c r="FXV113" s="376"/>
      <c r="FXW113" s="376"/>
      <c r="FXX113" s="376"/>
      <c r="FXY113" s="376"/>
      <c r="FXZ113" s="376"/>
      <c r="FYA113" s="376"/>
      <c r="FYB113" s="376"/>
      <c r="FYC113" s="376"/>
      <c r="FYD113" s="376"/>
      <c r="FYE113" s="376"/>
      <c r="FYF113" s="376"/>
      <c r="FYG113" s="376"/>
      <c r="FYH113" s="376"/>
      <c r="FYI113" s="376"/>
      <c r="FYJ113" s="376"/>
      <c r="FYK113" s="376"/>
      <c r="FYL113" s="376"/>
      <c r="FYM113" s="376"/>
      <c r="FYN113" s="376"/>
      <c r="FYO113" s="376"/>
      <c r="FYP113" s="376"/>
      <c r="FYQ113" s="376"/>
      <c r="FYR113" s="376"/>
      <c r="FYS113" s="376"/>
      <c r="FYT113" s="376"/>
      <c r="FYU113" s="376"/>
      <c r="FYV113" s="376"/>
      <c r="FYW113" s="376"/>
      <c r="FYX113" s="376"/>
      <c r="FYY113" s="376"/>
      <c r="FYZ113" s="376"/>
      <c r="FZA113" s="376"/>
      <c r="FZB113" s="376"/>
      <c r="FZC113" s="376"/>
      <c r="FZD113" s="376"/>
      <c r="FZE113" s="376"/>
      <c r="FZF113" s="376"/>
      <c r="FZG113" s="376"/>
      <c r="FZH113" s="376"/>
      <c r="FZI113" s="376"/>
      <c r="FZJ113" s="376"/>
      <c r="FZK113" s="376"/>
      <c r="FZL113" s="376"/>
      <c r="FZM113" s="376"/>
      <c r="FZN113" s="376"/>
      <c r="FZO113" s="376"/>
      <c r="FZP113" s="376"/>
      <c r="FZQ113" s="376"/>
      <c r="FZR113" s="376"/>
      <c r="FZS113" s="376"/>
      <c r="FZT113" s="376"/>
      <c r="FZU113" s="376"/>
      <c r="FZV113" s="376"/>
      <c r="FZW113" s="376"/>
      <c r="FZX113" s="376"/>
      <c r="FZY113" s="376"/>
      <c r="FZZ113" s="376"/>
      <c r="GAA113" s="376"/>
      <c r="GAB113" s="376"/>
      <c r="GAC113" s="376"/>
      <c r="GAD113" s="376"/>
      <c r="GAE113" s="376"/>
      <c r="GAF113" s="376"/>
      <c r="GAG113" s="376"/>
      <c r="GAH113" s="376"/>
      <c r="GAI113" s="376"/>
      <c r="GAJ113" s="376"/>
      <c r="GAK113" s="376"/>
      <c r="GAL113" s="376"/>
      <c r="GAM113" s="376"/>
      <c r="GAN113" s="376"/>
      <c r="GAO113" s="376"/>
      <c r="GAP113" s="376"/>
      <c r="GAQ113" s="376"/>
      <c r="GAR113" s="376"/>
      <c r="GAS113" s="376"/>
      <c r="GAT113" s="376"/>
      <c r="GAU113" s="376"/>
      <c r="GAV113" s="376"/>
      <c r="GAW113" s="376"/>
      <c r="GAX113" s="376"/>
      <c r="GAY113" s="376"/>
      <c r="GAZ113" s="376"/>
      <c r="GBA113" s="376"/>
      <c r="GBB113" s="376"/>
      <c r="GBC113" s="376"/>
      <c r="GBD113" s="376"/>
      <c r="GBE113" s="376"/>
      <c r="GBF113" s="376"/>
      <c r="GBG113" s="376"/>
      <c r="GBH113" s="376"/>
      <c r="GBI113" s="376"/>
      <c r="GBJ113" s="376"/>
      <c r="GBK113" s="376"/>
      <c r="GBL113" s="376"/>
      <c r="GBM113" s="376"/>
      <c r="GBN113" s="376"/>
      <c r="GBO113" s="376"/>
      <c r="GBP113" s="376"/>
      <c r="GBQ113" s="376"/>
      <c r="GBR113" s="376"/>
      <c r="GBS113" s="376"/>
      <c r="GBT113" s="376"/>
      <c r="GBU113" s="376"/>
      <c r="GBV113" s="376"/>
      <c r="GBW113" s="376"/>
      <c r="GBX113" s="376"/>
      <c r="GBY113" s="376"/>
      <c r="GBZ113" s="376"/>
      <c r="GCA113" s="376"/>
      <c r="GCB113" s="376"/>
      <c r="GCC113" s="376"/>
      <c r="GCD113" s="376"/>
      <c r="GCE113" s="376"/>
      <c r="GCF113" s="376"/>
      <c r="GCG113" s="376"/>
      <c r="GCH113" s="376"/>
      <c r="GCI113" s="376"/>
      <c r="GCJ113" s="376"/>
      <c r="GCK113" s="376"/>
      <c r="GCL113" s="376"/>
      <c r="GCM113" s="376"/>
      <c r="GCN113" s="376"/>
      <c r="GCO113" s="376"/>
      <c r="GCP113" s="376"/>
      <c r="GCQ113" s="376"/>
      <c r="GCR113" s="376"/>
      <c r="GCS113" s="376"/>
      <c r="GCT113" s="376"/>
      <c r="GCU113" s="376"/>
      <c r="GCV113" s="376"/>
      <c r="GCW113" s="376"/>
      <c r="GCX113" s="376"/>
      <c r="GCY113" s="376"/>
      <c r="GCZ113" s="376"/>
      <c r="GDA113" s="376"/>
      <c r="GDB113" s="376"/>
      <c r="GDC113" s="376"/>
      <c r="GDD113" s="376"/>
      <c r="GDE113" s="376"/>
      <c r="GDF113" s="376"/>
      <c r="GDG113" s="376"/>
      <c r="GDH113" s="376"/>
      <c r="GDI113" s="376"/>
      <c r="GDJ113" s="376"/>
      <c r="GDK113" s="376"/>
      <c r="GDL113" s="376"/>
      <c r="GDM113" s="376"/>
      <c r="GDN113" s="376"/>
      <c r="GDO113" s="376"/>
      <c r="GDP113" s="376"/>
      <c r="GDQ113" s="376"/>
      <c r="GDR113" s="376"/>
      <c r="GDS113" s="376"/>
      <c r="GDT113" s="376"/>
      <c r="GDU113" s="376"/>
      <c r="GDV113" s="376"/>
      <c r="GDW113" s="376"/>
      <c r="GDX113" s="376"/>
      <c r="GDY113" s="376"/>
      <c r="GDZ113" s="376"/>
      <c r="GEA113" s="376"/>
      <c r="GEB113" s="376"/>
      <c r="GEC113" s="376"/>
      <c r="GED113" s="376"/>
      <c r="GEE113" s="376"/>
      <c r="GEF113" s="376"/>
      <c r="GEG113" s="376"/>
      <c r="GEH113" s="376"/>
      <c r="GEI113" s="376"/>
      <c r="GEJ113" s="376"/>
      <c r="GEK113" s="376"/>
      <c r="GEL113" s="376"/>
      <c r="GEM113" s="376"/>
      <c r="GEN113" s="376"/>
      <c r="GEO113" s="376"/>
      <c r="GEP113" s="376"/>
      <c r="GEQ113" s="376"/>
      <c r="GER113" s="376"/>
      <c r="GES113" s="376"/>
      <c r="GET113" s="376"/>
      <c r="GEU113" s="376"/>
      <c r="GEV113" s="376"/>
      <c r="GEW113" s="376"/>
      <c r="GEX113" s="376"/>
      <c r="GEY113" s="376"/>
      <c r="GEZ113" s="376"/>
      <c r="GFA113" s="376"/>
      <c r="GFB113" s="376"/>
      <c r="GFC113" s="376"/>
      <c r="GFD113" s="376"/>
      <c r="GFE113" s="376"/>
      <c r="GFF113" s="376"/>
      <c r="GFG113" s="376"/>
      <c r="GFH113" s="376"/>
      <c r="GFI113" s="376"/>
      <c r="GFJ113" s="376"/>
      <c r="GFK113" s="376"/>
      <c r="GFL113" s="376"/>
      <c r="GFM113" s="376"/>
      <c r="GFN113" s="376"/>
      <c r="GFO113" s="376"/>
      <c r="GFP113" s="376"/>
      <c r="GFQ113" s="376"/>
      <c r="GFR113" s="376"/>
      <c r="GFS113" s="376"/>
      <c r="GFT113" s="376"/>
      <c r="GFU113" s="376"/>
      <c r="GFV113" s="376"/>
      <c r="GFW113" s="376"/>
      <c r="GFX113" s="376"/>
      <c r="GFY113" s="376"/>
      <c r="GFZ113" s="376"/>
      <c r="GGA113" s="376"/>
      <c r="GGB113" s="376"/>
      <c r="GGC113" s="376"/>
      <c r="GGD113" s="376"/>
      <c r="GGE113" s="376"/>
      <c r="GGF113" s="376"/>
      <c r="GGG113" s="376"/>
      <c r="GGH113" s="376"/>
      <c r="GGI113" s="376"/>
      <c r="GGJ113" s="376"/>
      <c r="GGK113" s="376"/>
      <c r="GGL113" s="376"/>
      <c r="GGM113" s="376"/>
      <c r="GGN113" s="376"/>
      <c r="GGO113" s="376"/>
      <c r="GGP113" s="376"/>
      <c r="GGQ113" s="376"/>
      <c r="GGR113" s="376"/>
      <c r="GGS113" s="376"/>
      <c r="GGT113" s="376"/>
      <c r="GGU113" s="376"/>
      <c r="GGV113" s="376"/>
      <c r="GGW113" s="376"/>
      <c r="GGX113" s="376"/>
      <c r="GGY113" s="376"/>
      <c r="GGZ113" s="376"/>
      <c r="GHA113" s="376"/>
      <c r="GHB113" s="376"/>
      <c r="GHC113" s="376"/>
      <c r="GHD113" s="376"/>
      <c r="GHE113" s="376"/>
      <c r="GHF113" s="376"/>
      <c r="GHG113" s="376"/>
      <c r="GHH113" s="376"/>
      <c r="GHI113" s="376"/>
      <c r="GHJ113" s="376"/>
      <c r="GHK113" s="376"/>
      <c r="GHL113" s="376"/>
      <c r="GHM113" s="376"/>
      <c r="GHN113" s="376"/>
      <c r="GHO113" s="376"/>
      <c r="GHP113" s="376"/>
      <c r="GHQ113" s="376"/>
      <c r="GHR113" s="376"/>
      <c r="GHS113" s="376"/>
      <c r="GHT113" s="376"/>
      <c r="GHU113" s="376"/>
      <c r="GHV113" s="376"/>
      <c r="GHW113" s="376"/>
      <c r="GHX113" s="376"/>
      <c r="GHY113" s="376"/>
      <c r="GHZ113" s="376"/>
      <c r="GIA113" s="376"/>
      <c r="GIB113" s="376"/>
      <c r="GIC113" s="376"/>
      <c r="GID113" s="376"/>
      <c r="GIE113" s="376"/>
      <c r="GIF113" s="376"/>
      <c r="GIG113" s="376"/>
      <c r="GIH113" s="376"/>
      <c r="GII113" s="376"/>
      <c r="GIJ113" s="376"/>
      <c r="GIK113" s="376"/>
      <c r="GIL113" s="376"/>
      <c r="GIM113" s="376"/>
      <c r="GIN113" s="376"/>
      <c r="GIO113" s="376"/>
      <c r="GIP113" s="376"/>
      <c r="GIQ113" s="376"/>
      <c r="GIR113" s="376"/>
      <c r="GIS113" s="376"/>
      <c r="GIT113" s="376"/>
      <c r="GIU113" s="376"/>
      <c r="GIV113" s="376"/>
      <c r="GIW113" s="376"/>
      <c r="GIX113" s="376"/>
      <c r="GIY113" s="376"/>
      <c r="GIZ113" s="376"/>
      <c r="GJA113" s="376"/>
      <c r="GJB113" s="376"/>
      <c r="GJC113" s="376"/>
      <c r="GJD113" s="376"/>
      <c r="GJE113" s="376"/>
      <c r="GJF113" s="376"/>
      <c r="GJG113" s="376"/>
      <c r="GJH113" s="376"/>
      <c r="GJI113" s="376"/>
      <c r="GJJ113" s="376"/>
      <c r="GJK113" s="376"/>
      <c r="GJL113" s="376"/>
      <c r="GJM113" s="376"/>
      <c r="GJN113" s="376"/>
      <c r="GJO113" s="376"/>
      <c r="GJP113" s="376"/>
      <c r="GJQ113" s="376"/>
      <c r="GJR113" s="376"/>
      <c r="GJS113" s="376"/>
      <c r="GJT113" s="376"/>
      <c r="GJU113" s="376"/>
      <c r="GJV113" s="376"/>
      <c r="GJW113" s="376"/>
      <c r="GJX113" s="376"/>
      <c r="GJY113" s="376"/>
      <c r="GJZ113" s="376"/>
      <c r="GKA113" s="376"/>
      <c r="GKB113" s="376"/>
      <c r="GKC113" s="376"/>
      <c r="GKD113" s="376"/>
      <c r="GKE113" s="376"/>
      <c r="GKF113" s="376"/>
      <c r="GKG113" s="376"/>
      <c r="GKH113" s="376"/>
      <c r="GKI113" s="376"/>
      <c r="GKJ113" s="376"/>
      <c r="GKK113" s="376"/>
      <c r="GKL113" s="376"/>
      <c r="GKM113" s="376"/>
      <c r="GKN113" s="376"/>
      <c r="GKO113" s="376"/>
      <c r="GKP113" s="376"/>
      <c r="GKQ113" s="376"/>
      <c r="GKR113" s="376"/>
      <c r="GKS113" s="376"/>
      <c r="GKT113" s="376"/>
      <c r="GKU113" s="376"/>
      <c r="GKV113" s="376"/>
      <c r="GKW113" s="376"/>
      <c r="GKX113" s="376"/>
      <c r="GKY113" s="376"/>
      <c r="GKZ113" s="376"/>
      <c r="GLA113" s="376"/>
      <c r="GLB113" s="376"/>
      <c r="GLC113" s="376"/>
      <c r="GLD113" s="376"/>
      <c r="GLE113" s="376"/>
      <c r="GLF113" s="376"/>
      <c r="GLG113" s="376"/>
      <c r="GLH113" s="376"/>
      <c r="GLI113" s="376"/>
      <c r="GLJ113" s="376"/>
      <c r="GLK113" s="376"/>
      <c r="GLL113" s="376"/>
      <c r="GLM113" s="376"/>
      <c r="GLN113" s="376"/>
      <c r="GLO113" s="376"/>
      <c r="GLP113" s="376"/>
      <c r="GLQ113" s="376"/>
      <c r="GLR113" s="376"/>
      <c r="GLS113" s="376"/>
      <c r="GLT113" s="376"/>
      <c r="GLU113" s="376"/>
      <c r="GLV113" s="376"/>
      <c r="GLW113" s="376"/>
      <c r="GLX113" s="376"/>
      <c r="GLY113" s="376"/>
      <c r="GLZ113" s="376"/>
      <c r="GMA113" s="376"/>
      <c r="GMB113" s="376"/>
      <c r="GMC113" s="376"/>
      <c r="GMD113" s="376"/>
      <c r="GME113" s="376"/>
      <c r="GMF113" s="376"/>
      <c r="GMG113" s="376"/>
      <c r="GMH113" s="376"/>
      <c r="GMI113" s="376"/>
      <c r="GMJ113" s="376"/>
      <c r="GMK113" s="376"/>
      <c r="GML113" s="376"/>
      <c r="GMM113" s="376"/>
      <c r="GMN113" s="376"/>
      <c r="GMO113" s="376"/>
      <c r="GMP113" s="376"/>
      <c r="GMQ113" s="376"/>
      <c r="GMR113" s="376"/>
      <c r="GMS113" s="376"/>
      <c r="GMT113" s="376"/>
      <c r="GMU113" s="376"/>
      <c r="GMV113" s="376"/>
      <c r="GMW113" s="376"/>
      <c r="GMX113" s="376"/>
      <c r="GMY113" s="376"/>
      <c r="GMZ113" s="376"/>
      <c r="GNA113" s="376"/>
      <c r="GNB113" s="376"/>
      <c r="GNC113" s="376"/>
      <c r="GND113" s="376"/>
      <c r="GNE113" s="376"/>
      <c r="GNF113" s="376"/>
      <c r="GNG113" s="376"/>
      <c r="GNH113" s="376"/>
      <c r="GNI113" s="376"/>
      <c r="GNJ113" s="376"/>
      <c r="GNK113" s="376"/>
      <c r="GNL113" s="376"/>
      <c r="GNM113" s="376"/>
      <c r="GNN113" s="376"/>
      <c r="GNO113" s="376"/>
      <c r="GNP113" s="376"/>
      <c r="GNQ113" s="376"/>
      <c r="GNR113" s="376"/>
      <c r="GNS113" s="376"/>
      <c r="GNT113" s="376"/>
      <c r="GNU113" s="376"/>
      <c r="GNV113" s="376"/>
      <c r="GNW113" s="376"/>
      <c r="GNX113" s="376"/>
      <c r="GNY113" s="376"/>
      <c r="GNZ113" s="376"/>
      <c r="GOA113" s="376"/>
      <c r="GOB113" s="376"/>
      <c r="GOC113" s="376"/>
      <c r="GOD113" s="376"/>
      <c r="GOE113" s="376"/>
      <c r="GOF113" s="376"/>
      <c r="GOG113" s="376"/>
      <c r="GOH113" s="376"/>
      <c r="GOI113" s="376"/>
      <c r="GOJ113" s="376"/>
      <c r="GOK113" s="376"/>
      <c r="GOL113" s="376"/>
      <c r="GOM113" s="376"/>
      <c r="GON113" s="376"/>
      <c r="GOO113" s="376"/>
      <c r="GOP113" s="376"/>
      <c r="GOQ113" s="376"/>
      <c r="GOR113" s="376"/>
      <c r="GOS113" s="376"/>
      <c r="GOT113" s="376"/>
      <c r="GOU113" s="376"/>
      <c r="GOV113" s="376"/>
      <c r="GOW113" s="376"/>
      <c r="GOX113" s="376"/>
      <c r="GOY113" s="376"/>
      <c r="GOZ113" s="376"/>
      <c r="GPA113" s="376"/>
      <c r="GPB113" s="376"/>
      <c r="GPC113" s="376"/>
      <c r="GPD113" s="376"/>
      <c r="GPE113" s="376"/>
      <c r="GPF113" s="376"/>
      <c r="GPG113" s="376"/>
      <c r="GPH113" s="376"/>
      <c r="GPI113" s="376"/>
      <c r="GPJ113" s="376"/>
      <c r="GPK113" s="376"/>
      <c r="GPL113" s="376"/>
      <c r="GPM113" s="376"/>
      <c r="GPN113" s="376"/>
      <c r="GPO113" s="376"/>
      <c r="GPP113" s="376"/>
      <c r="GPQ113" s="376"/>
      <c r="GPR113" s="376"/>
      <c r="GPS113" s="376"/>
      <c r="GPT113" s="376"/>
      <c r="GPU113" s="376"/>
      <c r="GPV113" s="376"/>
      <c r="GPW113" s="376"/>
      <c r="GPX113" s="376"/>
      <c r="GPY113" s="376"/>
      <c r="GPZ113" s="376"/>
      <c r="GQA113" s="376"/>
      <c r="GQB113" s="376"/>
      <c r="GQC113" s="376"/>
      <c r="GQD113" s="376"/>
      <c r="GQE113" s="376"/>
      <c r="GQF113" s="376"/>
      <c r="GQG113" s="376"/>
      <c r="GQH113" s="376"/>
      <c r="GQI113" s="376"/>
      <c r="GQJ113" s="376"/>
      <c r="GQK113" s="376"/>
      <c r="GQL113" s="376"/>
      <c r="GQM113" s="376"/>
      <c r="GQN113" s="376"/>
      <c r="GQO113" s="376"/>
      <c r="GQP113" s="376"/>
      <c r="GQQ113" s="376"/>
      <c r="GQR113" s="376"/>
      <c r="GQS113" s="376"/>
      <c r="GQT113" s="376"/>
      <c r="GQU113" s="376"/>
      <c r="GQV113" s="376"/>
      <c r="GQW113" s="376"/>
      <c r="GQX113" s="376"/>
      <c r="GQY113" s="376"/>
      <c r="GQZ113" s="376"/>
      <c r="GRA113" s="376"/>
      <c r="GRB113" s="376"/>
      <c r="GRC113" s="376"/>
      <c r="GRD113" s="376"/>
      <c r="GRE113" s="376"/>
      <c r="GRF113" s="376"/>
      <c r="GRG113" s="376"/>
      <c r="GRH113" s="376"/>
      <c r="GRI113" s="376"/>
      <c r="GRJ113" s="376"/>
      <c r="GRK113" s="376"/>
      <c r="GRL113" s="376"/>
      <c r="GRM113" s="376"/>
      <c r="GRN113" s="376"/>
      <c r="GRO113" s="376"/>
      <c r="GRP113" s="376"/>
      <c r="GRQ113" s="376"/>
      <c r="GRR113" s="376"/>
      <c r="GRS113" s="376"/>
      <c r="GRT113" s="376"/>
      <c r="GRU113" s="376"/>
      <c r="GRV113" s="376"/>
      <c r="GRW113" s="376"/>
      <c r="GRX113" s="376"/>
      <c r="GRY113" s="376"/>
      <c r="GRZ113" s="376"/>
      <c r="GSA113" s="376"/>
      <c r="GSB113" s="376"/>
      <c r="GSC113" s="376"/>
      <c r="GSD113" s="376"/>
      <c r="GSE113" s="376"/>
      <c r="GSF113" s="376"/>
      <c r="GSG113" s="376"/>
      <c r="GSH113" s="376"/>
      <c r="GSI113" s="376"/>
      <c r="GSJ113" s="376"/>
      <c r="GSK113" s="376"/>
      <c r="GSL113" s="376"/>
      <c r="GSM113" s="376"/>
      <c r="GSN113" s="376"/>
      <c r="GSO113" s="376"/>
      <c r="GSP113" s="376"/>
      <c r="GSQ113" s="376"/>
      <c r="GSR113" s="376"/>
      <c r="GSS113" s="376"/>
      <c r="GST113" s="376"/>
      <c r="GSU113" s="376"/>
      <c r="GSV113" s="376"/>
      <c r="GSW113" s="376"/>
      <c r="GSX113" s="376"/>
      <c r="GSY113" s="376"/>
      <c r="GSZ113" s="376"/>
      <c r="GTA113" s="376"/>
      <c r="GTB113" s="376"/>
      <c r="GTC113" s="376"/>
      <c r="GTD113" s="376"/>
      <c r="GTE113" s="376"/>
      <c r="GTF113" s="376"/>
      <c r="GTG113" s="376"/>
      <c r="GTH113" s="376"/>
      <c r="GTI113" s="376"/>
      <c r="GTJ113" s="376"/>
      <c r="GTK113" s="376"/>
      <c r="GTL113" s="376"/>
      <c r="GTM113" s="376"/>
      <c r="GTN113" s="376"/>
      <c r="GTO113" s="376"/>
      <c r="GTP113" s="376"/>
      <c r="GTQ113" s="376"/>
      <c r="GTR113" s="376"/>
      <c r="GTS113" s="376"/>
      <c r="GTT113" s="376"/>
      <c r="GTU113" s="376"/>
      <c r="GTV113" s="376"/>
      <c r="GTW113" s="376"/>
      <c r="GTX113" s="376"/>
      <c r="GTY113" s="376"/>
      <c r="GTZ113" s="376"/>
      <c r="GUA113" s="376"/>
      <c r="GUB113" s="376"/>
      <c r="GUC113" s="376"/>
      <c r="GUD113" s="376"/>
      <c r="GUE113" s="376"/>
      <c r="GUF113" s="376"/>
      <c r="GUG113" s="376"/>
      <c r="GUH113" s="376"/>
      <c r="GUI113" s="376"/>
      <c r="GUJ113" s="376"/>
      <c r="GUK113" s="376"/>
      <c r="GUL113" s="376"/>
      <c r="GUM113" s="376"/>
      <c r="GUN113" s="376"/>
      <c r="GUO113" s="376"/>
      <c r="GUP113" s="376"/>
      <c r="GUQ113" s="376"/>
      <c r="GUR113" s="376"/>
      <c r="GUS113" s="376"/>
      <c r="GUT113" s="376"/>
      <c r="GUU113" s="376"/>
      <c r="GUV113" s="376"/>
      <c r="GUW113" s="376"/>
      <c r="GUX113" s="376"/>
      <c r="GUY113" s="376"/>
      <c r="GUZ113" s="376"/>
      <c r="GVA113" s="376"/>
      <c r="GVB113" s="376"/>
      <c r="GVC113" s="376"/>
      <c r="GVD113" s="376"/>
      <c r="GVE113" s="376"/>
      <c r="GVF113" s="376"/>
      <c r="GVG113" s="376"/>
      <c r="GVH113" s="376"/>
      <c r="GVI113" s="376"/>
      <c r="GVJ113" s="376"/>
      <c r="GVK113" s="376"/>
      <c r="GVL113" s="376"/>
      <c r="GVM113" s="376"/>
      <c r="GVN113" s="376"/>
      <c r="GVO113" s="376"/>
      <c r="GVP113" s="376"/>
      <c r="GVQ113" s="376"/>
      <c r="GVR113" s="376"/>
      <c r="GVS113" s="376"/>
      <c r="GVT113" s="376"/>
      <c r="GVU113" s="376"/>
      <c r="GVV113" s="376"/>
      <c r="GVW113" s="376"/>
      <c r="GVX113" s="376"/>
      <c r="GVY113" s="376"/>
      <c r="GVZ113" s="376"/>
      <c r="GWA113" s="376"/>
      <c r="GWB113" s="376"/>
      <c r="GWC113" s="376"/>
      <c r="GWD113" s="376"/>
      <c r="GWE113" s="376"/>
      <c r="GWF113" s="376"/>
      <c r="GWG113" s="376"/>
      <c r="GWH113" s="376"/>
      <c r="GWI113" s="376"/>
      <c r="GWJ113" s="376"/>
      <c r="GWK113" s="376"/>
      <c r="GWL113" s="376"/>
      <c r="GWM113" s="376"/>
      <c r="GWN113" s="376"/>
      <c r="GWO113" s="376"/>
      <c r="GWP113" s="376"/>
      <c r="GWQ113" s="376"/>
      <c r="GWR113" s="376"/>
      <c r="GWS113" s="376"/>
      <c r="GWT113" s="376"/>
      <c r="GWU113" s="376"/>
      <c r="GWV113" s="376"/>
      <c r="GWW113" s="376"/>
      <c r="GWX113" s="376"/>
      <c r="GWY113" s="376"/>
      <c r="GWZ113" s="376"/>
      <c r="GXA113" s="376"/>
      <c r="GXB113" s="376"/>
      <c r="GXC113" s="376"/>
      <c r="GXD113" s="376"/>
      <c r="GXE113" s="376"/>
      <c r="GXF113" s="376"/>
      <c r="GXG113" s="376"/>
      <c r="GXH113" s="376"/>
      <c r="GXI113" s="376"/>
      <c r="GXJ113" s="376"/>
      <c r="GXK113" s="376"/>
      <c r="GXL113" s="376"/>
      <c r="GXM113" s="376"/>
      <c r="GXN113" s="376"/>
      <c r="GXO113" s="376"/>
      <c r="GXP113" s="376"/>
      <c r="GXQ113" s="376"/>
      <c r="GXR113" s="376"/>
      <c r="GXS113" s="376"/>
      <c r="GXT113" s="376"/>
      <c r="GXU113" s="376"/>
      <c r="GXV113" s="376"/>
      <c r="GXW113" s="376"/>
      <c r="GXX113" s="376"/>
      <c r="GXY113" s="376"/>
      <c r="GXZ113" s="376"/>
      <c r="GYA113" s="376"/>
      <c r="GYB113" s="376"/>
      <c r="GYC113" s="376"/>
      <c r="GYD113" s="376"/>
      <c r="GYE113" s="376"/>
      <c r="GYF113" s="376"/>
      <c r="GYG113" s="376"/>
      <c r="GYH113" s="376"/>
      <c r="GYI113" s="376"/>
      <c r="GYJ113" s="376"/>
      <c r="GYK113" s="376"/>
      <c r="GYL113" s="376"/>
      <c r="GYM113" s="376"/>
      <c r="GYN113" s="376"/>
      <c r="GYO113" s="376"/>
      <c r="GYP113" s="376"/>
      <c r="GYQ113" s="376"/>
      <c r="GYR113" s="376"/>
      <c r="GYS113" s="376"/>
      <c r="GYT113" s="376"/>
      <c r="GYU113" s="376"/>
      <c r="GYV113" s="376"/>
      <c r="GYW113" s="376"/>
      <c r="GYX113" s="376"/>
      <c r="GYY113" s="376"/>
      <c r="GYZ113" s="376"/>
      <c r="GZA113" s="376"/>
      <c r="GZB113" s="376"/>
      <c r="GZC113" s="376"/>
      <c r="GZD113" s="376"/>
      <c r="GZE113" s="376"/>
      <c r="GZF113" s="376"/>
      <c r="GZG113" s="376"/>
      <c r="GZH113" s="376"/>
      <c r="GZI113" s="376"/>
      <c r="GZJ113" s="376"/>
      <c r="GZK113" s="376"/>
      <c r="GZL113" s="376"/>
      <c r="GZM113" s="376"/>
      <c r="GZN113" s="376"/>
      <c r="GZO113" s="376"/>
      <c r="GZP113" s="376"/>
      <c r="GZQ113" s="376"/>
      <c r="GZR113" s="376"/>
      <c r="GZS113" s="376"/>
      <c r="GZT113" s="376"/>
      <c r="GZU113" s="376"/>
      <c r="GZV113" s="376"/>
      <c r="GZW113" s="376"/>
      <c r="GZX113" s="376"/>
      <c r="GZY113" s="376"/>
      <c r="GZZ113" s="376"/>
      <c r="HAA113" s="376"/>
      <c r="HAB113" s="376"/>
      <c r="HAC113" s="376"/>
      <c r="HAD113" s="376"/>
      <c r="HAE113" s="376"/>
      <c r="HAF113" s="376"/>
      <c r="HAG113" s="376"/>
      <c r="HAH113" s="376"/>
      <c r="HAI113" s="376"/>
      <c r="HAJ113" s="376"/>
      <c r="HAK113" s="376"/>
      <c r="HAL113" s="376"/>
      <c r="HAM113" s="376"/>
      <c r="HAN113" s="376"/>
      <c r="HAO113" s="376"/>
      <c r="HAP113" s="376"/>
      <c r="HAQ113" s="376"/>
      <c r="HAR113" s="376"/>
      <c r="HAS113" s="376"/>
      <c r="HAT113" s="376"/>
      <c r="HAU113" s="376"/>
      <c r="HAV113" s="376"/>
      <c r="HAW113" s="376"/>
      <c r="HAX113" s="376"/>
      <c r="HAY113" s="376"/>
      <c r="HAZ113" s="376"/>
      <c r="HBA113" s="376"/>
      <c r="HBB113" s="376"/>
      <c r="HBC113" s="376"/>
      <c r="HBD113" s="376"/>
      <c r="HBE113" s="376"/>
      <c r="HBF113" s="376"/>
      <c r="HBG113" s="376"/>
      <c r="HBH113" s="376"/>
      <c r="HBI113" s="376"/>
      <c r="HBJ113" s="376"/>
      <c r="HBK113" s="376"/>
      <c r="HBL113" s="376"/>
      <c r="HBM113" s="376"/>
      <c r="HBN113" s="376"/>
      <c r="HBO113" s="376"/>
      <c r="HBP113" s="376"/>
      <c r="HBQ113" s="376"/>
      <c r="HBR113" s="376"/>
      <c r="HBS113" s="376"/>
      <c r="HBT113" s="376"/>
      <c r="HBU113" s="376"/>
      <c r="HBV113" s="376"/>
      <c r="HBW113" s="376"/>
      <c r="HBX113" s="376"/>
      <c r="HBY113" s="376"/>
      <c r="HBZ113" s="376"/>
      <c r="HCA113" s="376"/>
      <c r="HCB113" s="376"/>
      <c r="HCC113" s="376"/>
      <c r="HCD113" s="376"/>
      <c r="HCE113" s="376"/>
      <c r="HCF113" s="376"/>
      <c r="HCG113" s="376"/>
      <c r="HCH113" s="376"/>
      <c r="HCI113" s="376"/>
      <c r="HCJ113" s="376"/>
      <c r="HCK113" s="376"/>
      <c r="HCL113" s="376"/>
      <c r="HCM113" s="376"/>
      <c r="HCN113" s="376"/>
      <c r="HCO113" s="376"/>
      <c r="HCP113" s="376"/>
      <c r="HCQ113" s="376"/>
      <c r="HCR113" s="376"/>
      <c r="HCS113" s="376"/>
      <c r="HCT113" s="376"/>
      <c r="HCU113" s="376"/>
      <c r="HCV113" s="376"/>
      <c r="HCW113" s="376"/>
      <c r="HCX113" s="376"/>
      <c r="HCY113" s="376"/>
      <c r="HCZ113" s="376"/>
      <c r="HDA113" s="376"/>
      <c r="HDB113" s="376"/>
      <c r="HDC113" s="376"/>
      <c r="HDD113" s="376"/>
      <c r="HDE113" s="376"/>
      <c r="HDF113" s="376"/>
      <c r="HDG113" s="376"/>
      <c r="HDH113" s="376"/>
      <c r="HDI113" s="376"/>
      <c r="HDJ113" s="376"/>
      <c r="HDK113" s="376"/>
      <c r="HDL113" s="376"/>
      <c r="HDM113" s="376"/>
      <c r="HDN113" s="376"/>
      <c r="HDO113" s="376"/>
      <c r="HDP113" s="376"/>
      <c r="HDQ113" s="376"/>
      <c r="HDR113" s="376"/>
      <c r="HDS113" s="376"/>
      <c r="HDT113" s="376"/>
      <c r="HDU113" s="376"/>
      <c r="HDV113" s="376"/>
      <c r="HDW113" s="376"/>
      <c r="HDX113" s="376"/>
      <c r="HDY113" s="376"/>
      <c r="HDZ113" s="376"/>
      <c r="HEA113" s="376"/>
      <c r="HEB113" s="376"/>
      <c r="HEC113" s="376"/>
      <c r="HED113" s="376"/>
      <c r="HEE113" s="376"/>
      <c r="HEF113" s="376"/>
      <c r="HEG113" s="376"/>
      <c r="HEH113" s="376"/>
      <c r="HEI113" s="376"/>
      <c r="HEJ113" s="376"/>
      <c r="HEK113" s="376"/>
      <c r="HEL113" s="376"/>
      <c r="HEM113" s="376"/>
      <c r="HEN113" s="376"/>
      <c r="HEO113" s="376"/>
      <c r="HEP113" s="376"/>
      <c r="HEQ113" s="376"/>
      <c r="HER113" s="376"/>
      <c r="HES113" s="376"/>
      <c r="HET113" s="376"/>
      <c r="HEU113" s="376"/>
      <c r="HEV113" s="376"/>
      <c r="HEW113" s="376"/>
      <c r="HEX113" s="376"/>
      <c r="HEY113" s="376"/>
      <c r="HEZ113" s="376"/>
      <c r="HFA113" s="376"/>
      <c r="HFB113" s="376"/>
      <c r="HFC113" s="376"/>
      <c r="HFD113" s="376"/>
      <c r="HFE113" s="376"/>
      <c r="HFF113" s="376"/>
      <c r="HFG113" s="376"/>
      <c r="HFH113" s="376"/>
      <c r="HFI113" s="376"/>
      <c r="HFJ113" s="376"/>
      <c r="HFK113" s="376"/>
      <c r="HFL113" s="376"/>
      <c r="HFM113" s="376"/>
      <c r="HFN113" s="376"/>
      <c r="HFO113" s="376"/>
      <c r="HFP113" s="376"/>
      <c r="HFQ113" s="376"/>
      <c r="HFR113" s="376"/>
      <c r="HFS113" s="376"/>
      <c r="HFT113" s="376"/>
      <c r="HFU113" s="376"/>
      <c r="HFV113" s="376"/>
      <c r="HFW113" s="376"/>
      <c r="HFX113" s="376"/>
      <c r="HFY113" s="376"/>
      <c r="HFZ113" s="376"/>
      <c r="HGA113" s="376"/>
      <c r="HGB113" s="376"/>
      <c r="HGC113" s="376"/>
      <c r="HGD113" s="376"/>
      <c r="HGE113" s="376"/>
      <c r="HGF113" s="376"/>
      <c r="HGG113" s="376"/>
      <c r="HGH113" s="376"/>
      <c r="HGI113" s="376"/>
      <c r="HGJ113" s="376"/>
      <c r="HGK113" s="376"/>
      <c r="HGL113" s="376"/>
      <c r="HGM113" s="376"/>
      <c r="HGN113" s="376"/>
      <c r="HGO113" s="376"/>
      <c r="HGP113" s="376"/>
      <c r="HGQ113" s="376"/>
      <c r="HGR113" s="376"/>
      <c r="HGS113" s="376"/>
      <c r="HGT113" s="376"/>
      <c r="HGU113" s="376"/>
      <c r="HGV113" s="376"/>
      <c r="HGW113" s="376"/>
      <c r="HGX113" s="376"/>
      <c r="HGY113" s="376"/>
      <c r="HGZ113" s="376"/>
      <c r="HHA113" s="376"/>
      <c r="HHB113" s="376"/>
      <c r="HHC113" s="376"/>
      <c r="HHD113" s="376"/>
      <c r="HHE113" s="376"/>
      <c r="HHF113" s="376"/>
      <c r="HHG113" s="376"/>
      <c r="HHH113" s="376"/>
      <c r="HHI113" s="376"/>
      <c r="HHJ113" s="376"/>
      <c r="HHK113" s="376"/>
      <c r="HHL113" s="376"/>
      <c r="HHM113" s="376"/>
      <c r="HHN113" s="376"/>
      <c r="HHO113" s="376"/>
      <c r="HHP113" s="376"/>
      <c r="HHQ113" s="376"/>
      <c r="HHR113" s="376"/>
      <c r="HHS113" s="376"/>
      <c r="HHT113" s="376"/>
      <c r="HHU113" s="376"/>
      <c r="HHV113" s="376"/>
      <c r="HHW113" s="376"/>
      <c r="HHX113" s="376"/>
      <c r="HHY113" s="376"/>
      <c r="HHZ113" s="376"/>
      <c r="HIA113" s="376"/>
      <c r="HIB113" s="376"/>
      <c r="HIC113" s="376"/>
      <c r="HID113" s="376"/>
      <c r="HIE113" s="376"/>
      <c r="HIF113" s="376"/>
      <c r="HIG113" s="376"/>
      <c r="HIH113" s="376"/>
      <c r="HII113" s="376"/>
      <c r="HIJ113" s="376"/>
      <c r="HIK113" s="376"/>
      <c r="HIL113" s="376"/>
      <c r="HIM113" s="376"/>
      <c r="HIN113" s="376"/>
      <c r="HIO113" s="376"/>
      <c r="HIP113" s="376"/>
      <c r="HIQ113" s="376"/>
      <c r="HIR113" s="376"/>
      <c r="HIS113" s="376"/>
      <c r="HIT113" s="376"/>
      <c r="HIU113" s="376"/>
      <c r="HIV113" s="376"/>
      <c r="HIW113" s="376"/>
      <c r="HIX113" s="376"/>
      <c r="HIY113" s="376"/>
      <c r="HIZ113" s="376"/>
      <c r="HJA113" s="376"/>
      <c r="HJB113" s="376"/>
      <c r="HJC113" s="376"/>
      <c r="HJD113" s="376"/>
      <c r="HJE113" s="376"/>
      <c r="HJF113" s="376"/>
      <c r="HJG113" s="376"/>
      <c r="HJH113" s="376"/>
      <c r="HJI113" s="376"/>
      <c r="HJJ113" s="376"/>
      <c r="HJK113" s="376"/>
      <c r="HJL113" s="376"/>
      <c r="HJM113" s="376"/>
      <c r="HJN113" s="376"/>
      <c r="HJO113" s="376"/>
      <c r="HJP113" s="376"/>
      <c r="HJQ113" s="376"/>
      <c r="HJR113" s="376"/>
      <c r="HJS113" s="376"/>
      <c r="HJT113" s="376"/>
      <c r="HJU113" s="376"/>
      <c r="HJV113" s="376"/>
      <c r="HJW113" s="376"/>
      <c r="HJX113" s="376"/>
      <c r="HJY113" s="376"/>
      <c r="HJZ113" s="376"/>
      <c r="HKA113" s="376"/>
      <c r="HKB113" s="376"/>
      <c r="HKC113" s="376"/>
      <c r="HKD113" s="376"/>
      <c r="HKE113" s="376"/>
      <c r="HKF113" s="376"/>
      <c r="HKG113" s="376"/>
      <c r="HKH113" s="376"/>
      <c r="HKI113" s="376"/>
      <c r="HKJ113" s="376"/>
      <c r="HKK113" s="376"/>
      <c r="HKL113" s="376"/>
      <c r="HKM113" s="376"/>
      <c r="HKN113" s="376"/>
      <c r="HKO113" s="376"/>
      <c r="HKP113" s="376"/>
      <c r="HKQ113" s="376"/>
      <c r="HKR113" s="376"/>
      <c r="HKS113" s="376"/>
      <c r="HKT113" s="376"/>
      <c r="HKU113" s="376"/>
      <c r="HKV113" s="376"/>
      <c r="HKW113" s="376"/>
      <c r="HKX113" s="376"/>
      <c r="HKY113" s="376"/>
      <c r="HKZ113" s="376"/>
      <c r="HLA113" s="376"/>
      <c r="HLB113" s="376"/>
      <c r="HLC113" s="376"/>
      <c r="HLD113" s="376"/>
      <c r="HLE113" s="376"/>
      <c r="HLF113" s="376"/>
      <c r="HLG113" s="376"/>
      <c r="HLH113" s="376"/>
      <c r="HLI113" s="376"/>
      <c r="HLJ113" s="376"/>
      <c r="HLK113" s="376"/>
      <c r="HLL113" s="376"/>
      <c r="HLM113" s="376"/>
      <c r="HLN113" s="376"/>
      <c r="HLO113" s="376"/>
      <c r="HLP113" s="376"/>
      <c r="HLQ113" s="376"/>
      <c r="HLR113" s="376"/>
      <c r="HLS113" s="376"/>
      <c r="HLT113" s="376"/>
      <c r="HLU113" s="376"/>
      <c r="HLV113" s="376"/>
      <c r="HLW113" s="376"/>
      <c r="HLX113" s="376"/>
      <c r="HLY113" s="376"/>
      <c r="HLZ113" s="376"/>
      <c r="HMA113" s="376"/>
      <c r="HMB113" s="376"/>
      <c r="HMC113" s="376"/>
      <c r="HMD113" s="376"/>
      <c r="HME113" s="376"/>
      <c r="HMF113" s="376"/>
      <c r="HMG113" s="376"/>
      <c r="HMH113" s="376"/>
      <c r="HMI113" s="376"/>
      <c r="HMJ113" s="376"/>
      <c r="HMK113" s="376"/>
      <c r="HML113" s="376"/>
      <c r="HMM113" s="376"/>
      <c r="HMN113" s="376"/>
      <c r="HMO113" s="376"/>
      <c r="HMP113" s="376"/>
      <c r="HMQ113" s="376"/>
      <c r="HMR113" s="376"/>
      <c r="HMS113" s="376"/>
      <c r="HMT113" s="376"/>
      <c r="HMU113" s="376"/>
      <c r="HMV113" s="376"/>
      <c r="HMW113" s="376"/>
      <c r="HMX113" s="376"/>
      <c r="HMY113" s="376"/>
      <c r="HMZ113" s="376"/>
      <c r="HNA113" s="376"/>
      <c r="HNB113" s="376"/>
      <c r="HNC113" s="376"/>
      <c r="HND113" s="376"/>
      <c r="HNE113" s="376"/>
      <c r="HNF113" s="376"/>
      <c r="HNG113" s="376"/>
      <c r="HNH113" s="376"/>
      <c r="HNI113" s="376"/>
      <c r="HNJ113" s="376"/>
      <c r="HNK113" s="376"/>
      <c r="HNL113" s="376"/>
      <c r="HNM113" s="376"/>
      <c r="HNN113" s="376"/>
      <c r="HNO113" s="376"/>
      <c r="HNP113" s="376"/>
      <c r="HNQ113" s="376"/>
      <c r="HNR113" s="376"/>
      <c r="HNS113" s="376"/>
      <c r="HNT113" s="376"/>
      <c r="HNU113" s="376"/>
      <c r="HNV113" s="376"/>
      <c r="HNW113" s="376"/>
      <c r="HNX113" s="376"/>
      <c r="HNY113" s="376"/>
      <c r="HNZ113" s="376"/>
      <c r="HOA113" s="376"/>
      <c r="HOB113" s="376"/>
      <c r="HOC113" s="376"/>
      <c r="HOD113" s="376"/>
      <c r="HOE113" s="376"/>
      <c r="HOF113" s="376"/>
      <c r="HOG113" s="376"/>
      <c r="HOH113" s="376"/>
      <c r="HOI113" s="376"/>
      <c r="HOJ113" s="376"/>
      <c r="HOK113" s="376"/>
      <c r="HOL113" s="376"/>
      <c r="HOM113" s="376"/>
      <c r="HON113" s="376"/>
      <c r="HOO113" s="376"/>
      <c r="HOP113" s="376"/>
      <c r="HOQ113" s="376"/>
      <c r="HOR113" s="376"/>
      <c r="HOS113" s="376"/>
      <c r="HOT113" s="376"/>
      <c r="HOU113" s="376"/>
      <c r="HOV113" s="376"/>
      <c r="HOW113" s="376"/>
      <c r="HOX113" s="376"/>
      <c r="HOY113" s="376"/>
      <c r="HOZ113" s="376"/>
      <c r="HPA113" s="376"/>
      <c r="HPB113" s="376"/>
      <c r="HPC113" s="376"/>
      <c r="HPD113" s="376"/>
      <c r="HPE113" s="376"/>
      <c r="HPF113" s="376"/>
      <c r="HPG113" s="376"/>
      <c r="HPH113" s="376"/>
      <c r="HPI113" s="376"/>
      <c r="HPJ113" s="376"/>
      <c r="HPK113" s="376"/>
      <c r="HPL113" s="376"/>
      <c r="HPM113" s="376"/>
      <c r="HPN113" s="376"/>
      <c r="HPO113" s="376"/>
      <c r="HPP113" s="376"/>
      <c r="HPQ113" s="376"/>
      <c r="HPR113" s="376"/>
      <c r="HPS113" s="376"/>
      <c r="HPT113" s="376"/>
      <c r="HPU113" s="376"/>
      <c r="HPV113" s="376"/>
      <c r="HPW113" s="376"/>
      <c r="HPX113" s="376"/>
      <c r="HPY113" s="376"/>
      <c r="HPZ113" s="376"/>
      <c r="HQA113" s="376"/>
      <c r="HQB113" s="376"/>
      <c r="HQC113" s="376"/>
      <c r="HQD113" s="376"/>
      <c r="HQE113" s="376"/>
      <c r="HQF113" s="376"/>
      <c r="HQG113" s="376"/>
      <c r="HQH113" s="376"/>
      <c r="HQI113" s="376"/>
      <c r="HQJ113" s="376"/>
      <c r="HQK113" s="376"/>
      <c r="HQL113" s="376"/>
      <c r="HQM113" s="376"/>
      <c r="HQN113" s="376"/>
      <c r="HQO113" s="376"/>
      <c r="HQP113" s="376"/>
      <c r="HQQ113" s="376"/>
      <c r="HQR113" s="376"/>
      <c r="HQS113" s="376"/>
      <c r="HQT113" s="376"/>
      <c r="HQU113" s="376"/>
      <c r="HQV113" s="376"/>
      <c r="HQW113" s="376"/>
      <c r="HQX113" s="376"/>
      <c r="HQY113" s="376"/>
      <c r="HQZ113" s="376"/>
      <c r="HRA113" s="376"/>
      <c r="HRB113" s="376"/>
      <c r="HRC113" s="376"/>
      <c r="HRD113" s="376"/>
      <c r="HRE113" s="376"/>
      <c r="HRF113" s="376"/>
      <c r="HRG113" s="376"/>
      <c r="HRH113" s="376"/>
      <c r="HRI113" s="376"/>
      <c r="HRJ113" s="376"/>
      <c r="HRK113" s="376"/>
      <c r="HRL113" s="376"/>
      <c r="HRM113" s="376"/>
      <c r="HRN113" s="376"/>
      <c r="HRO113" s="376"/>
      <c r="HRP113" s="376"/>
      <c r="HRQ113" s="376"/>
      <c r="HRR113" s="376"/>
      <c r="HRS113" s="376"/>
      <c r="HRT113" s="376"/>
      <c r="HRU113" s="376"/>
      <c r="HRV113" s="376"/>
      <c r="HRW113" s="376"/>
      <c r="HRX113" s="376"/>
      <c r="HRY113" s="376"/>
      <c r="HRZ113" s="376"/>
      <c r="HSA113" s="376"/>
      <c r="HSB113" s="376"/>
      <c r="HSC113" s="376"/>
      <c r="HSD113" s="376"/>
      <c r="HSE113" s="376"/>
      <c r="HSF113" s="376"/>
      <c r="HSG113" s="376"/>
      <c r="HSH113" s="376"/>
      <c r="HSI113" s="376"/>
      <c r="HSJ113" s="376"/>
      <c r="HSK113" s="376"/>
      <c r="HSL113" s="376"/>
      <c r="HSM113" s="376"/>
      <c r="HSN113" s="376"/>
      <c r="HSO113" s="376"/>
      <c r="HSP113" s="376"/>
      <c r="HSQ113" s="376"/>
      <c r="HSR113" s="376"/>
      <c r="HSS113" s="376"/>
      <c r="HST113" s="376"/>
      <c r="HSU113" s="376"/>
      <c r="HSV113" s="376"/>
      <c r="HSW113" s="376"/>
      <c r="HSX113" s="376"/>
      <c r="HSY113" s="376"/>
      <c r="HSZ113" s="376"/>
      <c r="HTA113" s="376"/>
      <c r="HTB113" s="376"/>
      <c r="HTC113" s="376"/>
      <c r="HTD113" s="376"/>
      <c r="HTE113" s="376"/>
      <c r="HTF113" s="376"/>
      <c r="HTG113" s="376"/>
      <c r="HTH113" s="376"/>
      <c r="HTI113" s="376"/>
      <c r="HTJ113" s="376"/>
      <c r="HTK113" s="376"/>
      <c r="HTL113" s="376"/>
      <c r="HTM113" s="376"/>
      <c r="HTN113" s="376"/>
      <c r="HTO113" s="376"/>
      <c r="HTP113" s="376"/>
      <c r="HTQ113" s="376"/>
      <c r="HTR113" s="376"/>
      <c r="HTS113" s="376"/>
      <c r="HTT113" s="376"/>
      <c r="HTU113" s="376"/>
      <c r="HTV113" s="376"/>
      <c r="HTW113" s="376"/>
      <c r="HTX113" s="376"/>
      <c r="HTY113" s="376"/>
      <c r="HTZ113" s="376"/>
      <c r="HUA113" s="376"/>
      <c r="HUB113" s="376"/>
      <c r="HUC113" s="376"/>
      <c r="HUD113" s="376"/>
      <c r="HUE113" s="376"/>
      <c r="HUF113" s="376"/>
      <c r="HUG113" s="376"/>
      <c r="HUH113" s="376"/>
      <c r="HUI113" s="376"/>
      <c r="HUJ113" s="376"/>
      <c r="HUK113" s="376"/>
      <c r="HUL113" s="376"/>
      <c r="HUM113" s="376"/>
      <c r="HUN113" s="376"/>
      <c r="HUO113" s="376"/>
      <c r="HUP113" s="376"/>
      <c r="HUQ113" s="376"/>
      <c r="HUR113" s="376"/>
      <c r="HUS113" s="376"/>
      <c r="HUT113" s="376"/>
      <c r="HUU113" s="376"/>
      <c r="HUV113" s="376"/>
      <c r="HUW113" s="376"/>
      <c r="HUX113" s="376"/>
      <c r="HUY113" s="376"/>
      <c r="HUZ113" s="376"/>
      <c r="HVA113" s="376"/>
      <c r="HVB113" s="376"/>
      <c r="HVC113" s="376"/>
      <c r="HVD113" s="376"/>
      <c r="HVE113" s="376"/>
      <c r="HVF113" s="376"/>
      <c r="HVG113" s="376"/>
      <c r="HVH113" s="376"/>
      <c r="HVI113" s="376"/>
      <c r="HVJ113" s="376"/>
      <c r="HVK113" s="376"/>
      <c r="HVL113" s="376"/>
      <c r="HVM113" s="376"/>
      <c r="HVN113" s="376"/>
      <c r="HVO113" s="376"/>
      <c r="HVP113" s="376"/>
      <c r="HVQ113" s="376"/>
      <c r="HVR113" s="376"/>
      <c r="HVS113" s="376"/>
      <c r="HVT113" s="376"/>
      <c r="HVU113" s="376"/>
      <c r="HVV113" s="376"/>
      <c r="HVW113" s="376"/>
      <c r="HVX113" s="376"/>
      <c r="HVY113" s="376"/>
      <c r="HVZ113" s="376"/>
      <c r="HWA113" s="376"/>
      <c r="HWB113" s="376"/>
      <c r="HWC113" s="376"/>
      <c r="HWD113" s="376"/>
      <c r="HWE113" s="376"/>
      <c r="HWF113" s="376"/>
      <c r="HWG113" s="376"/>
      <c r="HWH113" s="376"/>
      <c r="HWI113" s="376"/>
      <c r="HWJ113" s="376"/>
      <c r="HWK113" s="376"/>
      <c r="HWL113" s="376"/>
      <c r="HWM113" s="376"/>
      <c r="HWN113" s="376"/>
      <c r="HWO113" s="376"/>
      <c r="HWP113" s="376"/>
      <c r="HWQ113" s="376"/>
      <c r="HWR113" s="376"/>
      <c r="HWS113" s="376"/>
      <c r="HWT113" s="376"/>
      <c r="HWU113" s="376"/>
      <c r="HWV113" s="376"/>
      <c r="HWW113" s="376"/>
      <c r="HWX113" s="376"/>
      <c r="HWY113" s="376"/>
      <c r="HWZ113" s="376"/>
      <c r="HXA113" s="376"/>
      <c r="HXB113" s="376"/>
      <c r="HXC113" s="376"/>
      <c r="HXD113" s="376"/>
      <c r="HXE113" s="376"/>
      <c r="HXF113" s="376"/>
      <c r="HXG113" s="376"/>
      <c r="HXH113" s="376"/>
      <c r="HXI113" s="376"/>
      <c r="HXJ113" s="376"/>
      <c r="HXK113" s="376"/>
      <c r="HXL113" s="376"/>
      <c r="HXM113" s="376"/>
      <c r="HXN113" s="376"/>
      <c r="HXO113" s="376"/>
      <c r="HXP113" s="376"/>
      <c r="HXQ113" s="376"/>
      <c r="HXR113" s="376"/>
      <c r="HXS113" s="376"/>
      <c r="HXT113" s="376"/>
      <c r="HXU113" s="376"/>
      <c r="HXV113" s="376"/>
      <c r="HXW113" s="376"/>
      <c r="HXX113" s="376"/>
      <c r="HXY113" s="376"/>
      <c r="HXZ113" s="376"/>
      <c r="HYA113" s="376"/>
      <c r="HYB113" s="376"/>
      <c r="HYC113" s="376"/>
      <c r="HYD113" s="376"/>
      <c r="HYE113" s="376"/>
      <c r="HYF113" s="376"/>
      <c r="HYG113" s="376"/>
      <c r="HYH113" s="376"/>
      <c r="HYI113" s="376"/>
      <c r="HYJ113" s="376"/>
      <c r="HYK113" s="376"/>
      <c r="HYL113" s="376"/>
      <c r="HYM113" s="376"/>
      <c r="HYN113" s="376"/>
      <c r="HYO113" s="376"/>
      <c r="HYP113" s="376"/>
      <c r="HYQ113" s="376"/>
      <c r="HYR113" s="376"/>
      <c r="HYS113" s="376"/>
      <c r="HYT113" s="376"/>
      <c r="HYU113" s="376"/>
      <c r="HYV113" s="376"/>
      <c r="HYW113" s="376"/>
      <c r="HYX113" s="376"/>
      <c r="HYY113" s="376"/>
      <c r="HYZ113" s="376"/>
      <c r="HZA113" s="376"/>
      <c r="HZB113" s="376"/>
      <c r="HZC113" s="376"/>
      <c r="HZD113" s="376"/>
      <c r="HZE113" s="376"/>
      <c r="HZF113" s="376"/>
      <c r="HZG113" s="376"/>
      <c r="HZH113" s="376"/>
      <c r="HZI113" s="376"/>
      <c r="HZJ113" s="376"/>
      <c r="HZK113" s="376"/>
      <c r="HZL113" s="376"/>
      <c r="HZM113" s="376"/>
      <c r="HZN113" s="376"/>
      <c r="HZO113" s="376"/>
      <c r="HZP113" s="376"/>
      <c r="HZQ113" s="376"/>
      <c r="HZR113" s="376"/>
      <c r="HZS113" s="376"/>
      <c r="HZT113" s="376"/>
      <c r="HZU113" s="376"/>
      <c r="HZV113" s="376"/>
      <c r="HZW113" s="376"/>
      <c r="HZX113" s="376"/>
      <c r="HZY113" s="376"/>
      <c r="HZZ113" s="376"/>
      <c r="IAA113" s="376"/>
      <c r="IAB113" s="376"/>
      <c r="IAC113" s="376"/>
      <c r="IAD113" s="376"/>
      <c r="IAE113" s="376"/>
      <c r="IAF113" s="376"/>
      <c r="IAG113" s="376"/>
      <c r="IAH113" s="376"/>
      <c r="IAI113" s="376"/>
      <c r="IAJ113" s="376"/>
      <c r="IAK113" s="376"/>
      <c r="IAL113" s="376"/>
      <c r="IAM113" s="376"/>
      <c r="IAN113" s="376"/>
      <c r="IAO113" s="376"/>
      <c r="IAP113" s="376"/>
      <c r="IAQ113" s="376"/>
      <c r="IAR113" s="376"/>
      <c r="IAS113" s="376"/>
      <c r="IAT113" s="376"/>
      <c r="IAU113" s="376"/>
      <c r="IAV113" s="376"/>
      <c r="IAW113" s="376"/>
      <c r="IAX113" s="376"/>
      <c r="IAY113" s="376"/>
      <c r="IAZ113" s="376"/>
      <c r="IBA113" s="376"/>
      <c r="IBB113" s="376"/>
      <c r="IBC113" s="376"/>
      <c r="IBD113" s="376"/>
      <c r="IBE113" s="376"/>
      <c r="IBF113" s="376"/>
      <c r="IBG113" s="376"/>
      <c r="IBH113" s="376"/>
      <c r="IBI113" s="376"/>
      <c r="IBJ113" s="376"/>
      <c r="IBK113" s="376"/>
      <c r="IBL113" s="376"/>
      <c r="IBM113" s="376"/>
      <c r="IBN113" s="376"/>
      <c r="IBO113" s="376"/>
      <c r="IBP113" s="376"/>
      <c r="IBQ113" s="376"/>
      <c r="IBR113" s="376"/>
      <c r="IBS113" s="376"/>
      <c r="IBT113" s="376"/>
      <c r="IBU113" s="376"/>
      <c r="IBV113" s="376"/>
      <c r="IBW113" s="376"/>
      <c r="IBX113" s="376"/>
      <c r="IBY113" s="376"/>
      <c r="IBZ113" s="376"/>
      <c r="ICA113" s="376"/>
      <c r="ICB113" s="376"/>
      <c r="ICC113" s="376"/>
      <c r="ICD113" s="376"/>
      <c r="ICE113" s="376"/>
      <c r="ICF113" s="376"/>
      <c r="ICG113" s="376"/>
      <c r="ICH113" s="376"/>
      <c r="ICI113" s="376"/>
      <c r="ICJ113" s="376"/>
      <c r="ICK113" s="376"/>
      <c r="ICL113" s="376"/>
      <c r="ICM113" s="376"/>
      <c r="ICN113" s="376"/>
      <c r="ICO113" s="376"/>
      <c r="ICP113" s="376"/>
      <c r="ICQ113" s="376"/>
      <c r="ICR113" s="376"/>
      <c r="ICS113" s="376"/>
      <c r="ICT113" s="376"/>
      <c r="ICU113" s="376"/>
      <c r="ICV113" s="376"/>
      <c r="ICW113" s="376"/>
      <c r="ICX113" s="376"/>
      <c r="ICY113" s="376"/>
      <c r="ICZ113" s="376"/>
      <c r="IDA113" s="376"/>
      <c r="IDB113" s="376"/>
      <c r="IDC113" s="376"/>
      <c r="IDD113" s="376"/>
      <c r="IDE113" s="376"/>
      <c r="IDF113" s="376"/>
      <c r="IDG113" s="376"/>
      <c r="IDH113" s="376"/>
      <c r="IDI113" s="376"/>
      <c r="IDJ113" s="376"/>
      <c r="IDK113" s="376"/>
      <c r="IDL113" s="376"/>
      <c r="IDM113" s="376"/>
      <c r="IDN113" s="376"/>
      <c r="IDO113" s="376"/>
      <c r="IDP113" s="376"/>
      <c r="IDQ113" s="376"/>
      <c r="IDR113" s="376"/>
      <c r="IDS113" s="376"/>
      <c r="IDT113" s="376"/>
      <c r="IDU113" s="376"/>
      <c r="IDV113" s="376"/>
      <c r="IDW113" s="376"/>
      <c r="IDX113" s="376"/>
      <c r="IDY113" s="376"/>
      <c r="IDZ113" s="376"/>
      <c r="IEA113" s="376"/>
      <c r="IEB113" s="376"/>
      <c r="IEC113" s="376"/>
      <c r="IED113" s="376"/>
      <c r="IEE113" s="376"/>
      <c r="IEF113" s="376"/>
      <c r="IEG113" s="376"/>
      <c r="IEH113" s="376"/>
      <c r="IEI113" s="376"/>
      <c r="IEJ113" s="376"/>
      <c r="IEK113" s="376"/>
      <c r="IEL113" s="376"/>
      <c r="IEM113" s="376"/>
      <c r="IEN113" s="376"/>
      <c r="IEO113" s="376"/>
      <c r="IEP113" s="376"/>
      <c r="IEQ113" s="376"/>
      <c r="IER113" s="376"/>
      <c r="IES113" s="376"/>
      <c r="IET113" s="376"/>
      <c r="IEU113" s="376"/>
      <c r="IEV113" s="376"/>
      <c r="IEW113" s="376"/>
      <c r="IEX113" s="376"/>
      <c r="IEY113" s="376"/>
      <c r="IEZ113" s="376"/>
      <c r="IFA113" s="376"/>
      <c r="IFB113" s="376"/>
      <c r="IFC113" s="376"/>
      <c r="IFD113" s="376"/>
      <c r="IFE113" s="376"/>
      <c r="IFF113" s="376"/>
      <c r="IFG113" s="376"/>
      <c r="IFH113" s="376"/>
      <c r="IFI113" s="376"/>
      <c r="IFJ113" s="376"/>
      <c r="IFK113" s="376"/>
      <c r="IFL113" s="376"/>
      <c r="IFM113" s="376"/>
      <c r="IFN113" s="376"/>
      <c r="IFO113" s="376"/>
      <c r="IFP113" s="376"/>
      <c r="IFQ113" s="376"/>
      <c r="IFR113" s="376"/>
      <c r="IFS113" s="376"/>
      <c r="IFT113" s="376"/>
      <c r="IFU113" s="376"/>
      <c r="IFV113" s="376"/>
      <c r="IFW113" s="376"/>
      <c r="IFX113" s="376"/>
      <c r="IFY113" s="376"/>
      <c r="IFZ113" s="376"/>
      <c r="IGA113" s="376"/>
      <c r="IGB113" s="376"/>
      <c r="IGC113" s="376"/>
      <c r="IGD113" s="376"/>
      <c r="IGE113" s="376"/>
      <c r="IGF113" s="376"/>
      <c r="IGG113" s="376"/>
      <c r="IGH113" s="376"/>
      <c r="IGI113" s="376"/>
      <c r="IGJ113" s="376"/>
      <c r="IGK113" s="376"/>
      <c r="IGL113" s="376"/>
      <c r="IGM113" s="376"/>
      <c r="IGN113" s="376"/>
      <c r="IGO113" s="376"/>
      <c r="IGP113" s="376"/>
      <c r="IGQ113" s="376"/>
      <c r="IGR113" s="376"/>
      <c r="IGS113" s="376"/>
      <c r="IGT113" s="376"/>
      <c r="IGU113" s="376"/>
      <c r="IGV113" s="376"/>
      <c r="IGW113" s="376"/>
      <c r="IGX113" s="376"/>
      <c r="IGY113" s="376"/>
      <c r="IGZ113" s="376"/>
      <c r="IHA113" s="376"/>
      <c r="IHB113" s="376"/>
      <c r="IHC113" s="376"/>
      <c r="IHD113" s="376"/>
      <c r="IHE113" s="376"/>
      <c r="IHF113" s="376"/>
      <c r="IHG113" s="376"/>
      <c r="IHH113" s="376"/>
      <c r="IHI113" s="376"/>
      <c r="IHJ113" s="376"/>
      <c r="IHK113" s="376"/>
      <c r="IHL113" s="376"/>
      <c r="IHM113" s="376"/>
      <c r="IHN113" s="376"/>
      <c r="IHO113" s="376"/>
      <c r="IHP113" s="376"/>
      <c r="IHQ113" s="376"/>
      <c r="IHR113" s="376"/>
      <c r="IHS113" s="376"/>
      <c r="IHT113" s="376"/>
      <c r="IHU113" s="376"/>
      <c r="IHV113" s="376"/>
      <c r="IHW113" s="376"/>
      <c r="IHX113" s="376"/>
      <c r="IHY113" s="376"/>
      <c r="IHZ113" s="376"/>
      <c r="IIA113" s="376"/>
      <c r="IIB113" s="376"/>
      <c r="IIC113" s="376"/>
      <c r="IID113" s="376"/>
      <c r="IIE113" s="376"/>
      <c r="IIF113" s="376"/>
      <c r="IIG113" s="376"/>
      <c r="IIH113" s="376"/>
      <c r="III113" s="376"/>
      <c r="IIJ113" s="376"/>
      <c r="IIK113" s="376"/>
      <c r="IIL113" s="376"/>
      <c r="IIM113" s="376"/>
      <c r="IIN113" s="376"/>
      <c r="IIO113" s="376"/>
      <c r="IIP113" s="376"/>
      <c r="IIQ113" s="376"/>
      <c r="IIR113" s="376"/>
      <c r="IIS113" s="376"/>
      <c r="IIT113" s="376"/>
      <c r="IIU113" s="376"/>
      <c r="IIV113" s="376"/>
      <c r="IIW113" s="376"/>
      <c r="IIX113" s="376"/>
      <c r="IIY113" s="376"/>
      <c r="IIZ113" s="376"/>
      <c r="IJA113" s="376"/>
      <c r="IJB113" s="376"/>
      <c r="IJC113" s="376"/>
      <c r="IJD113" s="376"/>
      <c r="IJE113" s="376"/>
      <c r="IJF113" s="376"/>
      <c r="IJG113" s="376"/>
      <c r="IJH113" s="376"/>
      <c r="IJI113" s="376"/>
      <c r="IJJ113" s="376"/>
      <c r="IJK113" s="376"/>
      <c r="IJL113" s="376"/>
      <c r="IJM113" s="376"/>
      <c r="IJN113" s="376"/>
      <c r="IJO113" s="376"/>
      <c r="IJP113" s="376"/>
      <c r="IJQ113" s="376"/>
      <c r="IJR113" s="376"/>
      <c r="IJS113" s="376"/>
      <c r="IJT113" s="376"/>
      <c r="IJU113" s="376"/>
      <c r="IJV113" s="376"/>
      <c r="IJW113" s="376"/>
      <c r="IJX113" s="376"/>
      <c r="IJY113" s="376"/>
      <c r="IJZ113" s="376"/>
      <c r="IKA113" s="376"/>
      <c r="IKB113" s="376"/>
      <c r="IKC113" s="376"/>
      <c r="IKD113" s="376"/>
      <c r="IKE113" s="376"/>
      <c r="IKF113" s="376"/>
      <c r="IKG113" s="376"/>
      <c r="IKH113" s="376"/>
      <c r="IKI113" s="376"/>
      <c r="IKJ113" s="376"/>
      <c r="IKK113" s="376"/>
      <c r="IKL113" s="376"/>
      <c r="IKM113" s="376"/>
      <c r="IKN113" s="376"/>
      <c r="IKO113" s="376"/>
      <c r="IKP113" s="376"/>
      <c r="IKQ113" s="376"/>
      <c r="IKR113" s="376"/>
      <c r="IKS113" s="376"/>
      <c r="IKT113" s="376"/>
      <c r="IKU113" s="376"/>
      <c r="IKV113" s="376"/>
      <c r="IKW113" s="376"/>
      <c r="IKX113" s="376"/>
      <c r="IKY113" s="376"/>
      <c r="IKZ113" s="376"/>
      <c r="ILA113" s="376"/>
      <c r="ILB113" s="376"/>
      <c r="ILC113" s="376"/>
      <c r="ILD113" s="376"/>
      <c r="ILE113" s="376"/>
      <c r="ILF113" s="376"/>
      <c r="ILG113" s="376"/>
      <c r="ILH113" s="376"/>
      <c r="ILI113" s="376"/>
      <c r="ILJ113" s="376"/>
      <c r="ILK113" s="376"/>
      <c r="ILL113" s="376"/>
      <c r="ILM113" s="376"/>
      <c r="ILN113" s="376"/>
      <c r="ILO113" s="376"/>
      <c r="ILP113" s="376"/>
      <c r="ILQ113" s="376"/>
      <c r="ILR113" s="376"/>
      <c r="ILS113" s="376"/>
      <c r="ILT113" s="376"/>
      <c r="ILU113" s="376"/>
      <c r="ILV113" s="376"/>
      <c r="ILW113" s="376"/>
      <c r="ILX113" s="376"/>
      <c r="ILY113" s="376"/>
      <c r="ILZ113" s="376"/>
      <c r="IMA113" s="376"/>
      <c r="IMB113" s="376"/>
      <c r="IMC113" s="376"/>
      <c r="IMD113" s="376"/>
      <c r="IME113" s="376"/>
      <c r="IMF113" s="376"/>
      <c r="IMG113" s="376"/>
      <c r="IMH113" s="376"/>
      <c r="IMI113" s="376"/>
      <c r="IMJ113" s="376"/>
      <c r="IMK113" s="376"/>
      <c r="IML113" s="376"/>
      <c r="IMM113" s="376"/>
      <c r="IMN113" s="376"/>
      <c r="IMO113" s="376"/>
      <c r="IMP113" s="376"/>
      <c r="IMQ113" s="376"/>
      <c r="IMR113" s="376"/>
      <c r="IMS113" s="376"/>
      <c r="IMT113" s="376"/>
      <c r="IMU113" s="376"/>
      <c r="IMV113" s="376"/>
      <c r="IMW113" s="376"/>
      <c r="IMX113" s="376"/>
      <c r="IMY113" s="376"/>
      <c r="IMZ113" s="376"/>
      <c r="INA113" s="376"/>
      <c r="INB113" s="376"/>
      <c r="INC113" s="376"/>
      <c r="IND113" s="376"/>
      <c r="INE113" s="376"/>
      <c r="INF113" s="376"/>
      <c r="ING113" s="376"/>
      <c r="INH113" s="376"/>
      <c r="INI113" s="376"/>
      <c r="INJ113" s="376"/>
      <c r="INK113" s="376"/>
      <c r="INL113" s="376"/>
      <c r="INM113" s="376"/>
      <c r="INN113" s="376"/>
      <c r="INO113" s="376"/>
      <c r="INP113" s="376"/>
      <c r="INQ113" s="376"/>
      <c r="INR113" s="376"/>
      <c r="INS113" s="376"/>
      <c r="INT113" s="376"/>
      <c r="INU113" s="376"/>
      <c r="INV113" s="376"/>
      <c r="INW113" s="376"/>
      <c r="INX113" s="376"/>
      <c r="INY113" s="376"/>
      <c r="INZ113" s="376"/>
      <c r="IOA113" s="376"/>
      <c r="IOB113" s="376"/>
      <c r="IOC113" s="376"/>
      <c r="IOD113" s="376"/>
      <c r="IOE113" s="376"/>
      <c r="IOF113" s="376"/>
      <c r="IOG113" s="376"/>
      <c r="IOH113" s="376"/>
      <c r="IOI113" s="376"/>
      <c r="IOJ113" s="376"/>
      <c r="IOK113" s="376"/>
      <c r="IOL113" s="376"/>
      <c r="IOM113" s="376"/>
      <c r="ION113" s="376"/>
      <c r="IOO113" s="376"/>
      <c r="IOP113" s="376"/>
      <c r="IOQ113" s="376"/>
      <c r="IOR113" s="376"/>
      <c r="IOS113" s="376"/>
      <c r="IOT113" s="376"/>
      <c r="IOU113" s="376"/>
      <c r="IOV113" s="376"/>
      <c r="IOW113" s="376"/>
      <c r="IOX113" s="376"/>
      <c r="IOY113" s="376"/>
      <c r="IOZ113" s="376"/>
      <c r="IPA113" s="376"/>
      <c r="IPB113" s="376"/>
      <c r="IPC113" s="376"/>
      <c r="IPD113" s="376"/>
      <c r="IPE113" s="376"/>
      <c r="IPF113" s="376"/>
      <c r="IPG113" s="376"/>
      <c r="IPH113" s="376"/>
      <c r="IPI113" s="376"/>
      <c r="IPJ113" s="376"/>
      <c r="IPK113" s="376"/>
      <c r="IPL113" s="376"/>
      <c r="IPM113" s="376"/>
      <c r="IPN113" s="376"/>
      <c r="IPO113" s="376"/>
      <c r="IPP113" s="376"/>
      <c r="IPQ113" s="376"/>
      <c r="IPR113" s="376"/>
      <c r="IPS113" s="376"/>
      <c r="IPT113" s="376"/>
      <c r="IPU113" s="376"/>
      <c r="IPV113" s="376"/>
      <c r="IPW113" s="376"/>
      <c r="IPX113" s="376"/>
      <c r="IPY113" s="376"/>
      <c r="IPZ113" s="376"/>
      <c r="IQA113" s="376"/>
      <c r="IQB113" s="376"/>
      <c r="IQC113" s="376"/>
      <c r="IQD113" s="376"/>
      <c r="IQE113" s="376"/>
      <c r="IQF113" s="376"/>
      <c r="IQG113" s="376"/>
      <c r="IQH113" s="376"/>
      <c r="IQI113" s="376"/>
      <c r="IQJ113" s="376"/>
      <c r="IQK113" s="376"/>
      <c r="IQL113" s="376"/>
      <c r="IQM113" s="376"/>
      <c r="IQN113" s="376"/>
      <c r="IQO113" s="376"/>
      <c r="IQP113" s="376"/>
      <c r="IQQ113" s="376"/>
      <c r="IQR113" s="376"/>
      <c r="IQS113" s="376"/>
      <c r="IQT113" s="376"/>
      <c r="IQU113" s="376"/>
      <c r="IQV113" s="376"/>
      <c r="IQW113" s="376"/>
      <c r="IQX113" s="376"/>
      <c r="IQY113" s="376"/>
      <c r="IQZ113" s="376"/>
      <c r="IRA113" s="376"/>
      <c r="IRB113" s="376"/>
      <c r="IRC113" s="376"/>
      <c r="IRD113" s="376"/>
      <c r="IRE113" s="376"/>
      <c r="IRF113" s="376"/>
      <c r="IRG113" s="376"/>
      <c r="IRH113" s="376"/>
      <c r="IRI113" s="376"/>
      <c r="IRJ113" s="376"/>
      <c r="IRK113" s="376"/>
      <c r="IRL113" s="376"/>
      <c r="IRM113" s="376"/>
      <c r="IRN113" s="376"/>
      <c r="IRO113" s="376"/>
      <c r="IRP113" s="376"/>
      <c r="IRQ113" s="376"/>
      <c r="IRR113" s="376"/>
      <c r="IRS113" s="376"/>
      <c r="IRT113" s="376"/>
      <c r="IRU113" s="376"/>
      <c r="IRV113" s="376"/>
      <c r="IRW113" s="376"/>
      <c r="IRX113" s="376"/>
      <c r="IRY113" s="376"/>
      <c r="IRZ113" s="376"/>
      <c r="ISA113" s="376"/>
      <c r="ISB113" s="376"/>
      <c r="ISC113" s="376"/>
      <c r="ISD113" s="376"/>
      <c r="ISE113" s="376"/>
      <c r="ISF113" s="376"/>
      <c r="ISG113" s="376"/>
      <c r="ISH113" s="376"/>
      <c r="ISI113" s="376"/>
      <c r="ISJ113" s="376"/>
      <c r="ISK113" s="376"/>
      <c r="ISL113" s="376"/>
      <c r="ISM113" s="376"/>
      <c r="ISN113" s="376"/>
      <c r="ISO113" s="376"/>
      <c r="ISP113" s="376"/>
      <c r="ISQ113" s="376"/>
      <c r="ISR113" s="376"/>
      <c r="ISS113" s="376"/>
      <c r="IST113" s="376"/>
      <c r="ISU113" s="376"/>
      <c r="ISV113" s="376"/>
      <c r="ISW113" s="376"/>
      <c r="ISX113" s="376"/>
      <c r="ISY113" s="376"/>
      <c r="ISZ113" s="376"/>
      <c r="ITA113" s="376"/>
      <c r="ITB113" s="376"/>
      <c r="ITC113" s="376"/>
      <c r="ITD113" s="376"/>
      <c r="ITE113" s="376"/>
      <c r="ITF113" s="376"/>
      <c r="ITG113" s="376"/>
      <c r="ITH113" s="376"/>
      <c r="ITI113" s="376"/>
      <c r="ITJ113" s="376"/>
      <c r="ITK113" s="376"/>
      <c r="ITL113" s="376"/>
      <c r="ITM113" s="376"/>
      <c r="ITN113" s="376"/>
      <c r="ITO113" s="376"/>
      <c r="ITP113" s="376"/>
      <c r="ITQ113" s="376"/>
      <c r="ITR113" s="376"/>
      <c r="ITS113" s="376"/>
      <c r="ITT113" s="376"/>
      <c r="ITU113" s="376"/>
      <c r="ITV113" s="376"/>
      <c r="ITW113" s="376"/>
      <c r="ITX113" s="376"/>
      <c r="ITY113" s="376"/>
      <c r="ITZ113" s="376"/>
      <c r="IUA113" s="376"/>
      <c r="IUB113" s="376"/>
      <c r="IUC113" s="376"/>
      <c r="IUD113" s="376"/>
      <c r="IUE113" s="376"/>
      <c r="IUF113" s="376"/>
      <c r="IUG113" s="376"/>
      <c r="IUH113" s="376"/>
      <c r="IUI113" s="376"/>
      <c r="IUJ113" s="376"/>
      <c r="IUK113" s="376"/>
      <c r="IUL113" s="376"/>
      <c r="IUM113" s="376"/>
      <c r="IUN113" s="376"/>
      <c r="IUO113" s="376"/>
      <c r="IUP113" s="376"/>
      <c r="IUQ113" s="376"/>
      <c r="IUR113" s="376"/>
      <c r="IUS113" s="376"/>
      <c r="IUT113" s="376"/>
      <c r="IUU113" s="376"/>
      <c r="IUV113" s="376"/>
      <c r="IUW113" s="376"/>
      <c r="IUX113" s="376"/>
      <c r="IUY113" s="376"/>
      <c r="IUZ113" s="376"/>
      <c r="IVA113" s="376"/>
      <c r="IVB113" s="376"/>
      <c r="IVC113" s="376"/>
      <c r="IVD113" s="376"/>
      <c r="IVE113" s="376"/>
      <c r="IVF113" s="376"/>
      <c r="IVG113" s="376"/>
      <c r="IVH113" s="376"/>
      <c r="IVI113" s="376"/>
      <c r="IVJ113" s="376"/>
      <c r="IVK113" s="376"/>
      <c r="IVL113" s="376"/>
      <c r="IVM113" s="376"/>
      <c r="IVN113" s="376"/>
      <c r="IVO113" s="376"/>
      <c r="IVP113" s="376"/>
      <c r="IVQ113" s="376"/>
      <c r="IVR113" s="376"/>
      <c r="IVS113" s="376"/>
      <c r="IVT113" s="376"/>
      <c r="IVU113" s="376"/>
      <c r="IVV113" s="376"/>
      <c r="IVW113" s="376"/>
      <c r="IVX113" s="376"/>
      <c r="IVY113" s="376"/>
      <c r="IVZ113" s="376"/>
      <c r="IWA113" s="376"/>
      <c r="IWB113" s="376"/>
      <c r="IWC113" s="376"/>
      <c r="IWD113" s="376"/>
      <c r="IWE113" s="376"/>
      <c r="IWF113" s="376"/>
      <c r="IWG113" s="376"/>
      <c r="IWH113" s="376"/>
      <c r="IWI113" s="376"/>
      <c r="IWJ113" s="376"/>
      <c r="IWK113" s="376"/>
      <c r="IWL113" s="376"/>
      <c r="IWM113" s="376"/>
      <c r="IWN113" s="376"/>
      <c r="IWO113" s="376"/>
      <c r="IWP113" s="376"/>
      <c r="IWQ113" s="376"/>
      <c r="IWR113" s="376"/>
      <c r="IWS113" s="376"/>
      <c r="IWT113" s="376"/>
      <c r="IWU113" s="376"/>
      <c r="IWV113" s="376"/>
      <c r="IWW113" s="376"/>
      <c r="IWX113" s="376"/>
      <c r="IWY113" s="376"/>
      <c r="IWZ113" s="376"/>
      <c r="IXA113" s="376"/>
      <c r="IXB113" s="376"/>
      <c r="IXC113" s="376"/>
      <c r="IXD113" s="376"/>
      <c r="IXE113" s="376"/>
      <c r="IXF113" s="376"/>
      <c r="IXG113" s="376"/>
      <c r="IXH113" s="376"/>
      <c r="IXI113" s="376"/>
      <c r="IXJ113" s="376"/>
      <c r="IXK113" s="376"/>
      <c r="IXL113" s="376"/>
      <c r="IXM113" s="376"/>
      <c r="IXN113" s="376"/>
      <c r="IXO113" s="376"/>
      <c r="IXP113" s="376"/>
      <c r="IXQ113" s="376"/>
      <c r="IXR113" s="376"/>
      <c r="IXS113" s="376"/>
      <c r="IXT113" s="376"/>
      <c r="IXU113" s="376"/>
      <c r="IXV113" s="376"/>
      <c r="IXW113" s="376"/>
      <c r="IXX113" s="376"/>
      <c r="IXY113" s="376"/>
      <c r="IXZ113" s="376"/>
      <c r="IYA113" s="376"/>
      <c r="IYB113" s="376"/>
      <c r="IYC113" s="376"/>
      <c r="IYD113" s="376"/>
      <c r="IYE113" s="376"/>
      <c r="IYF113" s="376"/>
      <c r="IYG113" s="376"/>
      <c r="IYH113" s="376"/>
      <c r="IYI113" s="376"/>
      <c r="IYJ113" s="376"/>
      <c r="IYK113" s="376"/>
      <c r="IYL113" s="376"/>
      <c r="IYM113" s="376"/>
      <c r="IYN113" s="376"/>
      <c r="IYO113" s="376"/>
      <c r="IYP113" s="376"/>
      <c r="IYQ113" s="376"/>
      <c r="IYR113" s="376"/>
      <c r="IYS113" s="376"/>
      <c r="IYT113" s="376"/>
      <c r="IYU113" s="376"/>
      <c r="IYV113" s="376"/>
      <c r="IYW113" s="376"/>
      <c r="IYX113" s="376"/>
      <c r="IYY113" s="376"/>
      <c r="IYZ113" s="376"/>
      <c r="IZA113" s="376"/>
      <c r="IZB113" s="376"/>
      <c r="IZC113" s="376"/>
      <c r="IZD113" s="376"/>
      <c r="IZE113" s="376"/>
      <c r="IZF113" s="376"/>
      <c r="IZG113" s="376"/>
      <c r="IZH113" s="376"/>
      <c r="IZI113" s="376"/>
      <c r="IZJ113" s="376"/>
      <c r="IZK113" s="376"/>
      <c r="IZL113" s="376"/>
      <c r="IZM113" s="376"/>
      <c r="IZN113" s="376"/>
      <c r="IZO113" s="376"/>
      <c r="IZP113" s="376"/>
      <c r="IZQ113" s="376"/>
      <c r="IZR113" s="376"/>
      <c r="IZS113" s="376"/>
      <c r="IZT113" s="376"/>
      <c r="IZU113" s="376"/>
      <c r="IZV113" s="376"/>
      <c r="IZW113" s="376"/>
      <c r="IZX113" s="376"/>
      <c r="IZY113" s="376"/>
      <c r="IZZ113" s="376"/>
      <c r="JAA113" s="376"/>
      <c r="JAB113" s="376"/>
      <c r="JAC113" s="376"/>
      <c r="JAD113" s="376"/>
      <c r="JAE113" s="376"/>
      <c r="JAF113" s="376"/>
      <c r="JAG113" s="376"/>
      <c r="JAH113" s="376"/>
      <c r="JAI113" s="376"/>
      <c r="JAJ113" s="376"/>
      <c r="JAK113" s="376"/>
      <c r="JAL113" s="376"/>
      <c r="JAM113" s="376"/>
      <c r="JAN113" s="376"/>
      <c r="JAO113" s="376"/>
      <c r="JAP113" s="376"/>
      <c r="JAQ113" s="376"/>
      <c r="JAR113" s="376"/>
      <c r="JAS113" s="376"/>
      <c r="JAT113" s="376"/>
      <c r="JAU113" s="376"/>
      <c r="JAV113" s="376"/>
      <c r="JAW113" s="376"/>
      <c r="JAX113" s="376"/>
      <c r="JAY113" s="376"/>
      <c r="JAZ113" s="376"/>
      <c r="JBA113" s="376"/>
      <c r="JBB113" s="376"/>
      <c r="JBC113" s="376"/>
      <c r="JBD113" s="376"/>
      <c r="JBE113" s="376"/>
      <c r="JBF113" s="376"/>
      <c r="JBG113" s="376"/>
      <c r="JBH113" s="376"/>
      <c r="JBI113" s="376"/>
      <c r="JBJ113" s="376"/>
      <c r="JBK113" s="376"/>
      <c r="JBL113" s="376"/>
      <c r="JBM113" s="376"/>
      <c r="JBN113" s="376"/>
      <c r="JBO113" s="376"/>
      <c r="JBP113" s="376"/>
      <c r="JBQ113" s="376"/>
      <c r="JBR113" s="376"/>
      <c r="JBS113" s="376"/>
      <c r="JBT113" s="376"/>
      <c r="JBU113" s="376"/>
      <c r="JBV113" s="376"/>
      <c r="JBW113" s="376"/>
      <c r="JBX113" s="376"/>
      <c r="JBY113" s="376"/>
      <c r="JBZ113" s="376"/>
      <c r="JCA113" s="376"/>
      <c r="JCB113" s="376"/>
      <c r="JCC113" s="376"/>
      <c r="JCD113" s="376"/>
      <c r="JCE113" s="376"/>
      <c r="JCF113" s="376"/>
      <c r="JCG113" s="376"/>
      <c r="JCH113" s="376"/>
      <c r="JCI113" s="376"/>
      <c r="JCJ113" s="376"/>
      <c r="JCK113" s="376"/>
      <c r="JCL113" s="376"/>
      <c r="JCM113" s="376"/>
      <c r="JCN113" s="376"/>
      <c r="JCO113" s="376"/>
      <c r="JCP113" s="376"/>
      <c r="JCQ113" s="376"/>
      <c r="JCR113" s="376"/>
      <c r="JCS113" s="376"/>
      <c r="JCT113" s="376"/>
      <c r="JCU113" s="376"/>
      <c r="JCV113" s="376"/>
      <c r="JCW113" s="376"/>
      <c r="JCX113" s="376"/>
      <c r="JCY113" s="376"/>
      <c r="JCZ113" s="376"/>
      <c r="JDA113" s="376"/>
      <c r="JDB113" s="376"/>
      <c r="JDC113" s="376"/>
      <c r="JDD113" s="376"/>
      <c r="JDE113" s="376"/>
      <c r="JDF113" s="376"/>
      <c r="JDG113" s="376"/>
      <c r="JDH113" s="376"/>
      <c r="JDI113" s="376"/>
      <c r="JDJ113" s="376"/>
      <c r="JDK113" s="376"/>
      <c r="JDL113" s="376"/>
      <c r="JDM113" s="376"/>
      <c r="JDN113" s="376"/>
      <c r="JDO113" s="376"/>
      <c r="JDP113" s="376"/>
      <c r="JDQ113" s="376"/>
      <c r="JDR113" s="376"/>
      <c r="JDS113" s="376"/>
      <c r="JDT113" s="376"/>
      <c r="JDU113" s="376"/>
      <c r="JDV113" s="376"/>
      <c r="JDW113" s="376"/>
      <c r="JDX113" s="376"/>
      <c r="JDY113" s="376"/>
      <c r="JDZ113" s="376"/>
      <c r="JEA113" s="376"/>
      <c r="JEB113" s="376"/>
      <c r="JEC113" s="376"/>
      <c r="JED113" s="376"/>
      <c r="JEE113" s="376"/>
      <c r="JEF113" s="376"/>
      <c r="JEG113" s="376"/>
      <c r="JEH113" s="376"/>
      <c r="JEI113" s="376"/>
      <c r="JEJ113" s="376"/>
      <c r="JEK113" s="376"/>
      <c r="JEL113" s="376"/>
      <c r="JEM113" s="376"/>
      <c r="JEN113" s="376"/>
      <c r="JEO113" s="376"/>
      <c r="JEP113" s="376"/>
      <c r="JEQ113" s="376"/>
      <c r="JER113" s="376"/>
      <c r="JES113" s="376"/>
      <c r="JET113" s="376"/>
      <c r="JEU113" s="376"/>
      <c r="JEV113" s="376"/>
      <c r="JEW113" s="376"/>
      <c r="JEX113" s="376"/>
      <c r="JEY113" s="376"/>
      <c r="JEZ113" s="376"/>
      <c r="JFA113" s="376"/>
      <c r="JFB113" s="376"/>
      <c r="JFC113" s="376"/>
      <c r="JFD113" s="376"/>
      <c r="JFE113" s="376"/>
      <c r="JFF113" s="376"/>
      <c r="JFG113" s="376"/>
      <c r="JFH113" s="376"/>
      <c r="JFI113" s="376"/>
      <c r="JFJ113" s="376"/>
      <c r="JFK113" s="376"/>
      <c r="JFL113" s="376"/>
      <c r="JFM113" s="376"/>
      <c r="JFN113" s="376"/>
      <c r="JFO113" s="376"/>
      <c r="JFP113" s="376"/>
      <c r="JFQ113" s="376"/>
      <c r="JFR113" s="376"/>
      <c r="JFS113" s="376"/>
      <c r="JFT113" s="376"/>
      <c r="JFU113" s="376"/>
      <c r="JFV113" s="376"/>
      <c r="JFW113" s="376"/>
      <c r="JFX113" s="376"/>
      <c r="JFY113" s="376"/>
      <c r="JFZ113" s="376"/>
      <c r="JGA113" s="376"/>
      <c r="JGB113" s="376"/>
      <c r="JGC113" s="376"/>
      <c r="JGD113" s="376"/>
      <c r="JGE113" s="376"/>
      <c r="JGF113" s="376"/>
      <c r="JGG113" s="376"/>
      <c r="JGH113" s="376"/>
      <c r="JGI113" s="376"/>
      <c r="JGJ113" s="376"/>
      <c r="JGK113" s="376"/>
      <c r="JGL113" s="376"/>
      <c r="JGM113" s="376"/>
      <c r="JGN113" s="376"/>
      <c r="JGO113" s="376"/>
      <c r="JGP113" s="376"/>
      <c r="JGQ113" s="376"/>
      <c r="JGR113" s="376"/>
      <c r="JGS113" s="376"/>
      <c r="JGT113" s="376"/>
      <c r="JGU113" s="376"/>
      <c r="JGV113" s="376"/>
      <c r="JGW113" s="376"/>
      <c r="JGX113" s="376"/>
      <c r="JGY113" s="376"/>
      <c r="JGZ113" s="376"/>
      <c r="JHA113" s="376"/>
      <c r="JHB113" s="376"/>
      <c r="JHC113" s="376"/>
      <c r="JHD113" s="376"/>
      <c r="JHE113" s="376"/>
      <c r="JHF113" s="376"/>
      <c r="JHG113" s="376"/>
      <c r="JHH113" s="376"/>
      <c r="JHI113" s="376"/>
      <c r="JHJ113" s="376"/>
      <c r="JHK113" s="376"/>
      <c r="JHL113" s="376"/>
      <c r="JHM113" s="376"/>
      <c r="JHN113" s="376"/>
      <c r="JHO113" s="376"/>
      <c r="JHP113" s="376"/>
      <c r="JHQ113" s="376"/>
      <c r="JHR113" s="376"/>
      <c r="JHS113" s="376"/>
      <c r="JHT113" s="376"/>
      <c r="JHU113" s="376"/>
      <c r="JHV113" s="376"/>
      <c r="JHW113" s="376"/>
      <c r="JHX113" s="376"/>
      <c r="JHY113" s="376"/>
      <c r="JHZ113" s="376"/>
      <c r="JIA113" s="376"/>
      <c r="JIB113" s="376"/>
      <c r="JIC113" s="376"/>
      <c r="JID113" s="376"/>
      <c r="JIE113" s="376"/>
      <c r="JIF113" s="376"/>
      <c r="JIG113" s="376"/>
      <c r="JIH113" s="376"/>
      <c r="JII113" s="376"/>
      <c r="JIJ113" s="376"/>
      <c r="JIK113" s="376"/>
      <c r="JIL113" s="376"/>
      <c r="JIM113" s="376"/>
      <c r="JIN113" s="376"/>
      <c r="JIO113" s="376"/>
      <c r="JIP113" s="376"/>
      <c r="JIQ113" s="376"/>
      <c r="JIR113" s="376"/>
      <c r="JIS113" s="376"/>
      <c r="JIT113" s="376"/>
      <c r="JIU113" s="376"/>
      <c r="JIV113" s="376"/>
      <c r="JIW113" s="376"/>
      <c r="JIX113" s="376"/>
      <c r="JIY113" s="376"/>
      <c r="JIZ113" s="376"/>
      <c r="JJA113" s="376"/>
      <c r="JJB113" s="376"/>
      <c r="JJC113" s="376"/>
      <c r="JJD113" s="376"/>
      <c r="JJE113" s="376"/>
      <c r="JJF113" s="376"/>
      <c r="JJG113" s="376"/>
      <c r="JJH113" s="376"/>
      <c r="JJI113" s="376"/>
      <c r="JJJ113" s="376"/>
      <c r="JJK113" s="376"/>
      <c r="JJL113" s="376"/>
      <c r="JJM113" s="376"/>
      <c r="JJN113" s="376"/>
      <c r="JJO113" s="376"/>
      <c r="JJP113" s="376"/>
      <c r="JJQ113" s="376"/>
      <c r="JJR113" s="376"/>
      <c r="JJS113" s="376"/>
      <c r="JJT113" s="376"/>
      <c r="JJU113" s="376"/>
      <c r="JJV113" s="376"/>
      <c r="JJW113" s="376"/>
      <c r="JJX113" s="376"/>
      <c r="JJY113" s="376"/>
      <c r="JJZ113" s="376"/>
      <c r="JKA113" s="376"/>
      <c r="JKB113" s="376"/>
      <c r="JKC113" s="376"/>
      <c r="JKD113" s="376"/>
      <c r="JKE113" s="376"/>
      <c r="JKF113" s="376"/>
      <c r="JKG113" s="376"/>
      <c r="JKH113" s="376"/>
      <c r="JKI113" s="376"/>
      <c r="JKJ113" s="376"/>
      <c r="JKK113" s="376"/>
      <c r="JKL113" s="376"/>
      <c r="JKM113" s="376"/>
      <c r="JKN113" s="376"/>
      <c r="JKO113" s="376"/>
      <c r="JKP113" s="376"/>
      <c r="JKQ113" s="376"/>
      <c r="JKR113" s="376"/>
      <c r="JKS113" s="376"/>
      <c r="JKT113" s="376"/>
      <c r="JKU113" s="376"/>
      <c r="JKV113" s="376"/>
      <c r="JKW113" s="376"/>
      <c r="JKX113" s="376"/>
      <c r="JKY113" s="376"/>
      <c r="JKZ113" s="376"/>
      <c r="JLA113" s="376"/>
      <c r="JLB113" s="376"/>
      <c r="JLC113" s="376"/>
      <c r="JLD113" s="376"/>
      <c r="JLE113" s="376"/>
      <c r="JLF113" s="376"/>
      <c r="JLG113" s="376"/>
      <c r="JLH113" s="376"/>
      <c r="JLI113" s="376"/>
      <c r="JLJ113" s="376"/>
      <c r="JLK113" s="376"/>
      <c r="JLL113" s="376"/>
      <c r="JLM113" s="376"/>
      <c r="JLN113" s="376"/>
      <c r="JLO113" s="376"/>
      <c r="JLP113" s="376"/>
      <c r="JLQ113" s="376"/>
      <c r="JLR113" s="376"/>
      <c r="JLS113" s="376"/>
      <c r="JLT113" s="376"/>
      <c r="JLU113" s="376"/>
      <c r="JLV113" s="376"/>
      <c r="JLW113" s="376"/>
      <c r="JLX113" s="376"/>
      <c r="JLY113" s="376"/>
      <c r="JLZ113" s="376"/>
      <c r="JMA113" s="376"/>
      <c r="JMB113" s="376"/>
      <c r="JMC113" s="376"/>
      <c r="JMD113" s="376"/>
      <c r="JME113" s="376"/>
      <c r="JMF113" s="376"/>
      <c r="JMG113" s="376"/>
      <c r="JMH113" s="376"/>
      <c r="JMI113" s="376"/>
      <c r="JMJ113" s="376"/>
      <c r="JMK113" s="376"/>
      <c r="JML113" s="376"/>
      <c r="JMM113" s="376"/>
      <c r="JMN113" s="376"/>
      <c r="JMO113" s="376"/>
      <c r="JMP113" s="376"/>
      <c r="JMQ113" s="376"/>
      <c r="JMR113" s="376"/>
      <c r="JMS113" s="376"/>
      <c r="JMT113" s="376"/>
      <c r="JMU113" s="376"/>
      <c r="JMV113" s="376"/>
      <c r="JMW113" s="376"/>
      <c r="JMX113" s="376"/>
      <c r="JMY113" s="376"/>
      <c r="JMZ113" s="376"/>
      <c r="JNA113" s="376"/>
      <c r="JNB113" s="376"/>
      <c r="JNC113" s="376"/>
      <c r="JND113" s="376"/>
      <c r="JNE113" s="376"/>
      <c r="JNF113" s="376"/>
      <c r="JNG113" s="376"/>
      <c r="JNH113" s="376"/>
      <c r="JNI113" s="376"/>
      <c r="JNJ113" s="376"/>
      <c r="JNK113" s="376"/>
      <c r="JNL113" s="376"/>
      <c r="JNM113" s="376"/>
      <c r="JNN113" s="376"/>
      <c r="JNO113" s="376"/>
      <c r="JNP113" s="376"/>
      <c r="JNQ113" s="376"/>
      <c r="JNR113" s="376"/>
      <c r="JNS113" s="376"/>
      <c r="JNT113" s="376"/>
      <c r="JNU113" s="376"/>
      <c r="JNV113" s="376"/>
      <c r="JNW113" s="376"/>
      <c r="JNX113" s="376"/>
      <c r="JNY113" s="376"/>
      <c r="JNZ113" s="376"/>
      <c r="JOA113" s="376"/>
      <c r="JOB113" s="376"/>
      <c r="JOC113" s="376"/>
      <c r="JOD113" s="376"/>
      <c r="JOE113" s="376"/>
      <c r="JOF113" s="376"/>
      <c r="JOG113" s="376"/>
      <c r="JOH113" s="376"/>
      <c r="JOI113" s="376"/>
      <c r="JOJ113" s="376"/>
      <c r="JOK113" s="376"/>
      <c r="JOL113" s="376"/>
      <c r="JOM113" s="376"/>
      <c r="JON113" s="376"/>
      <c r="JOO113" s="376"/>
      <c r="JOP113" s="376"/>
      <c r="JOQ113" s="376"/>
      <c r="JOR113" s="376"/>
      <c r="JOS113" s="376"/>
      <c r="JOT113" s="376"/>
      <c r="JOU113" s="376"/>
      <c r="JOV113" s="376"/>
      <c r="JOW113" s="376"/>
      <c r="JOX113" s="376"/>
      <c r="JOY113" s="376"/>
      <c r="JOZ113" s="376"/>
      <c r="JPA113" s="376"/>
      <c r="JPB113" s="376"/>
      <c r="JPC113" s="376"/>
      <c r="JPD113" s="376"/>
      <c r="JPE113" s="376"/>
      <c r="JPF113" s="376"/>
      <c r="JPG113" s="376"/>
      <c r="JPH113" s="376"/>
      <c r="JPI113" s="376"/>
      <c r="JPJ113" s="376"/>
      <c r="JPK113" s="376"/>
      <c r="JPL113" s="376"/>
      <c r="JPM113" s="376"/>
      <c r="JPN113" s="376"/>
      <c r="JPO113" s="376"/>
      <c r="JPP113" s="376"/>
      <c r="JPQ113" s="376"/>
      <c r="JPR113" s="376"/>
      <c r="JPS113" s="376"/>
      <c r="JPT113" s="376"/>
      <c r="JPU113" s="376"/>
      <c r="JPV113" s="376"/>
      <c r="JPW113" s="376"/>
      <c r="JPX113" s="376"/>
      <c r="JPY113" s="376"/>
      <c r="JPZ113" s="376"/>
      <c r="JQA113" s="376"/>
      <c r="JQB113" s="376"/>
      <c r="JQC113" s="376"/>
      <c r="JQD113" s="376"/>
      <c r="JQE113" s="376"/>
      <c r="JQF113" s="376"/>
      <c r="JQG113" s="376"/>
      <c r="JQH113" s="376"/>
      <c r="JQI113" s="376"/>
      <c r="JQJ113" s="376"/>
      <c r="JQK113" s="376"/>
      <c r="JQL113" s="376"/>
      <c r="JQM113" s="376"/>
      <c r="JQN113" s="376"/>
      <c r="JQO113" s="376"/>
      <c r="JQP113" s="376"/>
      <c r="JQQ113" s="376"/>
      <c r="JQR113" s="376"/>
      <c r="JQS113" s="376"/>
      <c r="JQT113" s="376"/>
      <c r="JQU113" s="376"/>
      <c r="JQV113" s="376"/>
      <c r="JQW113" s="376"/>
      <c r="JQX113" s="376"/>
      <c r="JQY113" s="376"/>
      <c r="JQZ113" s="376"/>
      <c r="JRA113" s="376"/>
      <c r="JRB113" s="376"/>
      <c r="JRC113" s="376"/>
      <c r="JRD113" s="376"/>
      <c r="JRE113" s="376"/>
      <c r="JRF113" s="376"/>
      <c r="JRG113" s="376"/>
      <c r="JRH113" s="376"/>
      <c r="JRI113" s="376"/>
      <c r="JRJ113" s="376"/>
      <c r="JRK113" s="376"/>
      <c r="JRL113" s="376"/>
      <c r="JRM113" s="376"/>
      <c r="JRN113" s="376"/>
      <c r="JRO113" s="376"/>
      <c r="JRP113" s="376"/>
      <c r="JRQ113" s="376"/>
      <c r="JRR113" s="376"/>
      <c r="JRS113" s="376"/>
      <c r="JRT113" s="376"/>
      <c r="JRU113" s="376"/>
      <c r="JRV113" s="376"/>
      <c r="JRW113" s="376"/>
      <c r="JRX113" s="376"/>
      <c r="JRY113" s="376"/>
      <c r="JRZ113" s="376"/>
      <c r="JSA113" s="376"/>
      <c r="JSB113" s="376"/>
      <c r="JSC113" s="376"/>
      <c r="JSD113" s="376"/>
      <c r="JSE113" s="376"/>
      <c r="JSF113" s="376"/>
      <c r="JSG113" s="376"/>
      <c r="JSH113" s="376"/>
      <c r="JSI113" s="376"/>
      <c r="JSJ113" s="376"/>
      <c r="JSK113" s="376"/>
      <c r="JSL113" s="376"/>
      <c r="JSM113" s="376"/>
      <c r="JSN113" s="376"/>
      <c r="JSO113" s="376"/>
      <c r="JSP113" s="376"/>
      <c r="JSQ113" s="376"/>
      <c r="JSR113" s="376"/>
      <c r="JSS113" s="376"/>
      <c r="JST113" s="376"/>
      <c r="JSU113" s="376"/>
      <c r="JSV113" s="376"/>
      <c r="JSW113" s="376"/>
      <c r="JSX113" s="376"/>
      <c r="JSY113" s="376"/>
      <c r="JSZ113" s="376"/>
      <c r="JTA113" s="376"/>
      <c r="JTB113" s="376"/>
      <c r="JTC113" s="376"/>
      <c r="JTD113" s="376"/>
      <c r="JTE113" s="376"/>
      <c r="JTF113" s="376"/>
      <c r="JTG113" s="376"/>
      <c r="JTH113" s="376"/>
      <c r="JTI113" s="376"/>
      <c r="JTJ113" s="376"/>
      <c r="JTK113" s="376"/>
      <c r="JTL113" s="376"/>
      <c r="JTM113" s="376"/>
      <c r="JTN113" s="376"/>
      <c r="JTO113" s="376"/>
      <c r="JTP113" s="376"/>
      <c r="JTQ113" s="376"/>
      <c r="JTR113" s="376"/>
      <c r="JTS113" s="376"/>
      <c r="JTT113" s="376"/>
      <c r="JTU113" s="376"/>
      <c r="JTV113" s="376"/>
      <c r="JTW113" s="376"/>
      <c r="JTX113" s="376"/>
      <c r="JTY113" s="376"/>
      <c r="JTZ113" s="376"/>
      <c r="JUA113" s="376"/>
      <c r="JUB113" s="376"/>
      <c r="JUC113" s="376"/>
      <c r="JUD113" s="376"/>
      <c r="JUE113" s="376"/>
      <c r="JUF113" s="376"/>
      <c r="JUG113" s="376"/>
      <c r="JUH113" s="376"/>
      <c r="JUI113" s="376"/>
      <c r="JUJ113" s="376"/>
      <c r="JUK113" s="376"/>
      <c r="JUL113" s="376"/>
      <c r="JUM113" s="376"/>
      <c r="JUN113" s="376"/>
      <c r="JUO113" s="376"/>
      <c r="JUP113" s="376"/>
      <c r="JUQ113" s="376"/>
      <c r="JUR113" s="376"/>
      <c r="JUS113" s="376"/>
      <c r="JUT113" s="376"/>
      <c r="JUU113" s="376"/>
      <c r="JUV113" s="376"/>
      <c r="JUW113" s="376"/>
      <c r="JUX113" s="376"/>
      <c r="JUY113" s="376"/>
      <c r="JUZ113" s="376"/>
      <c r="JVA113" s="376"/>
      <c r="JVB113" s="376"/>
      <c r="JVC113" s="376"/>
      <c r="JVD113" s="376"/>
      <c r="JVE113" s="376"/>
      <c r="JVF113" s="376"/>
      <c r="JVG113" s="376"/>
      <c r="JVH113" s="376"/>
      <c r="JVI113" s="376"/>
      <c r="JVJ113" s="376"/>
      <c r="JVK113" s="376"/>
      <c r="JVL113" s="376"/>
      <c r="JVM113" s="376"/>
      <c r="JVN113" s="376"/>
      <c r="JVO113" s="376"/>
      <c r="JVP113" s="376"/>
      <c r="JVQ113" s="376"/>
      <c r="JVR113" s="376"/>
      <c r="JVS113" s="376"/>
      <c r="JVT113" s="376"/>
      <c r="JVU113" s="376"/>
      <c r="JVV113" s="376"/>
      <c r="JVW113" s="376"/>
      <c r="JVX113" s="376"/>
      <c r="JVY113" s="376"/>
      <c r="JVZ113" s="376"/>
      <c r="JWA113" s="376"/>
      <c r="JWB113" s="376"/>
      <c r="JWC113" s="376"/>
      <c r="JWD113" s="376"/>
      <c r="JWE113" s="376"/>
      <c r="JWF113" s="376"/>
      <c r="JWG113" s="376"/>
      <c r="JWH113" s="376"/>
      <c r="JWI113" s="376"/>
      <c r="JWJ113" s="376"/>
      <c r="JWK113" s="376"/>
      <c r="JWL113" s="376"/>
      <c r="JWM113" s="376"/>
      <c r="JWN113" s="376"/>
      <c r="JWO113" s="376"/>
      <c r="JWP113" s="376"/>
      <c r="JWQ113" s="376"/>
      <c r="JWR113" s="376"/>
      <c r="JWS113" s="376"/>
      <c r="JWT113" s="376"/>
      <c r="JWU113" s="376"/>
      <c r="JWV113" s="376"/>
      <c r="JWW113" s="376"/>
      <c r="JWX113" s="376"/>
      <c r="JWY113" s="376"/>
      <c r="JWZ113" s="376"/>
      <c r="JXA113" s="376"/>
      <c r="JXB113" s="376"/>
      <c r="JXC113" s="376"/>
      <c r="JXD113" s="376"/>
      <c r="JXE113" s="376"/>
      <c r="JXF113" s="376"/>
      <c r="JXG113" s="376"/>
      <c r="JXH113" s="376"/>
      <c r="JXI113" s="376"/>
      <c r="JXJ113" s="376"/>
      <c r="JXK113" s="376"/>
      <c r="JXL113" s="376"/>
      <c r="JXM113" s="376"/>
      <c r="JXN113" s="376"/>
      <c r="JXO113" s="376"/>
      <c r="JXP113" s="376"/>
      <c r="JXQ113" s="376"/>
      <c r="JXR113" s="376"/>
      <c r="JXS113" s="376"/>
      <c r="JXT113" s="376"/>
      <c r="JXU113" s="376"/>
      <c r="JXV113" s="376"/>
      <c r="JXW113" s="376"/>
      <c r="JXX113" s="376"/>
      <c r="JXY113" s="376"/>
      <c r="JXZ113" s="376"/>
      <c r="JYA113" s="376"/>
      <c r="JYB113" s="376"/>
      <c r="JYC113" s="376"/>
      <c r="JYD113" s="376"/>
      <c r="JYE113" s="376"/>
      <c r="JYF113" s="376"/>
      <c r="JYG113" s="376"/>
      <c r="JYH113" s="376"/>
      <c r="JYI113" s="376"/>
      <c r="JYJ113" s="376"/>
      <c r="JYK113" s="376"/>
      <c r="JYL113" s="376"/>
      <c r="JYM113" s="376"/>
      <c r="JYN113" s="376"/>
      <c r="JYO113" s="376"/>
      <c r="JYP113" s="376"/>
      <c r="JYQ113" s="376"/>
      <c r="JYR113" s="376"/>
      <c r="JYS113" s="376"/>
      <c r="JYT113" s="376"/>
      <c r="JYU113" s="376"/>
      <c r="JYV113" s="376"/>
      <c r="JYW113" s="376"/>
      <c r="JYX113" s="376"/>
      <c r="JYY113" s="376"/>
      <c r="JYZ113" s="376"/>
      <c r="JZA113" s="376"/>
      <c r="JZB113" s="376"/>
      <c r="JZC113" s="376"/>
      <c r="JZD113" s="376"/>
      <c r="JZE113" s="376"/>
      <c r="JZF113" s="376"/>
      <c r="JZG113" s="376"/>
      <c r="JZH113" s="376"/>
      <c r="JZI113" s="376"/>
      <c r="JZJ113" s="376"/>
      <c r="JZK113" s="376"/>
      <c r="JZL113" s="376"/>
      <c r="JZM113" s="376"/>
      <c r="JZN113" s="376"/>
      <c r="JZO113" s="376"/>
      <c r="JZP113" s="376"/>
      <c r="JZQ113" s="376"/>
      <c r="JZR113" s="376"/>
      <c r="JZS113" s="376"/>
      <c r="JZT113" s="376"/>
      <c r="JZU113" s="376"/>
      <c r="JZV113" s="376"/>
      <c r="JZW113" s="376"/>
      <c r="JZX113" s="376"/>
      <c r="JZY113" s="376"/>
      <c r="JZZ113" s="376"/>
      <c r="KAA113" s="376"/>
      <c r="KAB113" s="376"/>
      <c r="KAC113" s="376"/>
      <c r="KAD113" s="376"/>
      <c r="KAE113" s="376"/>
      <c r="KAF113" s="376"/>
      <c r="KAG113" s="376"/>
      <c r="KAH113" s="376"/>
      <c r="KAI113" s="376"/>
      <c r="KAJ113" s="376"/>
      <c r="KAK113" s="376"/>
      <c r="KAL113" s="376"/>
      <c r="KAM113" s="376"/>
      <c r="KAN113" s="376"/>
      <c r="KAO113" s="376"/>
      <c r="KAP113" s="376"/>
      <c r="KAQ113" s="376"/>
      <c r="KAR113" s="376"/>
      <c r="KAS113" s="376"/>
      <c r="KAT113" s="376"/>
      <c r="KAU113" s="376"/>
      <c r="KAV113" s="376"/>
      <c r="KAW113" s="376"/>
      <c r="KAX113" s="376"/>
      <c r="KAY113" s="376"/>
      <c r="KAZ113" s="376"/>
      <c r="KBA113" s="376"/>
      <c r="KBB113" s="376"/>
      <c r="KBC113" s="376"/>
      <c r="KBD113" s="376"/>
      <c r="KBE113" s="376"/>
      <c r="KBF113" s="376"/>
      <c r="KBG113" s="376"/>
      <c r="KBH113" s="376"/>
      <c r="KBI113" s="376"/>
      <c r="KBJ113" s="376"/>
      <c r="KBK113" s="376"/>
      <c r="KBL113" s="376"/>
      <c r="KBM113" s="376"/>
      <c r="KBN113" s="376"/>
      <c r="KBO113" s="376"/>
      <c r="KBP113" s="376"/>
      <c r="KBQ113" s="376"/>
      <c r="KBR113" s="376"/>
      <c r="KBS113" s="376"/>
      <c r="KBT113" s="376"/>
      <c r="KBU113" s="376"/>
      <c r="KBV113" s="376"/>
      <c r="KBW113" s="376"/>
      <c r="KBX113" s="376"/>
      <c r="KBY113" s="376"/>
      <c r="KBZ113" s="376"/>
      <c r="KCA113" s="376"/>
      <c r="KCB113" s="376"/>
      <c r="KCC113" s="376"/>
      <c r="KCD113" s="376"/>
      <c r="KCE113" s="376"/>
      <c r="KCF113" s="376"/>
      <c r="KCG113" s="376"/>
      <c r="KCH113" s="376"/>
      <c r="KCI113" s="376"/>
      <c r="KCJ113" s="376"/>
      <c r="KCK113" s="376"/>
      <c r="KCL113" s="376"/>
      <c r="KCM113" s="376"/>
      <c r="KCN113" s="376"/>
      <c r="KCO113" s="376"/>
      <c r="KCP113" s="376"/>
      <c r="KCQ113" s="376"/>
      <c r="KCR113" s="376"/>
      <c r="KCS113" s="376"/>
      <c r="KCT113" s="376"/>
      <c r="KCU113" s="376"/>
      <c r="KCV113" s="376"/>
      <c r="KCW113" s="376"/>
      <c r="KCX113" s="376"/>
      <c r="KCY113" s="376"/>
      <c r="KCZ113" s="376"/>
      <c r="KDA113" s="376"/>
      <c r="KDB113" s="376"/>
      <c r="KDC113" s="376"/>
      <c r="KDD113" s="376"/>
      <c r="KDE113" s="376"/>
      <c r="KDF113" s="376"/>
      <c r="KDG113" s="376"/>
      <c r="KDH113" s="376"/>
      <c r="KDI113" s="376"/>
      <c r="KDJ113" s="376"/>
      <c r="KDK113" s="376"/>
      <c r="KDL113" s="376"/>
      <c r="KDM113" s="376"/>
      <c r="KDN113" s="376"/>
      <c r="KDO113" s="376"/>
      <c r="KDP113" s="376"/>
      <c r="KDQ113" s="376"/>
      <c r="KDR113" s="376"/>
      <c r="KDS113" s="376"/>
      <c r="KDT113" s="376"/>
      <c r="KDU113" s="376"/>
      <c r="KDV113" s="376"/>
      <c r="KDW113" s="376"/>
      <c r="KDX113" s="376"/>
      <c r="KDY113" s="376"/>
      <c r="KDZ113" s="376"/>
      <c r="KEA113" s="376"/>
      <c r="KEB113" s="376"/>
      <c r="KEC113" s="376"/>
      <c r="KED113" s="376"/>
      <c r="KEE113" s="376"/>
      <c r="KEF113" s="376"/>
      <c r="KEG113" s="376"/>
      <c r="KEH113" s="376"/>
      <c r="KEI113" s="376"/>
      <c r="KEJ113" s="376"/>
      <c r="KEK113" s="376"/>
      <c r="KEL113" s="376"/>
      <c r="KEM113" s="376"/>
      <c r="KEN113" s="376"/>
      <c r="KEO113" s="376"/>
      <c r="KEP113" s="376"/>
      <c r="KEQ113" s="376"/>
      <c r="KER113" s="376"/>
      <c r="KES113" s="376"/>
      <c r="KET113" s="376"/>
      <c r="KEU113" s="376"/>
      <c r="KEV113" s="376"/>
      <c r="KEW113" s="376"/>
      <c r="KEX113" s="376"/>
      <c r="KEY113" s="376"/>
      <c r="KEZ113" s="376"/>
      <c r="KFA113" s="376"/>
      <c r="KFB113" s="376"/>
      <c r="KFC113" s="376"/>
      <c r="KFD113" s="376"/>
      <c r="KFE113" s="376"/>
      <c r="KFF113" s="376"/>
      <c r="KFG113" s="376"/>
      <c r="KFH113" s="376"/>
      <c r="KFI113" s="376"/>
      <c r="KFJ113" s="376"/>
      <c r="KFK113" s="376"/>
      <c r="KFL113" s="376"/>
      <c r="KFM113" s="376"/>
      <c r="KFN113" s="376"/>
      <c r="KFO113" s="376"/>
      <c r="KFP113" s="376"/>
      <c r="KFQ113" s="376"/>
      <c r="KFR113" s="376"/>
      <c r="KFS113" s="376"/>
      <c r="KFT113" s="376"/>
      <c r="KFU113" s="376"/>
      <c r="KFV113" s="376"/>
      <c r="KFW113" s="376"/>
      <c r="KFX113" s="376"/>
      <c r="KFY113" s="376"/>
      <c r="KFZ113" s="376"/>
      <c r="KGA113" s="376"/>
      <c r="KGB113" s="376"/>
      <c r="KGC113" s="376"/>
      <c r="KGD113" s="376"/>
      <c r="KGE113" s="376"/>
      <c r="KGF113" s="376"/>
      <c r="KGG113" s="376"/>
      <c r="KGH113" s="376"/>
      <c r="KGI113" s="376"/>
      <c r="KGJ113" s="376"/>
      <c r="KGK113" s="376"/>
      <c r="KGL113" s="376"/>
      <c r="KGM113" s="376"/>
      <c r="KGN113" s="376"/>
      <c r="KGO113" s="376"/>
      <c r="KGP113" s="376"/>
      <c r="KGQ113" s="376"/>
      <c r="KGR113" s="376"/>
      <c r="KGS113" s="376"/>
      <c r="KGT113" s="376"/>
      <c r="KGU113" s="376"/>
      <c r="KGV113" s="376"/>
      <c r="KGW113" s="376"/>
      <c r="KGX113" s="376"/>
      <c r="KGY113" s="376"/>
      <c r="KGZ113" s="376"/>
      <c r="KHA113" s="376"/>
      <c r="KHB113" s="376"/>
      <c r="KHC113" s="376"/>
      <c r="KHD113" s="376"/>
      <c r="KHE113" s="376"/>
      <c r="KHF113" s="376"/>
      <c r="KHG113" s="376"/>
      <c r="KHH113" s="376"/>
      <c r="KHI113" s="376"/>
      <c r="KHJ113" s="376"/>
      <c r="KHK113" s="376"/>
      <c r="KHL113" s="376"/>
      <c r="KHM113" s="376"/>
      <c r="KHN113" s="376"/>
      <c r="KHO113" s="376"/>
      <c r="KHP113" s="376"/>
      <c r="KHQ113" s="376"/>
      <c r="KHR113" s="376"/>
      <c r="KHS113" s="376"/>
      <c r="KHT113" s="376"/>
      <c r="KHU113" s="376"/>
      <c r="KHV113" s="376"/>
      <c r="KHW113" s="376"/>
      <c r="KHX113" s="376"/>
      <c r="KHY113" s="376"/>
      <c r="KHZ113" s="376"/>
      <c r="KIA113" s="376"/>
      <c r="KIB113" s="376"/>
      <c r="KIC113" s="376"/>
      <c r="KID113" s="376"/>
      <c r="KIE113" s="376"/>
      <c r="KIF113" s="376"/>
      <c r="KIG113" s="376"/>
      <c r="KIH113" s="376"/>
      <c r="KII113" s="376"/>
      <c r="KIJ113" s="376"/>
      <c r="KIK113" s="376"/>
      <c r="KIL113" s="376"/>
      <c r="KIM113" s="376"/>
      <c r="KIN113" s="376"/>
      <c r="KIO113" s="376"/>
      <c r="KIP113" s="376"/>
      <c r="KIQ113" s="376"/>
      <c r="KIR113" s="376"/>
      <c r="KIS113" s="376"/>
      <c r="KIT113" s="376"/>
      <c r="KIU113" s="376"/>
      <c r="KIV113" s="376"/>
      <c r="KIW113" s="376"/>
      <c r="KIX113" s="376"/>
      <c r="KIY113" s="376"/>
      <c r="KIZ113" s="376"/>
      <c r="KJA113" s="376"/>
      <c r="KJB113" s="376"/>
      <c r="KJC113" s="376"/>
      <c r="KJD113" s="376"/>
      <c r="KJE113" s="376"/>
      <c r="KJF113" s="376"/>
      <c r="KJG113" s="376"/>
      <c r="KJH113" s="376"/>
      <c r="KJI113" s="376"/>
      <c r="KJJ113" s="376"/>
      <c r="KJK113" s="376"/>
      <c r="KJL113" s="376"/>
      <c r="KJM113" s="376"/>
      <c r="KJN113" s="376"/>
      <c r="KJO113" s="376"/>
      <c r="KJP113" s="376"/>
      <c r="KJQ113" s="376"/>
      <c r="KJR113" s="376"/>
      <c r="KJS113" s="376"/>
      <c r="KJT113" s="376"/>
      <c r="KJU113" s="376"/>
      <c r="KJV113" s="376"/>
      <c r="KJW113" s="376"/>
      <c r="KJX113" s="376"/>
      <c r="KJY113" s="376"/>
      <c r="KJZ113" s="376"/>
      <c r="KKA113" s="376"/>
      <c r="KKB113" s="376"/>
      <c r="KKC113" s="376"/>
      <c r="KKD113" s="376"/>
      <c r="KKE113" s="376"/>
      <c r="KKF113" s="376"/>
      <c r="KKG113" s="376"/>
      <c r="KKH113" s="376"/>
      <c r="KKI113" s="376"/>
      <c r="KKJ113" s="376"/>
      <c r="KKK113" s="376"/>
      <c r="KKL113" s="376"/>
      <c r="KKM113" s="376"/>
      <c r="KKN113" s="376"/>
      <c r="KKO113" s="376"/>
      <c r="KKP113" s="376"/>
      <c r="KKQ113" s="376"/>
      <c r="KKR113" s="376"/>
      <c r="KKS113" s="376"/>
      <c r="KKT113" s="376"/>
      <c r="KKU113" s="376"/>
      <c r="KKV113" s="376"/>
      <c r="KKW113" s="376"/>
      <c r="KKX113" s="376"/>
      <c r="KKY113" s="376"/>
      <c r="KKZ113" s="376"/>
      <c r="KLA113" s="376"/>
      <c r="KLB113" s="376"/>
      <c r="KLC113" s="376"/>
      <c r="KLD113" s="376"/>
      <c r="KLE113" s="376"/>
      <c r="KLF113" s="376"/>
      <c r="KLG113" s="376"/>
      <c r="KLH113" s="376"/>
      <c r="KLI113" s="376"/>
      <c r="KLJ113" s="376"/>
      <c r="KLK113" s="376"/>
      <c r="KLL113" s="376"/>
      <c r="KLM113" s="376"/>
      <c r="KLN113" s="376"/>
      <c r="KLO113" s="376"/>
      <c r="KLP113" s="376"/>
      <c r="KLQ113" s="376"/>
      <c r="KLR113" s="376"/>
      <c r="KLS113" s="376"/>
      <c r="KLT113" s="376"/>
      <c r="KLU113" s="376"/>
      <c r="KLV113" s="376"/>
      <c r="KLW113" s="376"/>
      <c r="KLX113" s="376"/>
      <c r="KLY113" s="376"/>
      <c r="KLZ113" s="376"/>
      <c r="KMA113" s="376"/>
      <c r="KMB113" s="376"/>
      <c r="KMC113" s="376"/>
      <c r="KMD113" s="376"/>
      <c r="KME113" s="376"/>
      <c r="KMF113" s="376"/>
      <c r="KMG113" s="376"/>
      <c r="KMH113" s="376"/>
      <c r="KMI113" s="376"/>
      <c r="KMJ113" s="376"/>
      <c r="KMK113" s="376"/>
      <c r="KML113" s="376"/>
      <c r="KMM113" s="376"/>
      <c r="KMN113" s="376"/>
      <c r="KMO113" s="376"/>
      <c r="KMP113" s="376"/>
      <c r="KMQ113" s="376"/>
      <c r="KMR113" s="376"/>
      <c r="KMS113" s="376"/>
      <c r="KMT113" s="376"/>
      <c r="KMU113" s="376"/>
      <c r="KMV113" s="376"/>
      <c r="KMW113" s="376"/>
      <c r="KMX113" s="376"/>
      <c r="KMY113" s="376"/>
      <c r="KMZ113" s="376"/>
      <c r="KNA113" s="376"/>
      <c r="KNB113" s="376"/>
      <c r="KNC113" s="376"/>
      <c r="KND113" s="376"/>
      <c r="KNE113" s="376"/>
      <c r="KNF113" s="376"/>
      <c r="KNG113" s="376"/>
      <c r="KNH113" s="376"/>
      <c r="KNI113" s="376"/>
      <c r="KNJ113" s="376"/>
      <c r="KNK113" s="376"/>
      <c r="KNL113" s="376"/>
      <c r="KNM113" s="376"/>
      <c r="KNN113" s="376"/>
      <c r="KNO113" s="376"/>
      <c r="KNP113" s="376"/>
      <c r="KNQ113" s="376"/>
      <c r="KNR113" s="376"/>
      <c r="KNS113" s="376"/>
      <c r="KNT113" s="376"/>
      <c r="KNU113" s="376"/>
      <c r="KNV113" s="376"/>
      <c r="KNW113" s="376"/>
      <c r="KNX113" s="376"/>
      <c r="KNY113" s="376"/>
      <c r="KNZ113" s="376"/>
      <c r="KOA113" s="376"/>
      <c r="KOB113" s="376"/>
      <c r="KOC113" s="376"/>
      <c r="KOD113" s="376"/>
      <c r="KOE113" s="376"/>
      <c r="KOF113" s="376"/>
      <c r="KOG113" s="376"/>
      <c r="KOH113" s="376"/>
      <c r="KOI113" s="376"/>
      <c r="KOJ113" s="376"/>
      <c r="KOK113" s="376"/>
      <c r="KOL113" s="376"/>
      <c r="KOM113" s="376"/>
      <c r="KON113" s="376"/>
      <c r="KOO113" s="376"/>
      <c r="KOP113" s="376"/>
      <c r="KOQ113" s="376"/>
      <c r="KOR113" s="376"/>
      <c r="KOS113" s="376"/>
      <c r="KOT113" s="376"/>
      <c r="KOU113" s="376"/>
      <c r="KOV113" s="376"/>
      <c r="KOW113" s="376"/>
      <c r="KOX113" s="376"/>
      <c r="KOY113" s="376"/>
      <c r="KOZ113" s="376"/>
      <c r="KPA113" s="376"/>
      <c r="KPB113" s="376"/>
      <c r="KPC113" s="376"/>
      <c r="KPD113" s="376"/>
      <c r="KPE113" s="376"/>
      <c r="KPF113" s="376"/>
      <c r="KPG113" s="376"/>
      <c r="KPH113" s="376"/>
      <c r="KPI113" s="376"/>
      <c r="KPJ113" s="376"/>
      <c r="KPK113" s="376"/>
      <c r="KPL113" s="376"/>
      <c r="KPM113" s="376"/>
      <c r="KPN113" s="376"/>
      <c r="KPO113" s="376"/>
      <c r="KPP113" s="376"/>
      <c r="KPQ113" s="376"/>
      <c r="KPR113" s="376"/>
      <c r="KPS113" s="376"/>
      <c r="KPT113" s="376"/>
      <c r="KPU113" s="376"/>
      <c r="KPV113" s="376"/>
      <c r="KPW113" s="376"/>
      <c r="KPX113" s="376"/>
      <c r="KPY113" s="376"/>
      <c r="KPZ113" s="376"/>
      <c r="KQA113" s="376"/>
      <c r="KQB113" s="376"/>
      <c r="KQC113" s="376"/>
      <c r="KQD113" s="376"/>
      <c r="KQE113" s="376"/>
      <c r="KQF113" s="376"/>
      <c r="KQG113" s="376"/>
      <c r="KQH113" s="376"/>
      <c r="KQI113" s="376"/>
      <c r="KQJ113" s="376"/>
      <c r="KQK113" s="376"/>
      <c r="KQL113" s="376"/>
      <c r="KQM113" s="376"/>
      <c r="KQN113" s="376"/>
      <c r="KQO113" s="376"/>
      <c r="KQP113" s="376"/>
      <c r="KQQ113" s="376"/>
      <c r="KQR113" s="376"/>
      <c r="KQS113" s="376"/>
      <c r="KQT113" s="376"/>
      <c r="KQU113" s="376"/>
      <c r="KQV113" s="376"/>
      <c r="KQW113" s="376"/>
      <c r="KQX113" s="376"/>
      <c r="KQY113" s="376"/>
      <c r="KQZ113" s="376"/>
      <c r="KRA113" s="376"/>
      <c r="KRB113" s="376"/>
      <c r="KRC113" s="376"/>
      <c r="KRD113" s="376"/>
      <c r="KRE113" s="376"/>
      <c r="KRF113" s="376"/>
      <c r="KRG113" s="376"/>
      <c r="KRH113" s="376"/>
      <c r="KRI113" s="376"/>
      <c r="KRJ113" s="376"/>
      <c r="KRK113" s="376"/>
      <c r="KRL113" s="376"/>
      <c r="KRM113" s="376"/>
      <c r="KRN113" s="376"/>
      <c r="KRO113" s="376"/>
      <c r="KRP113" s="376"/>
      <c r="KRQ113" s="376"/>
      <c r="KRR113" s="376"/>
      <c r="KRS113" s="376"/>
      <c r="KRT113" s="376"/>
      <c r="KRU113" s="376"/>
      <c r="KRV113" s="376"/>
      <c r="KRW113" s="376"/>
      <c r="KRX113" s="376"/>
      <c r="KRY113" s="376"/>
      <c r="KRZ113" s="376"/>
      <c r="KSA113" s="376"/>
      <c r="KSB113" s="376"/>
      <c r="KSC113" s="376"/>
      <c r="KSD113" s="376"/>
      <c r="KSE113" s="376"/>
      <c r="KSF113" s="376"/>
      <c r="KSG113" s="376"/>
      <c r="KSH113" s="376"/>
      <c r="KSI113" s="376"/>
      <c r="KSJ113" s="376"/>
      <c r="KSK113" s="376"/>
      <c r="KSL113" s="376"/>
      <c r="KSM113" s="376"/>
      <c r="KSN113" s="376"/>
      <c r="KSO113" s="376"/>
      <c r="KSP113" s="376"/>
      <c r="KSQ113" s="376"/>
      <c r="KSR113" s="376"/>
      <c r="KSS113" s="376"/>
      <c r="KST113" s="376"/>
      <c r="KSU113" s="376"/>
      <c r="KSV113" s="376"/>
      <c r="KSW113" s="376"/>
      <c r="KSX113" s="376"/>
      <c r="KSY113" s="376"/>
      <c r="KSZ113" s="376"/>
      <c r="KTA113" s="376"/>
      <c r="KTB113" s="376"/>
      <c r="KTC113" s="376"/>
      <c r="KTD113" s="376"/>
      <c r="KTE113" s="376"/>
      <c r="KTF113" s="376"/>
      <c r="KTG113" s="376"/>
      <c r="KTH113" s="376"/>
      <c r="KTI113" s="376"/>
      <c r="KTJ113" s="376"/>
      <c r="KTK113" s="376"/>
      <c r="KTL113" s="376"/>
      <c r="KTM113" s="376"/>
      <c r="KTN113" s="376"/>
      <c r="KTO113" s="376"/>
      <c r="KTP113" s="376"/>
      <c r="KTQ113" s="376"/>
      <c r="KTR113" s="376"/>
      <c r="KTS113" s="376"/>
      <c r="KTT113" s="376"/>
      <c r="KTU113" s="376"/>
      <c r="KTV113" s="376"/>
      <c r="KTW113" s="376"/>
      <c r="KTX113" s="376"/>
      <c r="KTY113" s="376"/>
      <c r="KTZ113" s="376"/>
      <c r="KUA113" s="376"/>
      <c r="KUB113" s="376"/>
      <c r="KUC113" s="376"/>
      <c r="KUD113" s="376"/>
      <c r="KUE113" s="376"/>
      <c r="KUF113" s="376"/>
      <c r="KUG113" s="376"/>
      <c r="KUH113" s="376"/>
      <c r="KUI113" s="376"/>
      <c r="KUJ113" s="376"/>
      <c r="KUK113" s="376"/>
      <c r="KUL113" s="376"/>
      <c r="KUM113" s="376"/>
      <c r="KUN113" s="376"/>
      <c r="KUO113" s="376"/>
      <c r="KUP113" s="376"/>
      <c r="KUQ113" s="376"/>
      <c r="KUR113" s="376"/>
      <c r="KUS113" s="376"/>
      <c r="KUT113" s="376"/>
      <c r="KUU113" s="376"/>
      <c r="KUV113" s="376"/>
      <c r="KUW113" s="376"/>
      <c r="KUX113" s="376"/>
      <c r="KUY113" s="376"/>
      <c r="KUZ113" s="376"/>
      <c r="KVA113" s="376"/>
      <c r="KVB113" s="376"/>
      <c r="KVC113" s="376"/>
      <c r="KVD113" s="376"/>
      <c r="KVE113" s="376"/>
      <c r="KVF113" s="376"/>
      <c r="KVG113" s="376"/>
      <c r="KVH113" s="376"/>
      <c r="KVI113" s="376"/>
      <c r="KVJ113" s="376"/>
      <c r="KVK113" s="376"/>
      <c r="KVL113" s="376"/>
      <c r="KVM113" s="376"/>
      <c r="KVN113" s="376"/>
      <c r="KVO113" s="376"/>
      <c r="KVP113" s="376"/>
      <c r="KVQ113" s="376"/>
      <c r="KVR113" s="376"/>
      <c r="KVS113" s="376"/>
      <c r="KVT113" s="376"/>
      <c r="KVU113" s="376"/>
      <c r="KVV113" s="376"/>
      <c r="KVW113" s="376"/>
      <c r="KVX113" s="376"/>
      <c r="KVY113" s="376"/>
      <c r="KVZ113" s="376"/>
      <c r="KWA113" s="376"/>
      <c r="KWB113" s="376"/>
      <c r="KWC113" s="376"/>
      <c r="KWD113" s="376"/>
      <c r="KWE113" s="376"/>
      <c r="KWF113" s="376"/>
      <c r="KWG113" s="376"/>
      <c r="KWH113" s="376"/>
      <c r="KWI113" s="376"/>
      <c r="KWJ113" s="376"/>
      <c r="KWK113" s="376"/>
      <c r="KWL113" s="376"/>
      <c r="KWM113" s="376"/>
      <c r="KWN113" s="376"/>
      <c r="KWO113" s="376"/>
      <c r="KWP113" s="376"/>
      <c r="KWQ113" s="376"/>
      <c r="KWR113" s="376"/>
      <c r="KWS113" s="376"/>
      <c r="KWT113" s="376"/>
      <c r="KWU113" s="376"/>
      <c r="KWV113" s="376"/>
      <c r="KWW113" s="376"/>
      <c r="KWX113" s="376"/>
      <c r="KWY113" s="376"/>
      <c r="KWZ113" s="376"/>
      <c r="KXA113" s="376"/>
      <c r="KXB113" s="376"/>
      <c r="KXC113" s="376"/>
      <c r="KXD113" s="376"/>
      <c r="KXE113" s="376"/>
      <c r="KXF113" s="376"/>
      <c r="KXG113" s="376"/>
      <c r="KXH113" s="376"/>
      <c r="KXI113" s="376"/>
      <c r="KXJ113" s="376"/>
      <c r="KXK113" s="376"/>
      <c r="KXL113" s="376"/>
      <c r="KXM113" s="376"/>
      <c r="KXN113" s="376"/>
      <c r="KXO113" s="376"/>
      <c r="KXP113" s="376"/>
      <c r="KXQ113" s="376"/>
      <c r="KXR113" s="376"/>
      <c r="KXS113" s="376"/>
      <c r="KXT113" s="376"/>
      <c r="KXU113" s="376"/>
      <c r="KXV113" s="376"/>
      <c r="KXW113" s="376"/>
      <c r="KXX113" s="376"/>
      <c r="KXY113" s="376"/>
      <c r="KXZ113" s="376"/>
      <c r="KYA113" s="376"/>
      <c r="KYB113" s="376"/>
      <c r="KYC113" s="376"/>
      <c r="KYD113" s="376"/>
      <c r="KYE113" s="376"/>
      <c r="KYF113" s="376"/>
      <c r="KYG113" s="376"/>
      <c r="KYH113" s="376"/>
      <c r="KYI113" s="376"/>
      <c r="KYJ113" s="376"/>
      <c r="KYK113" s="376"/>
      <c r="KYL113" s="376"/>
      <c r="KYM113" s="376"/>
      <c r="KYN113" s="376"/>
      <c r="KYO113" s="376"/>
      <c r="KYP113" s="376"/>
      <c r="KYQ113" s="376"/>
      <c r="KYR113" s="376"/>
      <c r="KYS113" s="376"/>
      <c r="KYT113" s="376"/>
      <c r="KYU113" s="376"/>
      <c r="KYV113" s="376"/>
      <c r="KYW113" s="376"/>
      <c r="KYX113" s="376"/>
      <c r="KYY113" s="376"/>
      <c r="KYZ113" s="376"/>
      <c r="KZA113" s="376"/>
      <c r="KZB113" s="376"/>
      <c r="KZC113" s="376"/>
      <c r="KZD113" s="376"/>
      <c r="KZE113" s="376"/>
      <c r="KZF113" s="376"/>
      <c r="KZG113" s="376"/>
      <c r="KZH113" s="376"/>
      <c r="KZI113" s="376"/>
      <c r="KZJ113" s="376"/>
      <c r="KZK113" s="376"/>
      <c r="KZL113" s="376"/>
      <c r="KZM113" s="376"/>
      <c r="KZN113" s="376"/>
      <c r="KZO113" s="376"/>
      <c r="KZP113" s="376"/>
      <c r="KZQ113" s="376"/>
      <c r="KZR113" s="376"/>
      <c r="KZS113" s="376"/>
      <c r="KZT113" s="376"/>
      <c r="KZU113" s="376"/>
      <c r="KZV113" s="376"/>
      <c r="KZW113" s="376"/>
      <c r="KZX113" s="376"/>
      <c r="KZY113" s="376"/>
      <c r="KZZ113" s="376"/>
      <c r="LAA113" s="376"/>
      <c r="LAB113" s="376"/>
      <c r="LAC113" s="376"/>
      <c r="LAD113" s="376"/>
      <c r="LAE113" s="376"/>
      <c r="LAF113" s="376"/>
      <c r="LAG113" s="376"/>
      <c r="LAH113" s="376"/>
      <c r="LAI113" s="376"/>
      <c r="LAJ113" s="376"/>
      <c r="LAK113" s="376"/>
      <c r="LAL113" s="376"/>
      <c r="LAM113" s="376"/>
      <c r="LAN113" s="376"/>
      <c r="LAO113" s="376"/>
      <c r="LAP113" s="376"/>
      <c r="LAQ113" s="376"/>
      <c r="LAR113" s="376"/>
      <c r="LAS113" s="376"/>
      <c r="LAT113" s="376"/>
      <c r="LAU113" s="376"/>
      <c r="LAV113" s="376"/>
      <c r="LAW113" s="376"/>
      <c r="LAX113" s="376"/>
      <c r="LAY113" s="376"/>
      <c r="LAZ113" s="376"/>
      <c r="LBA113" s="376"/>
      <c r="LBB113" s="376"/>
      <c r="LBC113" s="376"/>
      <c r="LBD113" s="376"/>
      <c r="LBE113" s="376"/>
      <c r="LBF113" s="376"/>
      <c r="LBG113" s="376"/>
      <c r="LBH113" s="376"/>
      <c r="LBI113" s="376"/>
      <c r="LBJ113" s="376"/>
      <c r="LBK113" s="376"/>
      <c r="LBL113" s="376"/>
      <c r="LBM113" s="376"/>
      <c r="LBN113" s="376"/>
      <c r="LBO113" s="376"/>
      <c r="LBP113" s="376"/>
      <c r="LBQ113" s="376"/>
      <c r="LBR113" s="376"/>
      <c r="LBS113" s="376"/>
      <c r="LBT113" s="376"/>
      <c r="LBU113" s="376"/>
      <c r="LBV113" s="376"/>
      <c r="LBW113" s="376"/>
      <c r="LBX113" s="376"/>
      <c r="LBY113" s="376"/>
      <c r="LBZ113" s="376"/>
      <c r="LCA113" s="376"/>
      <c r="LCB113" s="376"/>
      <c r="LCC113" s="376"/>
      <c r="LCD113" s="376"/>
      <c r="LCE113" s="376"/>
      <c r="LCF113" s="376"/>
      <c r="LCG113" s="376"/>
      <c r="LCH113" s="376"/>
      <c r="LCI113" s="376"/>
      <c r="LCJ113" s="376"/>
      <c r="LCK113" s="376"/>
      <c r="LCL113" s="376"/>
      <c r="LCM113" s="376"/>
      <c r="LCN113" s="376"/>
      <c r="LCO113" s="376"/>
      <c r="LCP113" s="376"/>
      <c r="LCQ113" s="376"/>
      <c r="LCR113" s="376"/>
      <c r="LCS113" s="376"/>
      <c r="LCT113" s="376"/>
      <c r="LCU113" s="376"/>
      <c r="LCV113" s="376"/>
      <c r="LCW113" s="376"/>
      <c r="LCX113" s="376"/>
      <c r="LCY113" s="376"/>
      <c r="LCZ113" s="376"/>
      <c r="LDA113" s="376"/>
      <c r="LDB113" s="376"/>
      <c r="LDC113" s="376"/>
      <c r="LDD113" s="376"/>
      <c r="LDE113" s="376"/>
      <c r="LDF113" s="376"/>
      <c r="LDG113" s="376"/>
      <c r="LDH113" s="376"/>
      <c r="LDI113" s="376"/>
      <c r="LDJ113" s="376"/>
      <c r="LDK113" s="376"/>
      <c r="LDL113" s="376"/>
      <c r="LDM113" s="376"/>
      <c r="LDN113" s="376"/>
      <c r="LDO113" s="376"/>
      <c r="LDP113" s="376"/>
      <c r="LDQ113" s="376"/>
      <c r="LDR113" s="376"/>
      <c r="LDS113" s="376"/>
      <c r="LDT113" s="376"/>
      <c r="LDU113" s="376"/>
      <c r="LDV113" s="376"/>
      <c r="LDW113" s="376"/>
      <c r="LDX113" s="376"/>
      <c r="LDY113" s="376"/>
      <c r="LDZ113" s="376"/>
      <c r="LEA113" s="376"/>
      <c r="LEB113" s="376"/>
      <c r="LEC113" s="376"/>
      <c r="LED113" s="376"/>
      <c r="LEE113" s="376"/>
      <c r="LEF113" s="376"/>
      <c r="LEG113" s="376"/>
      <c r="LEH113" s="376"/>
      <c r="LEI113" s="376"/>
      <c r="LEJ113" s="376"/>
      <c r="LEK113" s="376"/>
      <c r="LEL113" s="376"/>
      <c r="LEM113" s="376"/>
      <c r="LEN113" s="376"/>
      <c r="LEO113" s="376"/>
      <c r="LEP113" s="376"/>
      <c r="LEQ113" s="376"/>
      <c r="LER113" s="376"/>
      <c r="LES113" s="376"/>
      <c r="LET113" s="376"/>
      <c r="LEU113" s="376"/>
      <c r="LEV113" s="376"/>
      <c r="LEW113" s="376"/>
      <c r="LEX113" s="376"/>
      <c r="LEY113" s="376"/>
      <c r="LEZ113" s="376"/>
      <c r="LFA113" s="376"/>
      <c r="LFB113" s="376"/>
      <c r="LFC113" s="376"/>
      <c r="LFD113" s="376"/>
      <c r="LFE113" s="376"/>
      <c r="LFF113" s="376"/>
      <c r="LFG113" s="376"/>
      <c r="LFH113" s="376"/>
      <c r="LFI113" s="376"/>
      <c r="LFJ113" s="376"/>
      <c r="LFK113" s="376"/>
      <c r="LFL113" s="376"/>
      <c r="LFM113" s="376"/>
      <c r="LFN113" s="376"/>
      <c r="LFO113" s="376"/>
      <c r="LFP113" s="376"/>
      <c r="LFQ113" s="376"/>
      <c r="LFR113" s="376"/>
      <c r="LFS113" s="376"/>
      <c r="LFT113" s="376"/>
      <c r="LFU113" s="376"/>
      <c r="LFV113" s="376"/>
      <c r="LFW113" s="376"/>
      <c r="LFX113" s="376"/>
      <c r="LFY113" s="376"/>
      <c r="LFZ113" s="376"/>
      <c r="LGA113" s="376"/>
      <c r="LGB113" s="376"/>
      <c r="LGC113" s="376"/>
      <c r="LGD113" s="376"/>
      <c r="LGE113" s="376"/>
      <c r="LGF113" s="376"/>
      <c r="LGG113" s="376"/>
      <c r="LGH113" s="376"/>
      <c r="LGI113" s="376"/>
      <c r="LGJ113" s="376"/>
      <c r="LGK113" s="376"/>
      <c r="LGL113" s="376"/>
      <c r="LGM113" s="376"/>
      <c r="LGN113" s="376"/>
      <c r="LGO113" s="376"/>
      <c r="LGP113" s="376"/>
      <c r="LGQ113" s="376"/>
      <c r="LGR113" s="376"/>
      <c r="LGS113" s="376"/>
      <c r="LGT113" s="376"/>
      <c r="LGU113" s="376"/>
      <c r="LGV113" s="376"/>
      <c r="LGW113" s="376"/>
      <c r="LGX113" s="376"/>
      <c r="LGY113" s="376"/>
      <c r="LGZ113" s="376"/>
      <c r="LHA113" s="376"/>
      <c r="LHB113" s="376"/>
      <c r="LHC113" s="376"/>
      <c r="LHD113" s="376"/>
      <c r="LHE113" s="376"/>
      <c r="LHF113" s="376"/>
      <c r="LHG113" s="376"/>
      <c r="LHH113" s="376"/>
      <c r="LHI113" s="376"/>
      <c r="LHJ113" s="376"/>
      <c r="LHK113" s="376"/>
      <c r="LHL113" s="376"/>
      <c r="LHM113" s="376"/>
      <c r="LHN113" s="376"/>
      <c r="LHO113" s="376"/>
      <c r="LHP113" s="376"/>
      <c r="LHQ113" s="376"/>
      <c r="LHR113" s="376"/>
      <c r="LHS113" s="376"/>
      <c r="LHT113" s="376"/>
      <c r="LHU113" s="376"/>
      <c r="LHV113" s="376"/>
      <c r="LHW113" s="376"/>
      <c r="LHX113" s="376"/>
      <c r="LHY113" s="376"/>
      <c r="LHZ113" s="376"/>
      <c r="LIA113" s="376"/>
      <c r="LIB113" s="376"/>
      <c r="LIC113" s="376"/>
      <c r="LID113" s="376"/>
      <c r="LIE113" s="376"/>
      <c r="LIF113" s="376"/>
      <c r="LIG113" s="376"/>
      <c r="LIH113" s="376"/>
      <c r="LII113" s="376"/>
      <c r="LIJ113" s="376"/>
      <c r="LIK113" s="376"/>
      <c r="LIL113" s="376"/>
      <c r="LIM113" s="376"/>
      <c r="LIN113" s="376"/>
      <c r="LIO113" s="376"/>
      <c r="LIP113" s="376"/>
      <c r="LIQ113" s="376"/>
      <c r="LIR113" s="376"/>
      <c r="LIS113" s="376"/>
      <c r="LIT113" s="376"/>
      <c r="LIU113" s="376"/>
      <c r="LIV113" s="376"/>
      <c r="LIW113" s="376"/>
      <c r="LIX113" s="376"/>
      <c r="LIY113" s="376"/>
      <c r="LIZ113" s="376"/>
      <c r="LJA113" s="376"/>
      <c r="LJB113" s="376"/>
      <c r="LJC113" s="376"/>
      <c r="LJD113" s="376"/>
      <c r="LJE113" s="376"/>
      <c r="LJF113" s="376"/>
      <c r="LJG113" s="376"/>
      <c r="LJH113" s="376"/>
      <c r="LJI113" s="376"/>
      <c r="LJJ113" s="376"/>
      <c r="LJK113" s="376"/>
      <c r="LJL113" s="376"/>
      <c r="LJM113" s="376"/>
      <c r="LJN113" s="376"/>
      <c r="LJO113" s="376"/>
      <c r="LJP113" s="376"/>
      <c r="LJQ113" s="376"/>
      <c r="LJR113" s="376"/>
      <c r="LJS113" s="376"/>
      <c r="LJT113" s="376"/>
      <c r="LJU113" s="376"/>
      <c r="LJV113" s="376"/>
      <c r="LJW113" s="376"/>
      <c r="LJX113" s="376"/>
      <c r="LJY113" s="376"/>
      <c r="LJZ113" s="376"/>
      <c r="LKA113" s="376"/>
      <c r="LKB113" s="376"/>
      <c r="LKC113" s="376"/>
      <c r="LKD113" s="376"/>
      <c r="LKE113" s="376"/>
      <c r="LKF113" s="376"/>
      <c r="LKG113" s="376"/>
      <c r="LKH113" s="376"/>
      <c r="LKI113" s="376"/>
      <c r="LKJ113" s="376"/>
      <c r="LKK113" s="376"/>
      <c r="LKL113" s="376"/>
      <c r="LKM113" s="376"/>
      <c r="LKN113" s="376"/>
      <c r="LKO113" s="376"/>
      <c r="LKP113" s="376"/>
      <c r="LKQ113" s="376"/>
      <c r="LKR113" s="376"/>
      <c r="LKS113" s="376"/>
      <c r="LKT113" s="376"/>
      <c r="LKU113" s="376"/>
      <c r="LKV113" s="376"/>
      <c r="LKW113" s="376"/>
      <c r="LKX113" s="376"/>
      <c r="LKY113" s="376"/>
      <c r="LKZ113" s="376"/>
      <c r="LLA113" s="376"/>
      <c r="LLB113" s="376"/>
      <c r="LLC113" s="376"/>
      <c r="LLD113" s="376"/>
      <c r="LLE113" s="376"/>
      <c r="LLF113" s="376"/>
      <c r="LLG113" s="376"/>
      <c r="LLH113" s="376"/>
      <c r="LLI113" s="376"/>
      <c r="LLJ113" s="376"/>
      <c r="LLK113" s="376"/>
      <c r="LLL113" s="376"/>
      <c r="LLM113" s="376"/>
      <c r="LLN113" s="376"/>
      <c r="LLO113" s="376"/>
      <c r="LLP113" s="376"/>
      <c r="LLQ113" s="376"/>
      <c r="LLR113" s="376"/>
      <c r="LLS113" s="376"/>
      <c r="LLT113" s="376"/>
      <c r="LLU113" s="376"/>
      <c r="LLV113" s="376"/>
      <c r="LLW113" s="376"/>
      <c r="LLX113" s="376"/>
      <c r="LLY113" s="376"/>
      <c r="LLZ113" s="376"/>
      <c r="LMA113" s="376"/>
      <c r="LMB113" s="376"/>
      <c r="LMC113" s="376"/>
      <c r="LMD113" s="376"/>
      <c r="LME113" s="376"/>
      <c r="LMF113" s="376"/>
      <c r="LMG113" s="376"/>
      <c r="LMH113" s="376"/>
      <c r="LMI113" s="376"/>
      <c r="LMJ113" s="376"/>
      <c r="LMK113" s="376"/>
      <c r="LML113" s="376"/>
      <c r="LMM113" s="376"/>
      <c r="LMN113" s="376"/>
      <c r="LMO113" s="376"/>
      <c r="LMP113" s="376"/>
      <c r="LMQ113" s="376"/>
      <c r="LMR113" s="376"/>
      <c r="LMS113" s="376"/>
      <c r="LMT113" s="376"/>
      <c r="LMU113" s="376"/>
      <c r="LMV113" s="376"/>
      <c r="LMW113" s="376"/>
      <c r="LMX113" s="376"/>
      <c r="LMY113" s="376"/>
      <c r="LMZ113" s="376"/>
      <c r="LNA113" s="376"/>
      <c r="LNB113" s="376"/>
      <c r="LNC113" s="376"/>
      <c r="LND113" s="376"/>
      <c r="LNE113" s="376"/>
      <c r="LNF113" s="376"/>
      <c r="LNG113" s="376"/>
      <c r="LNH113" s="376"/>
      <c r="LNI113" s="376"/>
      <c r="LNJ113" s="376"/>
      <c r="LNK113" s="376"/>
      <c r="LNL113" s="376"/>
      <c r="LNM113" s="376"/>
      <c r="LNN113" s="376"/>
      <c r="LNO113" s="376"/>
      <c r="LNP113" s="376"/>
      <c r="LNQ113" s="376"/>
      <c r="LNR113" s="376"/>
      <c r="LNS113" s="376"/>
      <c r="LNT113" s="376"/>
      <c r="LNU113" s="376"/>
      <c r="LNV113" s="376"/>
      <c r="LNW113" s="376"/>
      <c r="LNX113" s="376"/>
      <c r="LNY113" s="376"/>
      <c r="LNZ113" s="376"/>
      <c r="LOA113" s="376"/>
      <c r="LOB113" s="376"/>
      <c r="LOC113" s="376"/>
      <c r="LOD113" s="376"/>
      <c r="LOE113" s="376"/>
      <c r="LOF113" s="376"/>
      <c r="LOG113" s="376"/>
      <c r="LOH113" s="376"/>
      <c r="LOI113" s="376"/>
      <c r="LOJ113" s="376"/>
      <c r="LOK113" s="376"/>
      <c r="LOL113" s="376"/>
      <c r="LOM113" s="376"/>
      <c r="LON113" s="376"/>
      <c r="LOO113" s="376"/>
      <c r="LOP113" s="376"/>
      <c r="LOQ113" s="376"/>
      <c r="LOR113" s="376"/>
      <c r="LOS113" s="376"/>
      <c r="LOT113" s="376"/>
      <c r="LOU113" s="376"/>
      <c r="LOV113" s="376"/>
      <c r="LOW113" s="376"/>
      <c r="LOX113" s="376"/>
      <c r="LOY113" s="376"/>
      <c r="LOZ113" s="376"/>
      <c r="LPA113" s="376"/>
      <c r="LPB113" s="376"/>
      <c r="LPC113" s="376"/>
      <c r="LPD113" s="376"/>
      <c r="LPE113" s="376"/>
      <c r="LPF113" s="376"/>
      <c r="LPG113" s="376"/>
      <c r="LPH113" s="376"/>
      <c r="LPI113" s="376"/>
      <c r="LPJ113" s="376"/>
      <c r="LPK113" s="376"/>
      <c r="LPL113" s="376"/>
      <c r="LPM113" s="376"/>
      <c r="LPN113" s="376"/>
      <c r="LPO113" s="376"/>
      <c r="LPP113" s="376"/>
      <c r="LPQ113" s="376"/>
      <c r="LPR113" s="376"/>
      <c r="LPS113" s="376"/>
      <c r="LPT113" s="376"/>
      <c r="LPU113" s="376"/>
      <c r="LPV113" s="376"/>
      <c r="LPW113" s="376"/>
      <c r="LPX113" s="376"/>
      <c r="LPY113" s="376"/>
      <c r="LPZ113" s="376"/>
      <c r="LQA113" s="376"/>
      <c r="LQB113" s="376"/>
      <c r="LQC113" s="376"/>
      <c r="LQD113" s="376"/>
      <c r="LQE113" s="376"/>
      <c r="LQF113" s="376"/>
      <c r="LQG113" s="376"/>
      <c r="LQH113" s="376"/>
      <c r="LQI113" s="376"/>
      <c r="LQJ113" s="376"/>
      <c r="LQK113" s="376"/>
      <c r="LQL113" s="376"/>
      <c r="LQM113" s="376"/>
      <c r="LQN113" s="376"/>
      <c r="LQO113" s="376"/>
      <c r="LQP113" s="376"/>
      <c r="LQQ113" s="376"/>
      <c r="LQR113" s="376"/>
      <c r="LQS113" s="376"/>
      <c r="LQT113" s="376"/>
      <c r="LQU113" s="376"/>
      <c r="LQV113" s="376"/>
      <c r="LQW113" s="376"/>
      <c r="LQX113" s="376"/>
      <c r="LQY113" s="376"/>
      <c r="LQZ113" s="376"/>
      <c r="LRA113" s="376"/>
      <c r="LRB113" s="376"/>
      <c r="LRC113" s="376"/>
      <c r="LRD113" s="376"/>
      <c r="LRE113" s="376"/>
      <c r="LRF113" s="376"/>
      <c r="LRG113" s="376"/>
      <c r="LRH113" s="376"/>
      <c r="LRI113" s="376"/>
      <c r="LRJ113" s="376"/>
      <c r="LRK113" s="376"/>
      <c r="LRL113" s="376"/>
      <c r="LRM113" s="376"/>
      <c r="LRN113" s="376"/>
      <c r="LRO113" s="376"/>
      <c r="LRP113" s="376"/>
      <c r="LRQ113" s="376"/>
      <c r="LRR113" s="376"/>
      <c r="LRS113" s="376"/>
      <c r="LRT113" s="376"/>
      <c r="LRU113" s="376"/>
      <c r="LRV113" s="376"/>
      <c r="LRW113" s="376"/>
      <c r="LRX113" s="376"/>
      <c r="LRY113" s="376"/>
      <c r="LRZ113" s="376"/>
      <c r="LSA113" s="376"/>
      <c r="LSB113" s="376"/>
      <c r="LSC113" s="376"/>
      <c r="LSD113" s="376"/>
      <c r="LSE113" s="376"/>
      <c r="LSF113" s="376"/>
      <c r="LSG113" s="376"/>
      <c r="LSH113" s="376"/>
      <c r="LSI113" s="376"/>
      <c r="LSJ113" s="376"/>
      <c r="LSK113" s="376"/>
      <c r="LSL113" s="376"/>
      <c r="LSM113" s="376"/>
      <c r="LSN113" s="376"/>
      <c r="LSO113" s="376"/>
      <c r="LSP113" s="376"/>
      <c r="LSQ113" s="376"/>
      <c r="LSR113" s="376"/>
      <c r="LSS113" s="376"/>
      <c r="LST113" s="376"/>
      <c r="LSU113" s="376"/>
      <c r="LSV113" s="376"/>
      <c r="LSW113" s="376"/>
      <c r="LSX113" s="376"/>
      <c r="LSY113" s="376"/>
      <c r="LSZ113" s="376"/>
      <c r="LTA113" s="376"/>
      <c r="LTB113" s="376"/>
      <c r="LTC113" s="376"/>
      <c r="LTD113" s="376"/>
      <c r="LTE113" s="376"/>
      <c r="LTF113" s="376"/>
      <c r="LTG113" s="376"/>
      <c r="LTH113" s="376"/>
      <c r="LTI113" s="376"/>
      <c r="LTJ113" s="376"/>
      <c r="LTK113" s="376"/>
      <c r="LTL113" s="376"/>
      <c r="LTM113" s="376"/>
      <c r="LTN113" s="376"/>
      <c r="LTO113" s="376"/>
      <c r="LTP113" s="376"/>
      <c r="LTQ113" s="376"/>
      <c r="LTR113" s="376"/>
      <c r="LTS113" s="376"/>
      <c r="LTT113" s="376"/>
      <c r="LTU113" s="376"/>
      <c r="LTV113" s="376"/>
      <c r="LTW113" s="376"/>
      <c r="LTX113" s="376"/>
      <c r="LTY113" s="376"/>
      <c r="LTZ113" s="376"/>
      <c r="LUA113" s="376"/>
      <c r="LUB113" s="376"/>
      <c r="LUC113" s="376"/>
      <c r="LUD113" s="376"/>
      <c r="LUE113" s="376"/>
      <c r="LUF113" s="376"/>
      <c r="LUG113" s="376"/>
      <c r="LUH113" s="376"/>
      <c r="LUI113" s="376"/>
      <c r="LUJ113" s="376"/>
      <c r="LUK113" s="376"/>
      <c r="LUL113" s="376"/>
      <c r="LUM113" s="376"/>
      <c r="LUN113" s="376"/>
      <c r="LUO113" s="376"/>
      <c r="LUP113" s="376"/>
      <c r="LUQ113" s="376"/>
      <c r="LUR113" s="376"/>
      <c r="LUS113" s="376"/>
      <c r="LUT113" s="376"/>
      <c r="LUU113" s="376"/>
      <c r="LUV113" s="376"/>
      <c r="LUW113" s="376"/>
      <c r="LUX113" s="376"/>
      <c r="LUY113" s="376"/>
      <c r="LUZ113" s="376"/>
      <c r="LVA113" s="376"/>
      <c r="LVB113" s="376"/>
      <c r="LVC113" s="376"/>
      <c r="LVD113" s="376"/>
      <c r="LVE113" s="376"/>
      <c r="LVF113" s="376"/>
      <c r="LVG113" s="376"/>
      <c r="LVH113" s="376"/>
      <c r="LVI113" s="376"/>
      <c r="LVJ113" s="376"/>
      <c r="LVK113" s="376"/>
      <c r="LVL113" s="376"/>
      <c r="LVM113" s="376"/>
      <c r="LVN113" s="376"/>
      <c r="LVO113" s="376"/>
      <c r="LVP113" s="376"/>
      <c r="LVQ113" s="376"/>
      <c r="LVR113" s="376"/>
      <c r="LVS113" s="376"/>
      <c r="LVT113" s="376"/>
      <c r="LVU113" s="376"/>
      <c r="LVV113" s="376"/>
      <c r="LVW113" s="376"/>
      <c r="LVX113" s="376"/>
      <c r="LVY113" s="376"/>
      <c r="LVZ113" s="376"/>
      <c r="LWA113" s="376"/>
      <c r="LWB113" s="376"/>
      <c r="LWC113" s="376"/>
      <c r="LWD113" s="376"/>
      <c r="LWE113" s="376"/>
      <c r="LWF113" s="376"/>
      <c r="LWG113" s="376"/>
      <c r="LWH113" s="376"/>
      <c r="LWI113" s="376"/>
      <c r="LWJ113" s="376"/>
      <c r="LWK113" s="376"/>
      <c r="LWL113" s="376"/>
      <c r="LWM113" s="376"/>
      <c r="LWN113" s="376"/>
      <c r="LWO113" s="376"/>
      <c r="LWP113" s="376"/>
      <c r="LWQ113" s="376"/>
      <c r="LWR113" s="376"/>
      <c r="LWS113" s="376"/>
      <c r="LWT113" s="376"/>
      <c r="LWU113" s="376"/>
      <c r="LWV113" s="376"/>
      <c r="LWW113" s="376"/>
      <c r="LWX113" s="376"/>
      <c r="LWY113" s="376"/>
      <c r="LWZ113" s="376"/>
      <c r="LXA113" s="376"/>
      <c r="LXB113" s="376"/>
      <c r="LXC113" s="376"/>
      <c r="LXD113" s="376"/>
      <c r="LXE113" s="376"/>
      <c r="LXF113" s="376"/>
      <c r="LXG113" s="376"/>
      <c r="LXH113" s="376"/>
      <c r="LXI113" s="376"/>
      <c r="LXJ113" s="376"/>
      <c r="LXK113" s="376"/>
      <c r="LXL113" s="376"/>
      <c r="LXM113" s="376"/>
      <c r="LXN113" s="376"/>
      <c r="LXO113" s="376"/>
      <c r="LXP113" s="376"/>
      <c r="LXQ113" s="376"/>
      <c r="LXR113" s="376"/>
      <c r="LXS113" s="376"/>
      <c r="LXT113" s="376"/>
      <c r="LXU113" s="376"/>
      <c r="LXV113" s="376"/>
      <c r="LXW113" s="376"/>
      <c r="LXX113" s="376"/>
      <c r="LXY113" s="376"/>
      <c r="LXZ113" s="376"/>
      <c r="LYA113" s="376"/>
      <c r="LYB113" s="376"/>
      <c r="LYC113" s="376"/>
      <c r="LYD113" s="376"/>
      <c r="LYE113" s="376"/>
      <c r="LYF113" s="376"/>
      <c r="LYG113" s="376"/>
      <c r="LYH113" s="376"/>
      <c r="LYI113" s="376"/>
      <c r="LYJ113" s="376"/>
      <c r="LYK113" s="376"/>
      <c r="LYL113" s="376"/>
      <c r="LYM113" s="376"/>
      <c r="LYN113" s="376"/>
      <c r="LYO113" s="376"/>
      <c r="LYP113" s="376"/>
      <c r="LYQ113" s="376"/>
      <c r="LYR113" s="376"/>
      <c r="LYS113" s="376"/>
      <c r="LYT113" s="376"/>
      <c r="LYU113" s="376"/>
      <c r="LYV113" s="376"/>
      <c r="LYW113" s="376"/>
      <c r="LYX113" s="376"/>
      <c r="LYY113" s="376"/>
      <c r="LYZ113" s="376"/>
      <c r="LZA113" s="376"/>
      <c r="LZB113" s="376"/>
      <c r="LZC113" s="376"/>
      <c r="LZD113" s="376"/>
      <c r="LZE113" s="376"/>
      <c r="LZF113" s="376"/>
      <c r="LZG113" s="376"/>
      <c r="LZH113" s="376"/>
      <c r="LZI113" s="376"/>
      <c r="LZJ113" s="376"/>
      <c r="LZK113" s="376"/>
      <c r="LZL113" s="376"/>
      <c r="LZM113" s="376"/>
      <c r="LZN113" s="376"/>
      <c r="LZO113" s="376"/>
      <c r="LZP113" s="376"/>
      <c r="LZQ113" s="376"/>
      <c r="LZR113" s="376"/>
      <c r="LZS113" s="376"/>
      <c r="LZT113" s="376"/>
      <c r="LZU113" s="376"/>
      <c r="LZV113" s="376"/>
      <c r="LZW113" s="376"/>
      <c r="LZX113" s="376"/>
      <c r="LZY113" s="376"/>
      <c r="LZZ113" s="376"/>
      <c r="MAA113" s="376"/>
      <c r="MAB113" s="376"/>
      <c r="MAC113" s="376"/>
      <c r="MAD113" s="376"/>
      <c r="MAE113" s="376"/>
      <c r="MAF113" s="376"/>
      <c r="MAG113" s="376"/>
      <c r="MAH113" s="376"/>
      <c r="MAI113" s="376"/>
      <c r="MAJ113" s="376"/>
      <c r="MAK113" s="376"/>
      <c r="MAL113" s="376"/>
      <c r="MAM113" s="376"/>
      <c r="MAN113" s="376"/>
      <c r="MAO113" s="376"/>
      <c r="MAP113" s="376"/>
      <c r="MAQ113" s="376"/>
      <c r="MAR113" s="376"/>
      <c r="MAS113" s="376"/>
      <c r="MAT113" s="376"/>
      <c r="MAU113" s="376"/>
      <c r="MAV113" s="376"/>
      <c r="MAW113" s="376"/>
      <c r="MAX113" s="376"/>
      <c r="MAY113" s="376"/>
      <c r="MAZ113" s="376"/>
      <c r="MBA113" s="376"/>
      <c r="MBB113" s="376"/>
      <c r="MBC113" s="376"/>
      <c r="MBD113" s="376"/>
      <c r="MBE113" s="376"/>
      <c r="MBF113" s="376"/>
      <c r="MBG113" s="376"/>
      <c r="MBH113" s="376"/>
      <c r="MBI113" s="376"/>
      <c r="MBJ113" s="376"/>
      <c r="MBK113" s="376"/>
      <c r="MBL113" s="376"/>
      <c r="MBM113" s="376"/>
      <c r="MBN113" s="376"/>
      <c r="MBO113" s="376"/>
      <c r="MBP113" s="376"/>
      <c r="MBQ113" s="376"/>
      <c r="MBR113" s="376"/>
      <c r="MBS113" s="376"/>
      <c r="MBT113" s="376"/>
      <c r="MBU113" s="376"/>
      <c r="MBV113" s="376"/>
      <c r="MBW113" s="376"/>
      <c r="MBX113" s="376"/>
      <c r="MBY113" s="376"/>
      <c r="MBZ113" s="376"/>
      <c r="MCA113" s="376"/>
      <c r="MCB113" s="376"/>
      <c r="MCC113" s="376"/>
      <c r="MCD113" s="376"/>
      <c r="MCE113" s="376"/>
      <c r="MCF113" s="376"/>
      <c r="MCG113" s="376"/>
      <c r="MCH113" s="376"/>
      <c r="MCI113" s="376"/>
      <c r="MCJ113" s="376"/>
      <c r="MCK113" s="376"/>
      <c r="MCL113" s="376"/>
      <c r="MCM113" s="376"/>
      <c r="MCN113" s="376"/>
      <c r="MCO113" s="376"/>
      <c r="MCP113" s="376"/>
      <c r="MCQ113" s="376"/>
      <c r="MCR113" s="376"/>
      <c r="MCS113" s="376"/>
      <c r="MCT113" s="376"/>
      <c r="MCU113" s="376"/>
      <c r="MCV113" s="376"/>
      <c r="MCW113" s="376"/>
      <c r="MCX113" s="376"/>
      <c r="MCY113" s="376"/>
      <c r="MCZ113" s="376"/>
      <c r="MDA113" s="376"/>
      <c r="MDB113" s="376"/>
      <c r="MDC113" s="376"/>
      <c r="MDD113" s="376"/>
      <c r="MDE113" s="376"/>
      <c r="MDF113" s="376"/>
      <c r="MDG113" s="376"/>
      <c r="MDH113" s="376"/>
      <c r="MDI113" s="376"/>
      <c r="MDJ113" s="376"/>
      <c r="MDK113" s="376"/>
      <c r="MDL113" s="376"/>
      <c r="MDM113" s="376"/>
      <c r="MDN113" s="376"/>
      <c r="MDO113" s="376"/>
      <c r="MDP113" s="376"/>
      <c r="MDQ113" s="376"/>
      <c r="MDR113" s="376"/>
      <c r="MDS113" s="376"/>
      <c r="MDT113" s="376"/>
      <c r="MDU113" s="376"/>
      <c r="MDV113" s="376"/>
      <c r="MDW113" s="376"/>
      <c r="MDX113" s="376"/>
      <c r="MDY113" s="376"/>
      <c r="MDZ113" s="376"/>
      <c r="MEA113" s="376"/>
      <c r="MEB113" s="376"/>
      <c r="MEC113" s="376"/>
      <c r="MED113" s="376"/>
      <c r="MEE113" s="376"/>
      <c r="MEF113" s="376"/>
      <c r="MEG113" s="376"/>
      <c r="MEH113" s="376"/>
      <c r="MEI113" s="376"/>
      <c r="MEJ113" s="376"/>
      <c r="MEK113" s="376"/>
      <c r="MEL113" s="376"/>
      <c r="MEM113" s="376"/>
      <c r="MEN113" s="376"/>
      <c r="MEO113" s="376"/>
      <c r="MEP113" s="376"/>
      <c r="MEQ113" s="376"/>
      <c r="MER113" s="376"/>
      <c r="MES113" s="376"/>
      <c r="MET113" s="376"/>
      <c r="MEU113" s="376"/>
      <c r="MEV113" s="376"/>
      <c r="MEW113" s="376"/>
      <c r="MEX113" s="376"/>
      <c r="MEY113" s="376"/>
      <c r="MEZ113" s="376"/>
      <c r="MFA113" s="376"/>
      <c r="MFB113" s="376"/>
      <c r="MFC113" s="376"/>
      <c r="MFD113" s="376"/>
      <c r="MFE113" s="376"/>
      <c r="MFF113" s="376"/>
      <c r="MFG113" s="376"/>
      <c r="MFH113" s="376"/>
      <c r="MFI113" s="376"/>
      <c r="MFJ113" s="376"/>
      <c r="MFK113" s="376"/>
      <c r="MFL113" s="376"/>
      <c r="MFM113" s="376"/>
      <c r="MFN113" s="376"/>
      <c r="MFO113" s="376"/>
      <c r="MFP113" s="376"/>
      <c r="MFQ113" s="376"/>
      <c r="MFR113" s="376"/>
      <c r="MFS113" s="376"/>
      <c r="MFT113" s="376"/>
      <c r="MFU113" s="376"/>
      <c r="MFV113" s="376"/>
      <c r="MFW113" s="376"/>
      <c r="MFX113" s="376"/>
      <c r="MFY113" s="376"/>
      <c r="MFZ113" s="376"/>
      <c r="MGA113" s="376"/>
      <c r="MGB113" s="376"/>
      <c r="MGC113" s="376"/>
      <c r="MGD113" s="376"/>
      <c r="MGE113" s="376"/>
      <c r="MGF113" s="376"/>
      <c r="MGG113" s="376"/>
      <c r="MGH113" s="376"/>
      <c r="MGI113" s="376"/>
      <c r="MGJ113" s="376"/>
      <c r="MGK113" s="376"/>
      <c r="MGL113" s="376"/>
      <c r="MGM113" s="376"/>
      <c r="MGN113" s="376"/>
      <c r="MGO113" s="376"/>
      <c r="MGP113" s="376"/>
      <c r="MGQ113" s="376"/>
      <c r="MGR113" s="376"/>
      <c r="MGS113" s="376"/>
      <c r="MGT113" s="376"/>
      <c r="MGU113" s="376"/>
      <c r="MGV113" s="376"/>
      <c r="MGW113" s="376"/>
      <c r="MGX113" s="376"/>
      <c r="MGY113" s="376"/>
      <c r="MGZ113" s="376"/>
      <c r="MHA113" s="376"/>
      <c r="MHB113" s="376"/>
      <c r="MHC113" s="376"/>
      <c r="MHD113" s="376"/>
      <c r="MHE113" s="376"/>
      <c r="MHF113" s="376"/>
      <c r="MHG113" s="376"/>
      <c r="MHH113" s="376"/>
      <c r="MHI113" s="376"/>
      <c r="MHJ113" s="376"/>
      <c r="MHK113" s="376"/>
      <c r="MHL113" s="376"/>
      <c r="MHM113" s="376"/>
      <c r="MHN113" s="376"/>
      <c r="MHO113" s="376"/>
      <c r="MHP113" s="376"/>
      <c r="MHQ113" s="376"/>
      <c r="MHR113" s="376"/>
      <c r="MHS113" s="376"/>
      <c r="MHT113" s="376"/>
      <c r="MHU113" s="376"/>
      <c r="MHV113" s="376"/>
      <c r="MHW113" s="376"/>
      <c r="MHX113" s="376"/>
      <c r="MHY113" s="376"/>
      <c r="MHZ113" s="376"/>
      <c r="MIA113" s="376"/>
      <c r="MIB113" s="376"/>
      <c r="MIC113" s="376"/>
      <c r="MID113" s="376"/>
      <c r="MIE113" s="376"/>
      <c r="MIF113" s="376"/>
      <c r="MIG113" s="376"/>
      <c r="MIH113" s="376"/>
      <c r="MII113" s="376"/>
      <c r="MIJ113" s="376"/>
      <c r="MIK113" s="376"/>
      <c r="MIL113" s="376"/>
      <c r="MIM113" s="376"/>
      <c r="MIN113" s="376"/>
      <c r="MIO113" s="376"/>
      <c r="MIP113" s="376"/>
      <c r="MIQ113" s="376"/>
      <c r="MIR113" s="376"/>
      <c r="MIS113" s="376"/>
      <c r="MIT113" s="376"/>
      <c r="MIU113" s="376"/>
      <c r="MIV113" s="376"/>
      <c r="MIW113" s="376"/>
      <c r="MIX113" s="376"/>
      <c r="MIY113" s="376"/>
      <c r="MIZ113" s="376"/>
      <c r="MJA113" s="376"/>
      <c r="MJB113" s="376"/>
      <c r="MJC113" s="376"/>
      <c r="MJD113" s="376"/>
      <c r="MJE113" s="376"/>
      <c r="MJF113" s="376"/>
      <c r="MJG113" s="376"/>
      <c r="MJH113" s="376"/>
      <c r="MJI113" s="376"/>
      <c r="MJJ113" s="376"/>
      <c r="MJK113" s="376"/>
      <c r="MJL113" s="376"/>
      <c r="MJM113" s="376"/>
      <c r="MJN113" s="376"/>
      <c r="MJO113" s="376"/>
      <c r="MJP113" s="376"/>
      <c r="MJQ113" s="376"/>
      <c r="MJR113" s="376"/>
      <c r="MJS113" s="376"/>
      <c r="MJT113" s="376"/>
      <c r="MJU113" s="376"/>
      <c r="MJV113" s="376"/>
      <c r="MJW113" s="376"/>
      <c r="MJX113" s="376"/>
      <c r="MJY113" s="376"/>
      <c r="MJZ113" s="376"/>
      <c r="MKA113" s="376"/>
      <c r="MKB113" s="376"/>
      <c r="MKC113" s="376"/>
      <c r="MKD113" s="376"/>
      <c r="MKE113" s="376"/>
      <c r="MKF113" s="376"/>
      <c r="MKG113" s="376"/>
      <c r="MKH113" s="376"/>
      <c r="MKI113" s="376"/>
      <c r="MKJ113" s="376"/>
      <c r="MKK113" s="376"/>
      <c r="MKL113" s="376"/>
      <c r="MKM113" s="376"/>
      <c r="MKN113" s="376"/>
      <c r="MKO113" s="376"/>
      <c r="MKP113" s="376"/>
      <c r="MKQ113" s="376"/>
      <c r="MKR113" s="376"/>
      <c r="MKS113" s="376"/>
      <c r="MKT113" s="376"/>
      <c r="MKU113" s="376"/>
      <c r="MKV113" s="376"/>
      <c r="MKW113" s="376"/>
      <c r="MKX113" s="376"/>
      <c r="MKY113" s="376"/>
      <c r="MKZ113" s="376"/>
      <c r="MLA113" s="376"/>
      <c r="MLB113" s="376"/>
      <c r="MLC113" s="376"/>
      <c r="MLD113" s="376"/>
      <c r="MLE113" s="376"/>
      <c r="MLF113" s="376"/>
      <c r="MLG113" s="376"/>
      <c r="MLH113" s="376"/>
      <c r="MLI113" s="376"/>
      <c r="MLJ113" s="376"/>
      <c r="MLK113" s="376"/>
      <c r="MLL113" s="376"/>
      <c r="MLM113" s="376"/>
      <c r="MLN113" s="376"/>
      <c r="MLO113" s="376"/>
      <c r="MLP113" s="376"/>
      <c r="MLQ113" s="376"/>
      <c r="MLR113" s="376"/>
      <c r="MLS113" s="376"/>
      <c r="MLT113" s="376"/>
      <c r="MLU113" s="376"/>
      <c r="MLV113" s="376"/>
      <c r="MLW113" s="376"/>
      <c r="MLX113" s="376"/>
      <c r="MLY113" s="376"/>
      <c r="MLZ113" s="376"/>
      <c r="MMA113" s="376"/>
      <c r="MMB113" s="376"/>
      <c r="MMC113" s="376"/>
      <c r="MMD113" s="376"/>
      <c r="MME113" s="376"/>
      <c r="MMF113" s="376"/>
      <c r="MMG113" s="376"/>
      <c r="MMH113" s="376"/>
      <c r="MMI113" s="376"/>
      <c r="MMJ113" s="376"/>
      <c r="MMK113" s="376"/>
      <c r="MML113" s="376"/>
      <c r="MMM113" s="376"/>
      <c r="MMN113" s="376"/>
      <c r="MMO113" s="376"/>
      <c r="MMP113" s="376"/>
      <c r="MMQ113" s="376"/>
      <c r="MMR113" s="376"/>
      <c r="MMS113" s="376"/>
      <c r="MMT113" s="376"/>
      <c r="MMU113" s="376"/>
      <c r="MMV113" s="376"/>
      <c r="MMW113" s="376"/>
      <c r="MMX113" s="376"/>
      <c r="MMY113" s="376"/>
      <c r="MMZ113" s="376"/>
      <c r="MNA113" s="376"/>
      <c r="MNB113" s="376"/>
      <c r="MNC113" s="376"/>
      <c r="MND113" s="376"/>
      <c r="MNE113" s="376"/>
      <c r="MNF113" s="376"/>
      <c r="MNG113" s="376"/>
      <c r="MNH113" s="376"/>
      <c r="MNI113" s="376"/>
      <c r="MNJ113" s="376"/>
      <c r="MNK113" s="376"/>
      <c r="MNL113" s="376"/>
      <c r="MNM113" s="376"/>
      <c r="MNN113" s="376"/>
      <c r="MNO113" s="376"/>
      <c r="MNP113" s="376"/>
      <c r="MNQ113" s="376"/>
      <c r="MNR113" s="376"/>
      <c r="MNS113" s="376"/>
      <c r="MNT113" s="376"/>
      <c r="MNU113" s="376"/>
      <c r="MNV113" s="376"/>
      <c r="MNW113" s="376"/>
      <c r="MNX113" s="376"/>
      <c r="MNY113" s="376"/>
      <c r="MNZ113" s="376"/>
      <c r="MOA113" s="376"/>
      <c r="MOB113" s="376"/>
      <c r="MOC113" s="376"/>
      <c r="MOD113" s="376"/>
      <c r="MOE113" s="376"/>
      <c r="MOF113" s="376"/>
      <c r="MOG113" s="376"/>
      <c r="MOH113" s="376"/>
      <c r="MOI113" s="376"/>
      <c r="MOJ113" s="376"/>
      <c r="MOK113" s="376"/>
      <c r="MOL113" s="376"/>
      <c r="MOM113" s="376"/>
      <c r="MON113" s="376"/>
      <c r="MOO113" s="376"/>
      <c r="MOP113" s="376"/>
      <c r="MOQ113" s="376"/>
      <c r="MOR113" s="376"/>
      <c r="MOS113" s="376"/>
      <c r="MOT113" s="376"/>
      <c r="MOU113" s="376"/>
      <c r="MOV113" s="376"/>
      <c r="MOW113" s="376"/>
      <c r="MOX113" s="376"/>
      <c r="MOY113" s="376"/>
      <c r="MOZ113" s="376"/>
      <c r="MPA113" s="376"/>
      <c r="MPB113" s="376"/>
      <c r="MPC113" s="376"/>
      <c r="MPD113" s="376"/>
      <c r="MPE113" s="376"/>
      <c r="MPF113" s="376"/>
      <c r="MPG113" s="376"/>
      <c r="MPH113" s="376"/>
      <c r="MPI113" s="376"/>
      <c r="MPJ113" s="376"/>
      <c r="MPK113" s="376"/>
      <c r="MPL113" s="376"/>
      <c r="MPM113" s="376"/>
      <c r="MPN113" s="376"/>
      <c r="MPO113" s="376"/>
      <c r="MPP113" s="376"/>
      <c r="MPQ113" s="376"/>
      <c r="MPR113" s="376"/>
      <c r="MPS113" s="376"/>
      <c r="MPT113" s="376"/>
      <c r="MPU113" s="376"/>
      <c r="MPV113" s="376"/>
      <c r="MPW113" s="376"/>
      <c r="MPX113" s="376"/>
      <c r="MPY113" s="376"/>
      <c r="MPZ113" s="376"/>
      <c r="MQA113" s="376"/>
      <c r="MQB113" s="376"/>
      <c r="MQC113" s="376"/>
      <c r="MQD113" s="376"/>
      <c r="MQE113" s="376"/>
      <c r="MQF113" s="376"/>
      <c r="MQG113" s="376"/>
      <c r="MQH113" s="376"/>
      <c r="MQI113" s="376"/>
      <c r="MQJ113" s="376"/>
      <c r="MQK113" s="376"/>
      <c r="MQL113" s="376"/>
      <c r="MQM113" s="376"/>
      <c r="MQN113" s="376"/>
      <c r="MQO113" s="376"/>
      <c r="MQP113" s="376"/>
      <c r="MQQ113" s="376"/>
      <c r="MQR113" s="376"/>
      <c r="MQS113" s="376"/>
      <c r="MQT113" s="376"/>
      <c r="MQU113" s="376"/>
      <c r="MQV113" s="376"/>
      <c r="MQW113" s="376"/>
      <c r="MQX113" s="376"/>
      <c r="MQY113" s="376"/>
      <c r="MQZ113" s="376"/>
      <c r="MRA113" s="376"/>
      <c r="MRB113" s="376"/>
      <c r="MRC113" s="376"/>
      <c r="MRD113" s="376"/>
      <c r="MRE113" s="376"/>
      <c r="MRF113" s="376"/>
      <c r="MRG113" s="376"/>
      <c r="MRH113" s="376"/>
      <c r="MRI113" s="376"/>
      <c r="MRJ113" s="376"/>
      <c r="MRK113" s="376"/>
      <c r="MRL113" s="376"/>
      <c r="MRM113" s="376"/>
      <c r="MRN113" s="376"/>
      <c r="MRO113" s="376"/>
      <c r="MRP113" s="376"/>
      <c r="MRQ113" s="376"/>
      <c r="MRR113" s="376"/>
      <c r="MRS113" s="376"/>
      <c r="MRT113" s="376"/>
      <c r="MRU113" s="376"/>
      <c r="MRV113" s="376"/>
      <c r="MRW113" s="376"/>
      <c r="MRX113" s="376"/>
      <c r="MRY113" s="376"/>
      <c r="MRZ113" s="376"/>
      <c r="MSA113" s="376"/>
      <c r="MSB113" s="376"/>
      <c r="MSC113" s="376"/>
      <c r="MSD113" s="376"/>
      <c r="MSE113" s="376"/>
      <c r="MSF113" s="376"/>
      <c r="MSG113" s="376"/>
      <c r="MSH113" s="376"/>
      <c r="MSI113" s="376"/>
      <c r="MSJ113" s="376"/>
      <c r="MSK113" s="376"/>
      <c r="MSL113" s="376"/>
      <c r="MSM113" s="376"/>
      <c r="MSN113" s="376"/>
      <c r="MSO113" s="376"/>
      <c r="MSP113" s="376"/>
      <c r="MSQ113" s="376"/>
      <c r="MSR113" s="376"/>
      <c r="MSS113" s="376"/>
      <c r="MST113" s="376"/>
      <c r="MSU113" s="376"/>
      <c r="MSV113" s="376"/>
      <c r="MSW113" s="376"/>
      <c r="MSX113" s="376"/>
      <c r="MSY113" s="376"/>
      <c r="MSZ113" s="376"/>
      <c r="MTA113" s="376"/>
      <c r="MTB113" s="376"/>
      <c r="MTC113" s="376"/>
      <c r="MTD113" s="376"/>
      <c r="MTE113" s="376"/>
      <c r="MTF113" s="376"/>
      <c r="MTG113" s="376"/>
      <c r="MTH113" s="376"/>
      <c r="MTI113" s="376"/>
      <c r="MTJ113" s="376"/>
      <c r="MTK113" s="376"/>
      <c r="MTL113" s="376"/>
      <c r="MTM113" s="376"/>
      <c r="MTN113" s="376"/>
      <c r="MTO113" s="376"/>
      <c r="MTP113" s="376"/>
      <c r="MTQ113" s="376"/>
      <c r="MTR113" s="376"/>
      <c r="MTS113" s="376"/>
      <c r="MTT113" s="376"/>
      <c r="MTU113" s="376"/>
      <c r="MTV113" s="376"/>
      <c r="MTW113" s="376"/>
      <c r="MTX113" s="376"/>
      <c r="MTY113" s="376"/>
      <c r="MTZ113" s="376"/>
      <c r="MUA113" s="376"/>
      <c r="MUB113" s="376"/>
      <c r="MUC113" s="376"/>
      <c r="MUD113" s="376"/>
      <c r="MUE113" s="376"/>
      <c r="MUF113" s="376"/>
      <c r="MUG113" s="376"/>
      <c r="MUH113" s="376"/>
      <c r="MUI113" s="376"/>
      <c r="MUJ113" s="376"/>
      <c r="MUK113" s="376"/>
      <c r="MUL113" s="376"/>
      <c r="MUM113" s="376"/>
      <c r="MUN113" s="376"/>
      <c r="MUO113" s="376"/>
      <c r="MUP113" s="376"/>
      <c r="MUQ113" s="376"/>
      <c r="MUR113" s="376"/>
      <c r="MUS113" s="376"/>
      <c r="MUT113" s="376"/>
      <c r="MUU113" s="376"/>
      <c r="MUV113" s="376"/>
      <c r="MUW113" s="376"/>
      <c r="MUX113" s="376"/>
      <c r="MUY113" s="376"/>
      <c r="MUZ113" s="376"/>
      <c r="MVA113" s="376"/>
      <c r="MVB113" s="376"/>
      <c r="MVC113" s="376"/>
      <c r="MVD113" s="376"/>
      <c r="MVE113" s="376"/>
      <c r="MVF113" s="376"/>
      <c r="MVG113" s="376"/>
      <c r="MVH113" s="376"/>
      <c r="MVI113" s="376"/>
      <c r="MVJ113" s="376"/>
      <c r="MVK113" s="376"/>
      <c r="MVL113" s="376"/>
      <c r="MVM113" s="376"/>
      <c r="MVN113" s="376"/>
      <c r="MVO113" s="376"/>
      <c r="MVP113" s="376"/>
      <c r="MVQ113" s="376"/>
      <c r="MVR113" s="376"/>
      <c r="MVS113" s="376"/>
      <c r="MVT113" s="376"/>
      <c r="MVU113" s="376"/>
      <c r="MVV113" s="376"/>
      <c r="MVW113" s="376"/>
      <c r="MVX113" s="376"/>
      <c r="MVY113" s="376"/>
      <c r="MVZ113" s="376"/>
      <c r="MWA113" s="376"/>
      <c r="MWB113" s="376"/>
      <c r="MWC113" s="376"/>
      <c r="MWD113" s="376"/>
      <c r="MWE113" s="376"/>
      <c r="MWF113" s="376"/>
      <c r="MWG113" s="376"/>
      <c r="MWH113" s="376"/>
      <c r="MWI113" s="376"/>
      <c r="MWJ113" s="376"/>
      <c r="MWK113" s="376"/>
      <c r="MWL113" s="376"/>
      <c r="MWM113" s="376"/>
      <c r="MWN113" s="376"/>
      <c r="MWO113" s="376"/>
      <c r="MWP113" s="376"/>
      <c r="MWQ113" s="376"/>
      <c r="MWR113" s="376"/>
      <c r="MWS113" s="376"/>
      <c r="MWT113" s="376"/>
      <c r="MWU113" s="376"/>
      <c r="MWV113" s="376"/>
      <c r="MWW113" s="376"/>
      <c r="MWX113" s="376"/>
      <c r="MWY113" s="376"/>
      <c r="MWZ113" s="376"/>
      <c r="MXA113" s="376"/>
      <c r="MXB113" s="376"/>
      <c r="MXC113" s="376"/>
      <c r="MXD113" s="376"/>
      <c r="MXE113" s="376"/>
      <c r="MXF113" s="376"/>
      <c r="MXG113" s="376"/>
      <c r="MXH113" s="376"/>
      <c r="MXI113" s="376"/>
      <c r="MXJ113" s="376"/>
      <c r="MXK113" s="376"/>
      <c r="MXL113" s="376"/>
      <c r="MXM113" s="376"/>
      <c r="MXN113" s="376"/>
      <c r="MXO113" s="376"/>
      <c r="MXP113" s="376"/>
      <c r="MXQ113" s="376"/>
      <c r="MXR113" s="376"/>
      <c r="MXS113" s="376"/>
      <c r="MXT113" s="376"/>
      <c r="MXU113" s="376"/>
      <c r="MXV113" s="376"/>
      <c r="MXW113" s="376"/>
      <c r="MXX113" s="376"/>
      <c r="MXY113" s="376"/>
      <c r="MXZ113" s="376"/>
      <c r="MYA113" s="376"/>
      <c r="MYB113" s="376"/>
      <c r="MYC113" s="376"/>
      <c r="MYD113" s="376"/>
      <c r="MYE113" s="376"/>
      <c r="MYF113" s="376"/>
      <c r="MYG113" s="376"/>
      <c r="MYH113" s="376"/>
      <c r="MYI113" s="376"/>
      <c r="MYJ113" s="376"/>
      <c r="MYK113" s="376"/>
      <c r="MYL113" s="376"/>
      <c r="MYM113" s="376"/>
      <c r="MYN113" s="376"/>
      <c r="MYO113" s="376"/>
      <c r="MYP113" s="376"/>
      <c r="MYQ113" s="376"/>
      <c r="MYR113" s="376"/>
      <c r="MYS113" s="376"/>
      <c r="MYT113" s="376"/>
      <c r="MYU113" s="376"/>
      <c r="MYV113" s="376"/>
      <c r="MYW113" s="376"/>
      <c r="MYX113" s="376"/>
      <c r="MYY113" s="376"/>
      <c r="MYZ113" s="376"/>
      <c r="MZA113" s="376"/>
      <c r="MZB113" s="376"/>
      <c r="MZC113" s="376"/>
      <c r="MZD113" s="376"/>
      <c r="MZE113" s="376"/>
      <c r="MZF113" s="376"/>
      <c r="MZG113" s="376"/>
      <c r="MZH113" s="376"/>
      <c r="MZI113" s="376"/>
      <c r="MZJ113" s="376"/>
      <c r="MZK113" s="376"/>
      <c r="MZL113" s="376"/>
      <c r="MZM113" s="376"/>
      <c r="MZN113" s="376"/>
      <c r="MZO113" s="376"/>
      <c r="MZP113" s="376"/>
      <c r="MZQ113" s="376"/>
      <c r="MZR113" s="376"/>
      <c r="MZS113" s="376"/>
      <c r="MZT113" s="376"/>
      <c r="MZU113" s="376"/>
      <c r="MZV113" s="376"/>
      <c r="MZW113" s="376"/>
      <c r="MZX113" s="376"/>
      <c r="MZY113" s="376"/>
      <c r="MZZ113" s="376"/>
      <c r="NAA113" s="376"/>
      <c r="NAB113" s="376"/>
      <c r="NAC113" s="376"/>
      <c r="NAD113" s="376"/>
      <c r="NAE113" s="376"/>
      <c r="NAF113" s="376"/>
      <c r="NAG113" s="376"/>
      <c r="NAH113" s="376"/>
      <c r="NAI113" s="376"/>
      <c r="NAJ113" s="376"/>
      <c r="NAK113" s="376"/>
      <c r="NAL113" s="376"/>
      <c r="NAM113" s="376"/>
      <c r="NAN113" s="376"/>
      <c r="NAO113" s="376"/>
      <c r="NAP113" s="376"/>
      <c r="NAQ113" s="376"/>
      <c r="NAR113" s="376"/>
      <c r="NAS113" s="376"/>
      <c r="NAT113" s="376"/>
      <c r="NAU113" s="376"/>
      <c r="NAV113" s="376"/>
      <c r="NAW113" s="376"/>
      <c r="NAX113" s="376"/>
      <c r="NAY113" s="376"/>
      <c r="NAZ113" s="376"/>
      <c r="NBA113" s="376"/>
      <c r="NBB113" s="376"/>
      <c r="NBC113" s="376"/>
      <c r="NBD113" s="376"/>
      <c r="NBE113" s="376"/>
      <c r="NBF113" s="376"/>
      <c r="NBG113" s="376"/>
      <c r="NBH113" s="376"/>
      <c r="NBI113" s="376"/>
      <c r="NBJ113" s="376"/>
      <c r="NBK113" s="376"/>
      <c r="NBL113" s="376"/>
      <c r="NBM113" s="376"/>
      <c r="NBN113" s="376"/>
      <c r="NBO113" s="376"/>
      <c r="NBP113" s="376"/>
      <c r="NBQ113" s="376"/>
      <c r="NBR113" s="376"/>
      <c r="NBS113" s="376"/>
      <c r="NBT113" s="376"/>
      <c r="NBU113" s="376"/>
      <c r="NBV113" s="376"/>
      <c r="NBW113" s="376"/>
      <c r="NBX113" s="376"/>
      <c r="NBY113" s="376"/>
      <c r="NBZ113" s="376"/>
      <c r="NCA113" s="376"/>
      <c r="NCB113" s="376"/>
      <c r="NCC113" s="376"/>
      <c r="NCD113" s="376"/>
      <c r="NCE113" s="376"/>
      <c r="NCF113" s="376"/>
      <c r="NCG113" s="376"/>
      <c r="NCH113" s="376"/>
      <c r="NCI113" s="376"/>
      <c r="NCJ113" s="376"/>
      <c r="NCK113" s="376"/>
      <c r="NCL113" s="376"/>
      <c r="NCM113" s="376"/>
      <c r="NCN113" s="376"/>
      <c r="NCO113" s="376"/>
      <c r="NCP113" s="376"/>
      <c r="NCQ113" s="376"/>
      <c r="NCR113" s="376"/>
      <c r="NCS113" s="376"/>
      <c r="NCT113" s="376"/>
      <c r="NCU113" s="376"/>
      <c r="NCV113" s="376"/>
      <c r="NCW113" s="376"/>
      <c r="NCX113" s="376"/>
      <c r="NCY113" s="376"/>
      <c r="NCZ113" s="376"/>
      <c r="NDA113" s="376"/>
      <c r="NDB113" s="376"/>
      <c r="NDC113" s="376"/>
      <c r="NDD113" s="376"/>
      <c r="NDE113" s="376"/>
      <c r="NDF113" s="376"/>
      <c r="NDG113" s="376"/>
      <c r="NDH113" s="376"/>
      <c r="NDI113" s="376"/>
      <c r="NDJ113" s="376"/>
      <c r="NDK113" s="376"/>
      <c r="NDL113" s="376"/>
      <c r="NDM113" s="376"/>
      <c r="NDN113" s="376"/>
      <c r="NDO113" s="376"/>
      <c r="NDP113" s="376"/>
      <c r="NDQ113" s="376"/>
      <c r="NDR113" s="376"/>
      <c r="NDS113" s="376"/>
      <c r="NDT113" s="376"/>
      <c r="NDU113" s="376"/>
      <c r="NDV113" s="376"/>
      <c r="NDW113" s="376"/>
      <c r="NDX113" s="376"/>
      <c r="NDY113" s="376"/>
      <c r="NDZ113" s="376"/>
      <c r="NEA113" s="376"/>
      <c r="NEB113" s="376"/>
      <c r="NEC113" s="376"/>
      <c r="NED113" s="376"/>
      <c r="NEE113" s="376"/>
      <c r="NEF113" s="376"/>
      <c r="NEG113" s="376"/>
      <c r="NEH113" s="376"/>
      <c r="NEI113" s="376"/>
      <c r="NEJ113" s="376"/>
      <c r="NEK113" s="376"/>
      <c r="NEL113" s="376"/>
      <c r="NEM113" s="376"/>
      <c r="NEN113" s="376"/>
      <c r="NEO113" s="376"/>
      <c r="NEP113" s="376"/>
      <c r="NEQ113" s="376"/>
      <c r="NER113" s="376"/>
      <c r="NES113" s="376"/>
      <c r="NET113" s="376"/>
      <c r="NEU113" s="376"/>
      <c r="NEV113" s="376"/>
      <c r="NEW113" s="376"/>
      <c r="NEX113" s="376"/>
      <c r="NEY113" s="376"/>
      <c r="NEZ113" s="376"/>
      <c r="NFA113" s="376"/>
      <c r="NFB113" s="376"/>
      <c r="NFC113" s="376"/>
      <c r="NFD113" s="376"/>
      <c r="NFE113" s="376"/>
      <c r="NFF113" s="376"/>
      <c r="NFG113" s="376"/>
      <c r="NFH113" s="376"/>
      <c r="NFI113" s="376"/>
      <c r="NFJ113" s="376"/>
      <c r="NFK113" s="376"/>
      <c r="NFL113" s="376"/>
      <c r="NFM113" s="376"/>
      <c r="NFN113" s="376"/>
      <c r="NFO113" s="376"/>
      <c r="NFP113" s="376"/>
      <c r="NFQ113" s="376"/>
      <c r="NFR113" s="376"/>
      <c r="NFS113" s="376"/>
      <c r="NFT113" s="376"/>
      <c r="NFU113" s="376"/>
      <c r="NFV113" s="376"/>
      <c r="NFW113" s="376"/>
      <c r="NFX113" s="376"/>
      <c r="NFY113" s="376"/>
      <c r="NFZ113" s="376"/>
      <c r="NGA113" s="376"/>
      <c r="NGB113" s="376"/>
      <c r="NGC113" s="376"/>
      <c r="NGD113" s="376"/>
      <c r="NGE113" s="376"/>
      <c r="NGF113" s="376"/>
      <c r="NGG113" s="376"/>
      <c r="NGH113" s="376"/>
      <c r="NGI113" s="376"/>
      <c r="NGJ113" s="376"/>
      <c r="NGK113" s="376"/>
      <c r="NGL113" s="376"/>
      <c r="NGM113" s="376"/>
      <c r="NGN113" s="376"/>
      <c r="NGO113" s="376"/>
      <c r="NGP113" s="376"/>
      <c r="NGQ113" s="376"/>
      <c r="NGR113" s="376"/>
      <c r="NGS113" s="376"/>
      <c r="NGT113" s="376"/>
      <c r="NGU113" s="376"/>
      <c r="NGV113" s="376"/>
      <c r="NGW113" s="376"/>
      <c r="NGX113" s="376"/>
      <c r="NGY113" s="376"/>
      <c r="NGZ113" s="376"/>
      <c r="NHA113" s="376"/>
      <c r="NHB113" s="376"/>
      <c r="NHC113" s="376"/>
      <c r="NHD113" s="376"/>
      <c r="NHE113" s="376"/>
      <c r="NHF113" s="376"/>
      <c r="NHG113" s="376"/>
      <c r="NHH113" s="376"/>
      <c r="NHI113" s="376"/>
      <c r="NHJ113" s="376"/>
      <c r="NHK113" s="376"/>
      <c r="NHL113" s="376"/>
      <c r="NHM113" s="376"/>
      <c r="NHN113" s="376"/>
      <c r="NHO113" s="376"/>
      <c r="NHP113" s="376"/>
      <c r="NHQ113" s="376"/>
      <c r="NHR113" s="376"/>
      <c r="NHS113" s="376"/>
      <c r="NHT113" s="376"/>
      <c r="NHU113" s="376"/>
      <c r="NHV113" s="376"/>
      <c r="NHW113" s="376"/>
      <c r="NHX113" s="376"/>
      <c r="NHY113" s="376"/>
      <c r="NHZ113" s="376"/>
      <c r="NIA113" s="376"/>
      <c r="NIB113" s="376"/>
      <c r="NIC113" s="376"/>
      <c r="NID113" s="376"/>
      <c r="NIE113" s="376"/>
      <c r="NIF113" s="376"/>
      <c r="NIG113" s="376"/>
      <c r="NIH113" s="376"/>
      <c r="NII113" s="376"/>
      <c r="NIJ113" s="376"/>
      <c r="NIK113" s="376"/>
      <c r="NIL113" s="376"/>
      <c r="NIM113" s="376"/>
      <c r="NIN113" s="376"/>
      <c r="NIO113" s="376"/>
      <c r="NIP113" s="376"/>
      <c r="NIQ113" s="376"/>
      <c r="NIR113" s="376"/>
      <c r="NIS113" s="376"/>
      <c r="NIT113" s="376"/>
      <c r="NIU113" s="376"/>
      <c r="NIV113" s="376"/>
      <c r="NIW113" s="376"/>
      <c r="NIX113" s="376"/>
      <c r="NIY113" s="376"/>
      <c r="NIZ113" s="376"/>
      <c r="NJA113" s="376"/>
      <c r="NJB113" s="376"/>
      <c r="NJC113" s="376"/>
      <c r="NJD113" s="376"/>
      <c r="NJE113" s="376"/>
      <c r="NJF113" s="376"/>
      <c r="NJG113" s="376"/>
      <c r="NJH113" s="376"/>
      <c r="NJI113" s="376"/>
      <c r="NJJ113" s="376"/>
      <c r="NJK113" s="376"/>
      <c r="NJL113" s="376"/>
      <c r="NJM113" s="376"/>
      <c r="NJN113" s="376"/>
      <c r="NJO113" s="376"/>
      <c r="NJP113" s="376"/>
      <c r="NJQ113" s="376"/>
      <c r="NJR113" s="376"/>
      <c r="NJS113" s="376"/>
      <c r="NJT113" s="376"/>
      <c r="NJU113" s="376"/>
      <c r="NJV113" s="376"/>
      <c r="NJW113" s="376"/>
      <c r="NJX113" s="376"/>
      <c r="NJY113" s="376"/>
      <c r="NJZ113" s="376"/>
      <c r="NKA113" s="376"/>
      <c r="NKB113" s="376"/>
      <c r="NKC113" s="376"/>
      <c r="NKD113" s="376"/>
      <c r="NKE113" s="376"/>
      <c r="NKF113" s="376"/>
      <c r="NKG113" s="376"/>
      <c r="NKH113" s="376"/>
      <c r="NKI113" s="376"/>
      <c r="NKJ113" s="376"/>
      <c r="NKK113" s="376"/>
      <c r="NKL113" s="376"/>
      <c r="NKM113" s="376"/>
      <c r="NKN113" s="376"/>
      <c r="NKO113" s="376"/>
      <c r="NKP113" s="376"/>
      <c r="NKQ113" s="376"/>
      <c r="NKR113" s="376"/>
      <c r="NKS113" s="376"/>
      <c r="NKT113" s="376"/>
      <c r="NKU113" s="376"/>
      <c r="NKV113" s="376"/>
      <c r="NKW113" s="376"/>
      <c r="NKX113" s="376"/>
      <c r="NKY113" s="376"/>
      <c r="NKZ113" s="376"/>
      <c r="NLA113" s="376"/>
      <c r="NLB113" s="376"/>
      <c r="NLC113" s="376"/>
      <c r="NLD113" s="376"/>
      <c r="NLE113" s="376"/>
      <c r="NLF113" s="376"/>
      <c r="NLG113" s="376"/>
      <c r="NLH113" s="376"/>
      <c r="NLI113" s="376"/>
      <c r="NLJ113" s="376"/>
      <c r="NLK113" s="376"/>
      <c r="NLL113" s="376"/>
      <c r="NLM113" s="376"/>
      <c r="NLN113" s="376"/>
      <c r="NLO113" s="376"/>
      <c r="NLP113" s="376"/>
      <c r="NLQ113" s="376"/>
      <c r="NLR113" s="376"/>
      <c r="NLS113" s="376"/>
      <c r="NLT113" s="376"/>
      <c r="NLU113" s="376"/>
      <c r="NLV113" s="376"/>
      <c r="NLW113" s="376"/>
      <c r="NLX113" s="376"/>
      <c r="NLY113" s="376"/>
      <c r="NLZ113" s="376"/>
      <c r="NMA113" s="376"/>
      <c r="NMB113" s="376"/>
      <c r="NMC113" s="376"/>
      <c r="NMD113" s="376"/>
      <c r="NME113" s="376"/>
      <c r="NMF113" s="376"/>
      <c r="NMG113" s="376"/>
      <c r="NMH113" s="376"/>
      <c r="NMI113" s="376"/>
      <c r="NMJ113" s="376"/>
      <c r="NMK113" s="376"/>
      <c r="NML113" s="376"/>
      <c r="NMM113" s="376"/>
      <c r="NMN113" s="376"/>
      <c r="NMO113" s="376"/>
      <c r="NMP113" s="376"/>
      <c r="NMQ113" s="376"/>
      <c r="NMR113" s="376"/>
      <c r="NMS113" s="376"/>
      <c r="NMT113" s="376"/>
      <c r="NMU113" s="376"/>
      <c r="NMV113" s="376"/>
      <c r="NMW113" s="376"/>
      <c r="NMX113" s="376"/>
      <c r="NMY113" s="376"/>
      <c r="NMZ113" s="376"/>
      <c r="NNA113" s="376"/>
      <c r="NNB113" s="376"/>
      <c r="NNC113" s="376"/>
      <c r="NND113" s="376"/>
      <c r="NNE113" s="376"/>
      <c r="NNF113" s="376"/>
      <c r="NNG113" s="376"/>
      <c r="NNH113" s="376"/>
      <c r="NNI113" s="376"/>
      <c r="NNJ113" s="376"/>
      <c r="NNK113" s="376"/>
      <c r="NNL113" s="376"/>
      <c r="NNM113" s="376"/>
      <c r="NNN113" s="376"/>
      <c r="NNO113" s="376"/>
      <c r="NNP113" s="376"/>
      <c r="NNQ113" s="376"/>
      <c r="NNR113" s="376"/>
      <c r="NNS113" s="376"/>
      <c r="NNT113" s="376"/>
      <c r="NNU113" s="376"/>
      <c r="NNV113" s="376"/>
      <c r="NNW113" s="376"/>
      <c r="NNX113" s="376"/>
      <c r="NNY113" s="376"/>
      <c r="NNZ113" s="376"/>
      <c r="NOA113" s="376"/>
      <c r="NOB113" s="376"/>
      <c r="NOC113" s="376"/>
      <c r="NOD113" s="376"/>
      <c r="NOE113" s="376"/>
      <c r="NOF113" s="376"/>
      <c r="NOG113" s="376"/>
      <c r="NOH113" s="376"/>
      <c r="NOI113" s="376"/>
      <c r="NOJ113" s="376"/>
      <c r="NOK113" s="376"/>
      <c r="NOL113" s="376"/>
      <c r="NOM113" s="376"/>
      <c r="NON113" s="376"/>
      <c r="NOO113" s="376"/>
      <c r="NOP113" s="376"/>
      <c r="NOQ113" s="376"/>
      <c r="NOR113" s="376"/>
      <c r="NOS113" s="376"/>
      <c r="NOT113" s="376"/>
      <c r="NOU113" s="376"/>
      <c r="NOV113" s="376"/>
      <c r="NOW113" s="376"/>
      <c r="NOX113" s="376"/>
      <c r="NOY113" s="376"/>
      <c r="NOZ113" s="376"/>
      <c r="NPA113" s="376"/>
      <c r="NPB113" s="376"/>
      <c r="NPC113" s="376"/>
      <c r="NPD113" s="376"/>
      <c r="NPE113" s="376"/>
      <c r="NPF113" s="376"/>
      <c r="NPG113" s="376"/>
      <c r="NPH113" s="376"/>
      <c r="NPI113" s="376"/>
      <c r="NPJ113" s="376"/>
      <c r="NPK113" s="376"/>
      <c r="NPL113" s="376"/>
      <c r="NPM113" s="376"/>
      <c r="NPN113" s="376"/>
      <c r="NPO113" s="376"/>
      <c r="NPP113" s="376"/>
      <c r="NPQ113" s="376"/>
      <c r="NPR113" s="376"/>
      <c r="NPS113" s="376"/>
      <c r="NPT113" s="376"/>
      <c r="NPU113" s="376"/>
      <c r="NPV113" s="376"/>
      <c r="NPW113" s="376"/>
      <c r="NPX113" s="376"/>
      <c r="NPY113" s="376"/>
      <c r="NPZ113" s="376"/>
      <c r="NQA113" s="376"/>
      <c r="NQB113" s="376"/>
      <c r="NQC113" s="376"/>
      <c r="NQD113" s="376"/>
      <c r="NQE113" s="376"/>
      <c r="NQF113" s="376"/>
      <c r="NQG113" s="376"/>
      <c r="NQH113" s="376"/>
      <c r="NQI113" s="376"/>
      <c r="NQJ113" s="376"/>
      <c r="NQK113" s="376"/>
      <c r="NQL113" s="376"/>
      <c r="NQM113" s="376"/>
      <c r="NQN113" s="376"/>
      <c r="NQO113" s="376"/>
      <c r="NQP113" s="376"/>
      <c r="NQQ113" s="376"/>
      <c r="NQR113" s="376"/>
      <c r="NQS113" s="376"/>
      <c r="NQT113" s="376"/>
      <c r="NQU113" s="376"/>
      <c r="NQV113" s="376"/>
      <c r="NQW113" s="376"/>
      <c r="NQX113" s="376"/>
      <c r="NQY113" s="376"/>
      <c r="NQZ113" s="376"/>
      <c r="NRA113" s="376"/>
      <c r="NRB113" s="376"/>
      <c r="NRC113" s="376"/>
      <c r="NRD113" s="376"/>
      <c r="NRE113" s="376"/>
      <c r="NRF113" s="376"/>
      <c r="NRG113" s="376"/>
      <c r="NRH113" s="376"/>
      <c r="NRI113" s="376"/>
      <c r="NRJ113" s="376"/>
      <c r="NRK113" s="376"/>
      <c r="NRL113" s="376"/>
      <c r="NRM113" s="376"/>
      <c r="NRN113" s="376"/>
      <c r="NRO113" s="376"/>
      <c r="NRP113" s="376"/>
      <c r="NRQ113" s="376"/>
      <c r="NRR113" s="376"/>
      <c r="NRS113" s="376"/>
      <c r="NRT113" s="376"/>
      <c r="NRU113" s="376"/>
      <c r="NRV113" s="376"/>
      <c r="NRW113" s="376"/>
      <c r="NRX113" s="376"/>
      <c r="NRY113" s="376"/>
      <c r="NRZ113" s="376"/>
      <c r="NSA113" s="376"/>
      <c r="NSB113" s="376"/>
      <c r="NSC113" s="376"/>
      <c r="NSD113" s="376"/>
      <c r="NSE113" s="376"/>
      <c r="NSF113" s="376"/>
      <c r="NSG113" s="376"/>
      <c r="NSH113" s="376"/>
      <c r="NSI113" s="376"/>
      <c r="NSJ113" s="376"/>
      <c r="NSK113" s="376"/>
      <c r="NSL113" s="376"/>
      <c r="NSM113" s="376"/>
      <c r="NSN113" s="376"/>
      <c r="NSO113" s="376"/>
      <c r="NSP113" s="376"/>
      <c r="NSQ113" s="376"/>
      <c r="NSR113" s="376"/>
      <c r="NSS113" s="376"/>
      <c r="NST113" s="376"/>
      <c r="NSU113" s="376"/>
      <c r="NSV113" s="376"/>
      <c r="NSW113" s="376"/>
      <c r="NSX113" s="376"/>
      <c r="NSY113" s="376"/>
      <c r="NSZ113" s="376"/>
      <c r="NTA113" s="376"/>
      <c r="NTB113" s="376"/>
      <c r="NTC113" s="376"/>
      <c r="NTD113" s="376"/>
      <c r="NTE113" s="376"/>
      <c r="NTF113" s="376"/>
      <c r="NTG113" s="376"/>
      <c r="NTH113" s="376"/>
      <c r="NTI113" s="376"/>
      <c r="NTJ113" s="376"/>
      <c r="NTK113" s="376"/>
      <c r="NTL113" s="376"/>
      <c r="NTM113" s="376"/>
      <c r="NTN113" s="376"/>
      <c r="NTO113" s="376"/>
      <c r="NTP113" s="376"/>
      <c r="NTQ113" s="376"/>
      <c r="NTR113" s="376"/>
      <c r="NTS113" s="376"/>
      <c r="NTT113" s="376"/>
      <c r="NTU113" s="376"/>
      <c r="NTV113" s="376"/>
      <c r="NTW113" s="376"/>
      <c r="NTX113" s="376"/>
      <c r="NTY113" s="376"/>
      <c r="NTZ113" s="376"/>
      <c r="NUA113" s="376"/>
      <c r="NUB113" s="376"/>
      <c r="NUC113" s="376"/>
      <c r="NUD113" s="376"/>
      <c r="NUE113" s="376"/>
      <c r="NUF113" s="376"/>
      <c r="NUG113" s="376"/>
      <c r="NUH113" s="376"/>
      <c r="NUI113" s="376"/>
      <c r="NUJ113" s="376"/>
      <c r="NUK113" s="376"/>
      <c r="NUL113" s="376"/>
      <c r="NUM113" s="376"/>
      <c r="NUN113" s="376"/>
      <c r="NUO113" s="376"/>
      <c r="NUP113" s="376"/>
      <c r="NUQ113" s="376"/>
      <c r="NUR113" s="376"/>
      <c r="NUS113" s="376"/>
      <c r="NUT113" s="376"/>
      <c r="NUU113" s="376"/>
      <c r="NUV113" s="376"/>
      <c r="NUW113" s="376"/>
      <c r="NUX113" s="376"/>
      <c r="NUY113" s="376"/>
      <c r="NUZ113" s="376"/>
      <c r="NVA113" s="376"/>
      <c r="NVB113" s="376"/>
      <c r="NVC113" s="376"/>
      <c r="NVD113" s="376"/>
      <c r="NVE113" s="376"/>
      <c r="NVF113" s="376"/>
      <c r="NVG113" s="376"/>
      <c r="NVH113" s="376"/>
      <c r="NVI113" s="376"/>
      <c r="NVJ113" s="376"/>
      <c r="NVK113" s="376"/>
      <c r="NVL113" s="376"/>
      <c r="NVM113" s="376"/>
      <c r="NVN113" s="376"/>
      <c r="NVO113" s="376"/>
      <c r="NVP113" s="376"/>
      <c r="NVQ113" s="376"/>
      <c r="NVR113" s="376"/>
      <c r="NVS113" s="376"/>
      <c r="NVT113" s="376"/>
      <c r="NVU113" s="376"/>
      <c r="NVV113" s="376"/>
      <c r="NVW113" s="376"/>
      <c r="NVX113" s="376"/>
      <c r="NVY113" s="376"/>
      <c r="NVZ113" s="376"/>
      <c r="NWA113" s="376"/>
      <c r="NWB113" s="376"/>
      <c r="NWC113" s="376"/>
      <c r="NWD113" s="376"/>
      <c r="NWE113" s="376"/>
      <c r="NWF113" s="376"/>
      <c r="NWG113" s="376"/>
      <c r="NWH113" s="376"/>
      <c r="NWI113" s="376"/>
      <c r="NWJ113" s="376"/>
      <c r="NWK113" s="376"/>
      <c r="NWL113" s="376"/>
      <c r="NWM113" s="376"/>
      <c r="NWN113" s="376"/>
      <c r="NWO113" s="376"/>
      <c r="NWP113" s="376"/>
      <c r="NWQ113" s="376"/>
      <c r="NWR113" s="376"/>
      <c r="NWS113" s="376"/>
      <c r="NWT113" s="376"/>
      <c r="NWU113" s="376"/>
      <c r="NWV113" s="376"/>
      <c r="NWW113" s="376"/>
      <c r="NWX113" s="376"/>
      <c r="NWY113" s="376"/>
      <c r="NWZ113" s="376"/>
      <c r="NXA113" s="376"/>
      <c r="NXB113" s="376"/>
      <c r="NXC113" s="376"/>
      <c r="NXD113" s="376"/>
      <c r="NXE113" s="376"/>
      <c r="NXF113" s="376"/>
      <c r="NXG113" s="376"/>
      <c r="NXH113" s="376"/>
      <c r="NXI113" s="376"/>
      <c r="NXJ113" s="376"/>
      <c r="NXK113" s="376"/>
      <c r="NXL113" s="376"/>
      <c r="NXM113" s="376"/>
      <c r="NXN113" s="376"/>
      <c r="NXO113" s="376"/>
      <c r="NXP113" s="376"/>
      <c r="NXQ113" s="376"/>
      <c r="NXR113" s="376"/>
      <c r="NXS113" s="376"/>
      <c r="NXT113" s="376"/>
      <c r="NXU113" s="376"/>
      <c r="NXV113" s="376"/>
      <c r="NXW113" s="376"/>
      <c r="NXX113" s="376"/>
      <c r="NXY113" s="376"/>
      <c r="NXZ113" s="376"/>
      <c r="NYA113" s="376"/>
      <c r="NYB113" s="376"/>
      <c r="NYC113" s="376"/>
      <c r="NYD113" s="376"/>
      <c r="NYE113" s="376"/>
      <c r="NYF113" s="376"/>
      <c r="NYG113" s="376"/>
      <c r="NYH113" s="376"/>
      <c r="NYI113" s="376"/>
      <c r="NYJ113" s="376"/>
      <c r="NYK113" s="376"/>
      <c r="NYL113" s="376"/>
      <c r="NYM113" s="376"/>
      <c r="NYN113" s="376"/>
      <c r="NYO113" s="376"/>
      <c r="NYP113" s="376"/>
      <c r="NYQ113" s="376"/>
      <c r="NYR113" s="376"/>
      <c r="NYS113" s="376"/>
      <c r="NYT113" s="376"/>
      <c r="NYU113" s="376"/>
      <c r="NYV113" s="376"/>
      <c r="NYW113" s="376"/>
      <c r="NYX113" s="376"/>
      <c r="NYY113" s="376"/>
      <c r="NYZ113" s="376"/>
      <c r="NZA113" s="376"/>
      <c r="NZB113" s="376"/>
      <c r="NZC113" s="376"/>
      <c r="NZD113" s="376"/>
      <c r="NZE113" s="376"/>
      <c r="NZF113" s="376"/>
      <c r="NZG113" s="376"/>
      <c r="NZH113" s="376"/>
      <c r="NZI113" s="376"/>
      <c r="NZJ113" s="376"/>
      <c r="NZK113" s="376"/>
      <c r="NZL113" s="376"/>
      <c r="NZM113" s="376"/>
      <c r="NZN113" s="376"/>
      <c r="NZO113" s="376"/>
      <c r="NZP113" s="376"/>
      <c r="NZQ113" s="376"/>
      <c r="NZR113" s="376"/>
      <c r="NZS113" s="376"/>
      <c r="NZT113" s="376"/>
      <c r="NZU113" s="376"/>
      <c r="NZV113" s="376"/>
      <c r="NZW113" s="376"/>
      <c r="NZX113" s="376"/>
      <c r="NZY113" s="376"/>
      <c r="NZZ113" s="376"/>
      <c r="OAA113" s="376"/>
      <c r="OAB113" s="376"/>
      <c r="OAC113" s="376"/>
      <c r="OAD113" s="376"/>
      <c r="OAE113" s="376"/>
      <c r="OAF113" s="376"/>
      <c r="OAG113" s="376"/>
      <c r="OAH113" s="376"/>
      <c r="OAI113" s="376"/>
      <c r="OAJ113" s="376"/>
      <c r="OAK113" s="376"/>
      <c r="OAL113" s="376"/>
      <c r="OAM113" s="376"/>
      <c r="OAN113" s="376"/>
      <c r="OAO113" s="376"/>
      <c r="OAP113" s="376"/>
      <c r="OAQ113" s="376"/>
      <c r="OAR113" s="376"/>
      <c r="OAS113" s="376"/>
      <c r="OAT113" s="376"/>
      <c r="OAU113" s="376"/>
      <c r="OAV113" s="376"/>
      <c r="OAW113" s="376"/>
      <c r="OAX113" s="376"/>
      <c r="OAY113" s="376"/>
      <c r="OAZ113" s="376"/>
      <c r="OBA113" s="376"/>
      <c r="OBB113" s="376"/>
      <c r="OBC113" s="376"/>
      <c r="OBD113" s="376"/>
      <c r="OBE113" s="376"/>
      <c r="OBF113" s="376"/>
      <c r="OBG113" s="376"/>
      <c r="OBH113" s="376"/>
      <c r="OBI113" s="376"/>
      <c r="OBJ113" s="376"/>
      <c r="OBK113" s="376"/>
      <c r="OBL113" s="376"/>
      <c r="OBM113" s="376"/>
      <c r="OBN113" s="376"/>
      <c r="OBO113" s="376"/>
      <c r="OBP113" s="376"/>
      <c r="OBQ113" s="376"/>
      <c r="OBR113" s="376"/>
      <c r="OBS113" s="376"/>
      <c r="OBT113" s="376"/>
      <c r="OBU113" s="376"/>
      <c r="OBV113" s="376"/>
      <c r="OBW113" s="376"/>
      <c r="OBX113" s="376"/>
      <c r="OBY113" s="376"/>
      <c r="OBZ113" s="376"/>
      <c r="OCA113" s="376"/>
      <c r="OCB113" s="376"/>
      <c r="OCC113" s="376"/>
      <c r="OCD113" s="376"/>
      <c r="OCE113" s="376"/>
      <c r="OCF113" s="376"/>
      <c r="OCG113" s="376"/>
      <c r="OCH113" s="376"/>
      <c r="OCI113" s="376"/>
      <c r="OCJ113" s="376"/>
      <c r="OCK113" s="376"/>
      <c r="OCL113" s="376"/>
      <c r="OCM113" s="376"/>
      <c r="OCN113" s="376"/>
      <c r="OCO113" s="376"/>
      <c r="OCP113" s="376"/>
      <c r="OCQ113" s="376"/>
      <c r="OCR113" s="376"/>
      <c r="OCS113" s="376"/>
      <c r="OCT113" s="376"/>
      <c r="OCU113" s="376"/>
      <c r="OCV113" s="376"/>
      <c r="OCW113" s="376"/>
      <c r="OCX113" s="376"/>
      <c r="OCY113" s="376"/>
      <c r="OCZ113" s="376"/>
      <c r="ODA113" s="376"/>
      <c r="ODB113" s="376"/>
      <c r="ODC113" s="376"/>
      <c r="ODD113" s="376"/>
      <c r="ODE113" s="376"/>
      <c r="ODF113" s="376"/>
      <c r="ODG113" s="376"/>
      <c r="ODH113" s="376"/>
      <c r="ODI113" s="376"/>
      <c r="ODJ113" s="376"/>
      <c r="ODK113" s="376"/>
      <c r="ODL113" s="376"/>
      <c r="ODM113" s="376"/>
      <c r="ODN113" s="376"/>
      <c r="ODO113" s="376"/>
      <c r="ODP113" s="376"/>
      <c r="ODQ113" s="376"/>
      <c r="ODR113" s="376"/>
      <c r="ODS113" s="376"/>
      <c r="ODT113" s="376"/>
      <c r="ODU113" s="376"/>
      <c r="ODV113" s="376"/>
      <c r="ODW113" s="376"/>
      <c r="ODX113" s="376"/>
      <c r="ODY113" s="376"/>
      <c r="ODZ113" s="376"/>
      <c r="OEA113" s="376"/>
      <c r="OEB113" s="376"/>
      <c r="OEC113" s="376"/>
      <c r="OED113" s="376"/>
      <c r="OEE113" s="376"/>
      <c r="OEF113" s="376"/>
      <c r="OEG113" s="376"/>
      <c r="OEH113" s="376"/>
      <c r="OEI113" s="376"/>
      <c r="OEJ113" s="376"/>
      <c r="OEK113" s="376"/>
      <c r="OEL113" s="376"/>
      <c r="OEM113" s="376"/>
      <c r="OEN113" s="376"/>
      <c r="OEO113" s="376"/>
      <c r="OEP113" s="376"/>
      <c r="OEQ113" s="376"/>
      <c r="OER113" s="376"/>
      <c r="OES113" s="376"/>
      <c r="OET113" s="376"/>
      <c r="OEU113" s="376"/>
      <c r="OEV113" s="376"/>
      <c r="OEW113" s="376"/>
      <c r="OEX113" s="376"/>
      <c r="OEY113" s="376"/>
      <c r="OEZ113" s="376"/>
      <c r="OFA113" s="376"/>
      <c r="OFB113" s="376"/>
      <c r="OFC113" s="376"/>
      <c r="OFD113" s="376"/>
      <c r="OFE113" s="376"/>
      <c r="OFF113" s="376"/>
      <c r="OFG113" s="376"/>
      <c r="OFH113" s="376"/>
      <c r="OFI113" s="376"/>
      <c r="OFJ113" s="376"/>
      <c r="OFK113" s="376"/>
      <c r="OFL113" s="376"/>
      <c r="OFM113" s="376"/>
      <c r="OFN113" s="376"/>
      <c r="OFO113" s="376"/>
      <c r="OFP113" s="376"/>
      <c r="OFQ113" s="376"/>
      <c r="OFR113" s="376"/>
      <c r="OFS113" s="376"/>
      <c r="OFT113" s="376"/>
      <c r="OFU113" s="376"/>
      <c r="OFV113" s="376"/>
      <c r="OFW113" s="376"/>
      <c r="OFX113" s="376"/>
      <c r="OFY113" s="376"/>
      <c r="OFZ113" s="376"/>
      <c r="OGA113" s="376"/>
      <c r="OGB113" s="376"/>
      <c r="OGC113" s="376"/>
      <c r="OGD113" s="376"/>
      <c r="OGE113" s="376"/>
      <c r="OGF113" s="376"/>
      <c r="OGG113" s="376"/>
      <c r="OGH113" s="376"/>
      <c r="OGI113" s="376"/>
      <c r="OGJ113" s="376"/>
      <c r="OGK113" s="376"/>
      <c r="OGL113" s="376"/>
      <c r="OGM113" s="376"/>
      <c r="OGN113" s="376"/>
      <c r="OGO113" s="376"/>
      <c r="OGP113" s="376"/>
      <c r="OGQ113" s="376"/>
      <c r="OGR113" s="376"/>
      <c r="OGS113" s="376"/>
      <c r="OGT113" s="376"/>
      <c r="OGU113" s="376"/>
      <c r="OGV113" s="376"/>
      <c r="OGW113" s="376"/>
      <c r="OGX113" s="376"/>
      <c r="OGY113" s="376"/>
      <c r="OGZ113" s="376"/>
      <c r="OHA113" s="376"/>
      <c r="OHB113" s="376"/>
      <c r="OHC113" s="376"/>
      <c r="OHD113" s="376"/>
      <c r="OHE113" s="376"/>
      <c r="OHF113" s="376"/>
      <c r="OHG113" s="376"/>
      <c r="OHH113" s="376"/>
      <c r="OHI113" s="376"/>
      <c r="OHJ113" s="376"/>
      <c r="OHK113" s="376"/>
      <c r="OHL113" s="376"/>
      <c r="OHM113" s="376"/>
      <c r="OHN113" s="376"/>
      <c r="OHO113" s="376"/>
      <c r="OHP113" s="376"/>
      <c r="OHQ113" s="376"/>
      <c r="OHR113" s="376"/>
      <c r="OHS113" s="376"/>
      <c r="OHT113" s="376"/>
      <c r="OHU113" s="376"/>
      <c r="OHV113" s="376"/>
      <c r="OHW113" s="376"/>
      <c r="OHX113" s="376"/>
      <c r="OHY113" s="376"/>
      <c r="OHZ113" s="376"/>
      <c r="OIA113" s="376"/>
      <c r="OIB113" s="376"/>
      <c r="OIC113" s="376"/>
      <c r="OID113" s="376"/>
      <c r="OIE113" s="376"/>
      <c r="OIF113" s="376"/>
      <c r="OIG113" s="376"/>
      <c r="OIH113" s="376"/>
      <c r="OII113" s="376"/>
      <c r="OIJ113" s="376"/>
      <c r="OIK113" s="376"/>
      <c r="OIL113" s="376"/>
      <c r="OIM113" s="376"/>
      <c r="OIN113" s="376"/>
      <c r="OIO113" s="376"/>
      <c r="OIP113" s="376"/>
      <c r="OIQ113" s="376"/>
      <c r="OIR113" s="376"/>
      <c r="OIS113" s="376"/>
      <c r="OIT113" s="376"/>
      <c r="OIU113" s="376"/>
      <c r="OIV113" s="376"/>
      <c r="OIW113" s="376"/>
      <c r="OIX113" s="376"/>
      <c r="OIY113" s="376"/>
      <c r="OIZ113" s="376"/>
      <c r="OJA113" s="376"/>
      <c r="OJB113" s="376"/>
      <c r="OJC113" s="376"/>
      <c r="OJD113" s="376"/>
      <c r="OJE113" s="376"/>
      <c r="OJF113" s="376"/>
      <c r="OJG113" s="376"/>
      <c r="OJH113" s="376"/>
      <c r="OJI113" s="376"/>
      <c r="OJJ113" s="376"/>
      <c r="OJK113" s="376"/>
      <c r="OJL113" s="376"/>
      <c r="OJM113" s="376"/>
      <c r="OJN113" s="376"/>
      <c r="OJO113" s="376"/>
      <c r="OJP113" s="376"/>
      <c r="OJQ113" s="376"/>
      <c r="OJR113" s="376"/>
      <c r="OJS113" s="376"/>
      <c r="OJT113" s="376"/>
      <c r="OJU113" s="376"/>
      <c r="OJV113" s="376"/>
      <c r="OJW113" s="376"/>
      <c r="OJX113" s="376"/>
      <c r="OJY113" s="376"/>
      <c r="OJZ113" s="376"/>
      <c r="OKA113" s="376"/>
      <c r="OKB113" s="376"/>
      <c r="OKC113" s="376"/>
      <c r="OKD113" s="376"/>
      <c r="OKE113" s="376"/>
      <c r="OKF113" s="376"/>
      <c r="OKG113" s="376"/>
      <c r="OKH113" s="376"/>
      <c r="OKI113" s="376"/>
      <c r="OKJ113" s="376"/>
      <c r="OKK113" s="376"/>
      <c r="OKL113" s="376"/>
      <c r="OKM113" s="376"/>
      <c r="OKN113" s="376"/>
      <c r="OKO113" s="376"/>
      <c r="OKP113" s="376"/>
      <c r="OKQ113" s="376"/>
      <c r="OKR113" s="376"/>
      <c r="OKS113" s="376"/>
      <c r="OKT113" s="376"/>
      <c r="OKU113" s="376"/>
      <c r="OKV113" s="376"/>
      <c r="OKW113" s="376"/>
      <c r="OKX113" s="376"/>
      <c r="OKY113" s="376"/>
      <c r="OKZ113" s="376"/>
      <c r="OLA113" s="376"/>
      <c r="OLB113" s="376"/>
      <c r="OLC113" s="376"/>
      <c r="OLD113" s="376"/>
      <c r="OLE113" s="376"/>
      <c r="OLF113" s="376"/>
      <c r="OLG113" s="376"/>
      <c r="OLH113" s="376"/>
      <c r="OLI113" s="376"/>
      <c r="OLJ113" s="376"/>
      <c r="OLK113" s="376"/>
      <c r="OLL113" s="376"/>
      <c r="OLM113" s="376"/>
      <c r="OLN113" s="376"/>
      <c r="OLO113" s="376"/>
      <c r="OLP113" s="376"/>
      <c r="OLQ113" s="376"/>
      <c r="OLR113" s="376"/>
      <c r="OLS113" s="376"/>
      <c r="OLT113" s="376"/>
      <c r="OLU113" s="376"/>
      <c r="OLV113" s="376"/>
      <c r="OLW113" s="376"/>
      <c r="OLX113" s="376"/>
      <c r="OLY113" s="376"/>
      <c r="OLZ113" s="376"/>
      <c r="OMA113" s="376"/>
      <c r="OMB113" s="376"/>
      <c r="OMC113" s="376"/>
      <c r="OMD113" s="376"/>
      <c r="OME113" s="376"/>
      <c r="OMF113" s="376"/>
      <c r="OMG113" s="376"/>
      <c r="OMH113" s="376"/>
      <c r="OMI113" s="376"/>
      <c r="OMJ113" s="376"/>
      <c r="OMK113" s="376"/>
      <c r="OML113" s="376"/>
      <c r="OMM113" s="376"/>
      <c r="OMN113" s="376"/>
      <c r="OMO113" s="376"/>
      <c r="OMP113" s="376"/>
      <c r="OMQ113" s="376"/>
      <c r="OMR113" s="376"/>
      <c r="OMS113" s="376"/>
      <c r="OMT113" s="376"/>
      <c r="OMU113" s="376"/>
      <c r="OMV113" s="376"/>
      <c r="OMW113" s="376"/>
      <c r="OMX113" s="376"/>
      <c r="OMY113" s="376"/>
      <c r="OMZ113" s="376"/>
      <c r="ONA113" s="376"/>
      <c r="ONB113" s="376"/>
      <c r="ONC113" s="376"/>
      <c r="OND113" s="376"/>
      <c r="ONE113" s="376"/>
      <c r="ONF113" s="376"/>
      <c r="ONG113" s="376"/>
      <c r="ONH113" s="376"/>
      <c r="ONI113" s="376"/>
      <c r="ONJ113" s="376"/>
      <c r="ONK113" s="376"/>
      <c r="ONL113" s="376"/>
      <c r="ONM113" s="376"/>
      <c r="ONN113" s="376"/>
      <c r="ONO113" s="376"/>
      <c r="ONP113" s="376"/>
      <c r="ONQ113" s="376"/>
      <c r="ONR113" s="376"/>
      <c r="ONS113" s="376"/>
      <c r="ONT113" s="376"/>
      <c r="ONU113" s="376"/>
      <c r="ONV113" s="376"/>
      <c r="ONW113" s="376"/>
      <c r="ONX113" s="376"/>
      <c r="ONY113" s="376"/>
      <c r="ONZ113" s="376"/>
      <c r="OOA113" s="376"/>
      <c r="OOB113" s="376"/>
      <c r="OOC113" s="376"/>
      <c r="OOD113" s="376"/>
      <c r="OOE113" s="376"/>
      <c r="OOF113" s="376"/>
      <c r="OOG113" s="376"/>
      <c r="OOH113" s="376"/>
      <c r="OOI113" s="376"/>
      <c r="OOJ113" s="376"/>
      <c r="OOK113" s="376"/>
      <c r="OOL113" s="376"/>
      <c r="OOM113" s="376"/>
      <c r="OON113" s="376"/>
      <c r="OOO113" s="376"/>
      <c r="OOP113" s="376"/>
      <c r="OOQ113" s="376"/>
      <c r="OOR113" s="376"/>
      <c r="OOS113" s="376"/>
      <c r="OOT113" s="376"/>
      <c r="OOU113" s="376"/>
      <c r="OOV113" s="376"/>
      <c r="OOW113" s="376"/>
      <c r="OOX113" s="376"/>
      <c r="OOY113" s="376"/>
      <c r="OOZ113" s="376"/>
      <c r="OPA113" s="376"/>
      <c r="OPB113" s="376"/>
      <c r="OPC113" s="376"/>
      <c r="OPD113" s="376"/>
      <c r="OPE113" s="376"/>
      <c r="OPF113" s="376"/>
      <c r="OPG113" s="376"/>
      <c r="OPH113" s="376"/>
      <c r="OPI113" s="376"/>
      <c r="OPJ113" s="376"/>
      <c r="OPK113" s="376"/>
      <c r="OPL113" s="376"/>
      <c r="OPM113" s="376"/>
      <c r="OPN113" s="376"/>
      <c r="OPO113" s="376"/>
      <c r="OPP113" s="376"/>
      <c r="OPQ113" s="376"/>
      <c r="OPR113" s="376"/>
      <c r="OPS113" s="376"/>
      <c r="OPT113" s="376"/>
      <c r="OPU113" s="376"/>
      <c r="OPV113" s="376"/>
      <c r="OPW113" s="376"/>
      <c r="OPX113" s="376"/>
      <c r="OPY113" s="376"/>
      <c r="OPZ113" s="376"/>
      <c r="OQA113" s="376"/>
      <c r="OQB113" s="376"/>
      <c r="OQC113" s="376"/>
      <c r="OQD113" s="376"/>
      <c r="OQE113" s="376"/>
      <c r="OQF113" s="376"/>
      <c r="OQG113" s="376"/>
      <c r="OQH113" s="376"/>
      <c r="OQI113" s="376"/>
      <c r="OQJ113" s="376"/>
      <c r="OQK113" s="376"/>
      <c r="OQL113" s="376"/>
      <c r="OQM113" s="376"/>
      <c r="OQN113" s="376"/>
      <c r="OQO113" s="376"/>
      <c r="OQP113" s="376"/>
      <c r="OQQ113" s="376"/>
      <c r="OQR113" s="376"/>
      <c r="OQS113" s="376"/>
      <c r="OQT113" s="376"/>
      <c r="OQU113" s="376"/>
      <c r="OQV113" s="376"/>
      <c r="OQW113" s="376"/>
      <c r="OQX113" s="376"/>
      <c r="OQY113" s="376"/>
      <c r="OQZ113" s="376"/>
      <c r="ORA113" s="376"/>
      <c r="ORB113" s="376"/>
      <c r="ORC113" s="376"/>
      <c r="ORD113" s="376"/>
      <c r="ORE113" s="376"/>
      <c r="ORF113" s="376"/>
      <c r="ORG113" s="376"/>
      <c r="ORH113" s="376"/>
      <c r="ORI113" s="376"/>
      <c r="ORJ113" s="376"/>
      <c r="ORK113" s="376"/>
      <c r="ORL113" s="376"/>
      <c r="ORM113" s="376"/>
      <c r="ORN113" s="376"/>
      <c r="ORO113" s="376"/>
      <c r="ORP113" s="376"/>
      <c r="ORQ113" s="376"/>
      <c r="ORR113" s="376"/>
      <c r="ORS113" s="376"/>
      <c r="ORT113" s="376"/>
      <c r="ORU113" s="376"/>
      <c r="ORV113" s="376"/>
      <c r="ORW113" s="376"/>
      <c r="ORX113" s="376"/>
      <c r="ORY113" s="376"/>
      <c r="ORZ113" s="376"/>
      <c r="OSA113" s="376"/>
      <c r="OSB113" s="376"/>
      <c r="OSC113" s="376"/>
      <c r="OSD113" s="376"/>
      <c r="OSE113" s="376"/>
      <c r="OSF113" s="376"/>
      <c r="OSG113" s="376"/>
      <c r="OSH113" s="376"/>
      <c r="OSI113" s="376"/>
      <c r="OSJ113" s="376"/>
      <c r="OSK113" s="376"/>
      <c r="OSL113" s="376"/>
      <c r="OSM113" s="376"/>
      <c r="OSN113" s="376"/>
      <c r="OSO113" s="376"/>
      <c r="OSP113" s="376"/>
      <c r="OSQ113" s="376"/>
      <c r="OSR113" s="376"/>
      <c r="OSS113" s="376"/>
      <c r="OST113" s="376"/>
      <c r="OSU113" s="376"/>
      <c r="OSV113" s="376"/>
      <c r="OSW113" s="376"/>
      <c r="OSX113" s="376"/>
      <c r="OSY113" s="376"/>
      <c r="OSZ113" s="376"/>
      <c r="OTA113" s="376"/>
      <c r="OTB113" s="376"/>
      <c r="OTC113" s="376"/>
      <c r="OTD113" s="376"/>
      <c r="OTE113" s="376"/>
      <c r="OTF113" s="376"/>
      <c r="OTG113" s="376"/>
      <c r="OTH113" s="376"/>
      <c r="OTI113" s="376"/>
      <c r="OTJ113" s="376"/>
      <c r="OTK113" s="376"/>
      <c r="OTL113" s="376"/>
      <c r="OTM113" s="376"/>
      <c r="OTN113" s="376"/>
      <c r="OTO113" s="376"/>
      <c r="OTP113" s="376"/>
      <c r="OTQ113" s="376"/>
      <c r="OTR113" s="376"/>
      <c r="OTS113" s="376"/>
      <c r="OTT113" s="376"/>
      <c r="OTU113" s="376"/>
      <c r="OTV113" s="376"/>
      <c r="OTW113" s="376"/>
      <c r="OTX113" s="376"/>
      <c r="OTY113" s="376"/>
      <c r="OTZ113" s="376"/>
      <c r="OUA113" s="376"/>
      <c r="OUB113" s="376"/>
      <c r="OUC113" s="376"/>
      <c r="OUD113" s="376"/>
      <c r="OUE113" s="376"/>
      <c r="OUF113" s="376"/>
      <c r="OUG113" s="376"/>
      <c r="OUH113" s="376"/>
      <c r="OUI113" s="376"/>
      <c r="OUJ113" s="376"/>
      <c r="OUK113" s="376"/>
      <c r="OUL113" s="376"/>
      <c r="OUM113" s="376"/>
      <c r="OUN113" s="376"/>
      <c r="OUO113" s="376"/>
      <c r="OUP113" s="376"/>
      <c r="OUQ113" s="376"/>
      <c r="OUR113" s="376"/>
      <c r="OUS113" s="376"/>
      <c r="OUT113" s="376"/>
      <c r="OUU113" s="376"/>
      <c r="OUV113" s="376"/>
      <c r="OUW113" s="376"/>
      <c r="OUX113" s="376"/>
      <c r="OUY113" s="376"/>
      <c r="OUZ113" s="376"/>
      <c r="OVA113" s="376"/>
      <c r="OVB113" s="376"/>
      <c r="OVC113" s="376"/>
      <c r="OVD113" s="376"/>
      <c r="OVE113" s="376"/>
      <c r="OVF113" s="376"/>
      <c r="OVG113" s="376"/>
      <c r="OVH113" s="376"/>
      <c r="OVI113" s="376"/>
      <c r="OVJ113" s="376"/>
      <c r="OVK113" s="376"/>
      <c r="OVL113" s="376"/>
      <c r="OVM113" s="376"/>
      <c r="OVN113" s="376"/>
      <c r="OVO113" s="376"/>
      <c r="OVP113" s="376"/>
      <c r="OVQ113" s="376"/>
      <c r="OVR113" s="376"/>
      <c r="OVS113" s="376"/>
      <c r="OVT113" s="376"/>
      <c r="OVU113" s="376"/>
      <c r="OVV113" s="376"/>
      <c r="OVW113" s="376"/>
      <c r="OVX113" s="376"/>
      <c r="OVY113" s="376"/>
      <c r="OVZ113" s="376"/>
      <c r="OWA113" s="376"/>
      <c r="OWB113" s="376"/>
      <c r="OWC113" s="376"/>
      <c r="OWD113" s="376"/>
      <c r="OWE113" s="376"/>
      <c r="OWF113" s="376"/>
      <c r="OWG113" s="376"/>
      <c r="OWH113" s="376"/>
      <c r="OWI113" s="376"/>
      <c r="OWJ113" s="376"/>
      <c r="OWK113" s="376"/>
      <c r="OWL113" s="376"/>
      <c r="OWM113" s="376"/>
      <c r="OWN113" s="376"/>
      <c r="OWO113" s="376"/>
      <c r="OWP113" s="376"/>
      <c r="OWQ113" s="376"/>
      <c r="OWR113" s="376"/>
      <c r="OWS113" s="376"/>
      <c r="OWT113" s="376"/>
      <c r="OWU113" s="376"/>
      <c r="OWV113" s="376"/>
      <c r="OWW113" s="376"/>
      <c r="OWX113" s="376"/>
      <c r="OWY113" s="376"/>
      <c r="OWZ113" s="376"/>
      <c r="OXA113" s="376"/>
      <c r="OXB113" s="376"/>
      <c r="OXC113" s="376"/>
      <c r="OXD113" s="376"/>
      <c r="OXE113" s="376"/>
      <c r="OXF113" s="376"/>
      <c r="OXG113" s="376"/>
      <c r="OXH113" s="376"/>
      <c r="OXI113" s="376"/>
      <c r="OXJ113" s="376"/>
      <c r="OXK113" s="376"/>
      <c r="OXL113" s="376"/>
      <c r="OXM113" s="376"/>
      <c r="OXN113" s="376"/>
      <c r="OXO113" s="376"/>
      <c r="OXP113" s="376"/>
      <c r="OXQ113" s="376"/>
      <c r="OXR113" s="376"/>
      <c r="OXS113" s="376"/>
      <c r="OXT113" s="376"/>
      <c r="OXU113" s="376"/>
      <c r="OXV113" s="376"/>
      <c r="OXW113" s="376"/>
      <c r="OXX113" s="376"/>
      <c r="OXY113" s="376"/>
      <c r="OXZ113" s="376"/>
      <c r="OYA113" s="376"/>
      <c r="OYB113" s="376"/>
      <c r="OYC113" s="376"/>
      <c r="OYD113" s="376"/>
      <c r="OYE113" s="376"/>
      <c r="OYF113" s="376"/>
      <c r="OYG113" s="376"/>
      <c r="OYH113" s="376"/>
      <c r="OYI113" s="376"/>
      <c r="OYJ113" s="376"/>
      <c r="OYK113" s="376"/>
      <c r="OYL113" s="376"/>
      <c r="OYM113" s="376"/>
      <c r="OYN113" s="376"/>
      <c r="OYO113" s="376"/>
      <c r="OYP113" s="376"/>
      <c r="OYQ113" s="376"/>
      <c r="OYR113" s="376"/>
      <c r="OYS113" s="376"/>
      <c r="OYT113" s="376"/>
      <c r="OYU113" s="376"/>
      <c r="OYV113" s="376"/>
      <c r="OYW113" s="376"/>
      <c r="OYX113" s="376"/>
      <c r="OYY113" s="376"/>
      <c r="OYZ113" s="376"/>
      <c r="OZA113" s="376"/>
      <c r="OZB113" s="376"/>
      <c r="OZC113" s="376"/>
      <c r="OZD113" s="376"/>
      <c r="OZE113" s="376"/>
      <c r="OZF113" s="376"/>
      <c r="OZG113" s="376"/>
      <c r="OZH113" s="376"/>
      <c r="OZI113" s="376"/>
      <c r="OZJ113" s="376"/>
      <c r="OZK113" s="376"/>
      <c r="OZL113" s="376"/>
      <c r="OZM113" s="376"/>
      <c r="OZN113" s="376"/>
      <c r="OZO113" s="376"/>
      <c r="OZP113" s="376"/>
      <c r="OZQ113" s="376"/>
      <c r="OZR113" s="376"/>
      <c r="OZS113" s="376"/>
      <c r="OZT113" s="376"/>
      <c r="OZU113" s="376"/>
      <c r="OZV113" s="376"/>
      <c r="OZW113" s="376"/>
      <c r="OZX113" s="376"/>
      <c r="OZY113" s="376"/>
      <c r="OZZ113" s="376"/>
      <c r="PAA113" s="376"/>
      <c r="PAB113" s="376"/>
      <c r="PAC113" s="376"/>
      <c r="PAD113" s="376"/>
      <c r="PAE113" s="376"/>
      <c r="PAF113" s="376"/>
      <c r="PAG113" s="376"/>
      <c r="PAH113" s="376"/>
      <c r="PAI113" s="376"/>
      <c r="PAJ113" s="376"/>
      <c r="PAK113" s="376"/>
      <c r="PAL113" s="376"/>
      <c r="PAM113" s="376"/>
      <c r="PAN113" s="376"/>
      <c r="PAO113" s="376"/>
      <c r="PAP113" s="376"/>
      <c r="PAQ113" s="376"/>
      <c r="PAR113" s="376"/>
      <c r="PAS113" s="376"/>
      <c r="PAT113" s="376"/>
      <c r="PAU113" s="376"/>
      <c r="PAV113" s="376"/>
      <c r="PAW113" s="376"/>
      <c r="PAX113" s="376"/>
      <c r="PAY113" s="376"/>
      <c r="PAZ113" s="376"/>
      <c r="PBA113" s="376"/>
      <c r="PBB113" s="376"/>
      <c r="PBC113" s="376"/>
      <c r="PBD113" s="376"/>
      <c r="PBE113" s="376"/>
      <c r="PBF113" s="376"/>
      <c r="PBG113" s="376"/>
      <c r="PBH113" s="376"/>
      <c r="PBI113" s="376"/>
      <c r="PBJ113" s="376"/>
      <c r="PBK113" s="376"/>
      <c r="PBL113" s="376"/>
      <c r="PBM113" s="376"/>
      <c r="PBN113" s="376"/>
      <c r="PBO113" s="376"/>
      <c r="PBP113" s="376"/>
      <c r="PBQ113" s="376"/>
      <c r="PBR113" s="376"/>
      <c r="PBS113" s="376"/>
      <c r="PBT113" s="376"/>
      <c r="PBU113" s="376"/>
      <c r="PBV113" s="376"/>
      <c r="PBW113" s="376"/>
      <c r="PBX113" s="376"/>
      <c r="PBY113" s="376"/>
      <c r="PBZ113" s="376"/>
      <c r="PCA113" s="376"/>
      <c r="PCB113" s="376"/>
      <c r="PCC113" s="376"/>
      <c r="PCD113" s="376"/>
      <c r="PCE113" s="376"/>
      <c r="PCF113" s="376"/>
      <c r="PCG113" s="376"/>
      <c r="PCH113" s="376"/>
      <c r="PCI113" s="376"/>
      <c r="PCJ113" s="376"/>
      <c r="PCK113" s="376"/>
      <c r="PCL113" s="376"/>
      <c r="PCM113" s="376"/>
      <c r="PCN113" s="376"/>
      <c r="PCO113" s="376"/>
      <c r="PCP113" s="376"/>
      <c r="PCQ113" s="376"/>
      <c r="PCR113" s="376"/>
      <c r="PCS113" s="376"/>
      <c r="PCT113" s="376"/>
      <c r="PCU113" s="376"/>
      <c r="PCV113" s="376"/>
      <c r="PCW113" s="376"/>
      <c r="PCX113" s="376"/>
      <c r="PCY113" s="376"/>
      <c r="PCZ113" s="376"/>
      <c r="PDA113" s="376"/>
      <c r="PDB113" s="376"/>
      <c r="PDC113" s="376"/>
      <c r="PDD113" s="376"/>
      <c r="PDE113" s="376"/>
      <c r="PDF113" s="376"/>
      <c r="PDG113" s="376"/>
      <c r="PDH113" s="376"/>
      <c r="PDI113" s="376"/>
      <c r="PDJ113" s="376"/>
      <c r="PDK113" s="376"/>
      <c r="PDL113" s="376"/>
      <c r="PDM113" s="376"/>
      <c r="PDN113" s="376"/>
      <c r="PDO113" s="376"/>
      <c r="PDP113" s="376"/>
      <c r="PDQ113" s="376"/>
      <c r="PDR113" s="376"/>
      <c r="PDS113" s="376"/>
      <c r="PDT113" s="376"/>
      <c r="PDU113" s="376"/>
      <c r="PDV113" s="376"/>
      <c r="PDW113" s="376"/>
      <c r="PDX113" s="376"/>
      <c r="PDY113" s="376"/>
      <c r="PDZ113" s="376"/>
      <c r="PEA113" s="376"/>
      <c r="PEB113" s="376"/>
      <c r="PEC113" s="376"/>
      <c r="PED113" s="376"/>
      <c r="PEE113" s="376"/>
      <c r="PEF113" s="376"/>
      <c r="PEG113" s="376"/>
      <c r="PEH113" s="376"/>
      <c r="PEI113" s="376"/>
      <c r="PEJ113" s="376"/>
      <c r="PEK113" s="376"/>
      <c r="PEL113" s="376"/>
      <c r="PEM113" s="376"/>
      <c r="PEN113" s="376"/>
      <c r="PEO113" s="376"/>
      <c r="PEP113" s="376"/>
      <c r="PEQ113" s="376"/>
      <c r="PER113" s="376"/>
      <c r="PES113" s="376"/>
      <c r="PET113" s="376"/>
      <c r="PEU113" s="376"/>
      <c r="PEV113" s="376"/>
      <c r="PEW113" s="376"/>
      <c r="PEX113" s="376"/>
      <c r="PEY113" s="376"/>
      <c r="PEZ113" s="376"/>
      <c r="PFA113" s="376"/>
      <c r="PFB113" s="376"/>
      <c r="PFC113" s="376"/>
      <c r="PFD113" s="376"/>
      <c r="PFE113" s="376"/>
      <c r="PFF113" s="376"/>
      <c r="PFG113" s="376"/>
      <c r="PFH113" s="376"/>
      <c r="PFI113" s="376"/>
      <c r="PFJ113" s="376"/>
      <c r="PFK113" s="376"/>
      <c r="PFL113" s="376"/>
      <c r="PFM113" s="376"/>
      <c r="PFN113" s="376"/>
      <c r="PFO113" s="376"/>
      <c r="PFP113" s="376"/>
      <c r="PFQ113" s="376"/>
      <c r="PFR113" s="376"/>
      <c r="PFS113" s="376"/>
      <c r="PFT113" s="376"/>
      <c r="PFU113" s="376"/>
      <c r="PFV113" s="376"/>
      <c r="PFW113" s="376"/>
      <c r="PFX113" s="376"/>
      <c r="PFY113" s="376"/>
      <c r="PFZ113" s="376"/>
      <c r="PGA113" s="376"/>
      <c r="PGB113" s="376"/>
      <c r="PGC113" s="376"/>
      <c r="PGD113" s="376"/>
      <c r="PGE113" s="376"/>
      <c r="PGF113" s="376"/>
      <c r="PGG113" s="376"/>
      <c r="PGH113" s="376"/>
      <c r="PGI113" s="376"/>
      <c r="PGJ113" s="376"/>
      <c r="PGK113" s="376"/>
      <c r="PGL113" s="376"/>
      <c r="PGM113" s="376"/>
      <c r="PGN113" s="376"/>
      <c r="PGO113" s="376"/>
      <c r="PGP113" s="376"/>
      <c r="PGQ113" s="376"/>
      <c r="PGR113" s="376"/>
      <c r="PGS113" s="376"/>
      <c r="PGT113" s="376"/>
      <c r="PGU113" s="376"/>
      <c r="PGV113" s="376"/>
      <c r="PGW113" s="376"/>
      <c r="PGX113" s="376"/>
      <c r="PGY113" s="376"/>
      <c r="PGZ113" s="376"/>
      <c r="PHA113" s="376"/>
      <c r="PHB113" s="376"/>
      <c r="PHC113" s="376"/>
      <c r="PHD113" s="376"/>
      <c r="PHE113" s="376"/>
      <c r="PHF113" s="376"/>
      <c r="PHG113" s="376"/>
      <c r="PHH113" s="376"/>
      <c r="PHI113" s="376"/>
      <c r="PHJ113" s="376"/>
      <c r="PHK113" s="376"/>
      <c r="PHL113" s="376"/>
      <c r="PHM113" s="376"/>
      <c r="PHN113" s="376"/>
      <c r="PHO113" s="376"/>
      <c r="PHP113" s="376"/>
      <c r="PHQ113" s="376"/>
      <c r="PHR113" s="376"/>
      <c r="PHS113" s="376"/>
      <c r="PHT113" s="376"/>
      <c r="PHU113" s="376"/>
      <c r="PHV113" s="376"/>
      <c r="PHW113" s="376"/>
      <c r="PHX113" s="376"/>
      <c r="PHY113" s="376"/>
      <c r="PHZ113" s="376"/>
      <c r="PIA113" s="376"/>
      <c r="PIB113" s="376"/>
      <c r="PIC113" s="376"/>
      <c r="PID113" s="376"/>
      <c r="PIE113" s="376"/>
      <c r="PIF113" s="376"/>
      <c r="PIG113" s="376"/>
      <c r="PIH113" s="376"/>
      <c r="PII113" s="376"/>
      <c r="PIJ113" s="376"/>
      <c r="PIK113" s="376"/>
      <c r="PIL113" s="376"/>
      <c r="PIM113" s="376"/>
      <c r="PIN113" s="376"/>
      <c r="PIO113" s="376"/>
      <c r="PIP113" s="376"/>
      <c r="PIQ113" s="376"/>
      <c r="PIR113" s="376"/>
      <c r="PIS113" s="376"/>
      <c r="PIT113" s="376"/>
      <c r="PIU113" s="376"/>
      <c r="PIV113" s="376"/>
      <c r="PIW113" s="376"/>
      <c r="PIX113" s="376"/>
      <c r="PIY113" s="376"/>
      <c r="PIZ113" s="376"/>
      <c r="PJA113" s="376"/>
      <c r="PJB113" s="376"/>
      <c r="PJC113" s="376"/>
      <c r="PJD113" s="376"/>
      <c r="PJE113" s="376"/>
      <c r="PJF113" s="376"/>
      <c r="PJG113" s="376"/>
      <c r="PJH113" s="376"/>
      <c r="PJI113" s="376"/>
      <c r="PJJ113" s="376"/>
      <c r="PJK113" s="376"/>
      <c r="PJL113" s="376"/>
      <c r="PJM113" s="376"/>
      <c r="PJN113" s="376"/>
      <c r="PJO113" s="376"/>
      <c r="PJP113" s="376"/>
      <c r="PJQ113" s="376"/>
      <c r="PJR113" s="376"/>
      <c r="PJS113" s="376"/>
      <c r="PJT113" s="376"/>
      <c r="PJU113" s="376"/>
      <c r="PJV113" s="376"/>
      <c r="PJW113" s="376"/>
      <c r="PJX113" s="376"/>
      <c r="PJY113" s="376"/>
      <c r="PJZ113" s="376"/>
      <c r="PKA113" s="376"/>
      <c r="PKB113" s="376"/>
      <c r="PKC113" s="376"/>
      <c r="PKD113" s="376"/>
      <c r="PKE113" s="376"/>
      <c r="PKF113" s="376"/>
      <c r="PKG113" s="376"/>
      <c r="PKH113" s="376"/>
      <c r="PKI113" s="376"/>
      <c r="PKJ113" s="376"/>
      <c r="PKK113" s="376"/>
      <c r="PKL113" s="376"/>
      <c r="PKM113" s="376"/>
      <c r="PKN113" s="376"/>
      <c r="PKO113" s="376"/>
      <c r="PKP113" s="376"/>
      <c r="PKQ113" s="376"/>
      <c r="PKR113" s="376"/>
      <c r="PKS113" s="376"/>
      <c r="PKT113" s="376"/>
      <c r="PKU113" s="376"/>
      <c r="PKV113" s="376"/>
      <c r="PKW113" s="376"/>
      <c r="PKX113" s="376"/>
      <c r="PKY113" s="376"/>
      <c r="PKZ113" s="376"/>
      <c r="PLA113" s="376"/>
      <c r="PLB113" s="376"/>
      <c r="PLC113" s="376"/>
      <c r="PLD113" s="376"/>
      <c r="PLE113" s="376"/>
      <c r="PLF113" s="376"/>
      <c r="PLG113" s="376"/>
      <c r="PLH113" s="376"/>
      <c r="PLI113" s="376"/>
      <c r="PLJ113" s="376"/>
      <c r="PLK113" s="376"/>
      <c r="PLL113" s="376"/>
      <c r="PLM113" s="376"/>
      <c r="PLN113" s="376"/>
      <c r="PLO113" s="376"/>
      <c r="PLP113" s="376"/>
      <c r="PLQ113" s="376"/>
      <c r="PLR113" s="376"/>
      <c r="PLS113" s="376"/>
      <c r="PLT113" s="376"/>
      <c r="PLU113" s="376"/>
      <c r="PLV113" s="376"/>
      <c r="PLW113" s="376"/>
      <c r="PLX113" s="376"/>
      <c r="PLY113" s="376"/>
      <c r="PLZ113" s="376"/>
      <c r="PMA113" s="376"/>
      <c r="PMB113" s="376"/>
      <c r="PMC113" s="376"/>
      <c r="PMD113" s="376"/>
      <c r="PME113" s="376"/>
      <c r="PMF113" s="376"/>
      <c r="PMG113" s="376"/>
      <c r="PMH113" s="376"/>
      <c r="PMI113" s="376"/>
      <c r="PMJ113" s="376"/>
      <c r="PMK113" s="376"/>
      <c r="PML113" s="376"/>
      <c r="PMM113" s="376"/>
      <c r="PMN113" s="376"/>
      <c r="PMO113" s="376"/>
      <c r="PMP113" s="376"/>
      <c r="PMQ113" s="376"/>
      <c r="PMR113" s="376"/>
      <c r="PMS113" s="376"/>
      <c r="PMT113" s="376"/>
      <c r="PMU113" s="376"/>
      <c r="PMV113" s="376"/>
      <c r="PMW113" s="376"/>
      <c r="PMX113" s="376"/>
      <c r="PMY113" s="376"/>
      <c r="PMZ113" s="376"/>
      <c r="PNA113" s="376"/>
      <c r="PNB113" s="376"/>
      <c r="PNC113" s="376"/>
      <c r="PND113" s="376"/>
      <c r="PNE113" s="376"/>
      <c r="PNF113" s="376"/>
      <c r="PNG113" s="376"/>
      <c r="PNH113" s="376"/>
      <c r="PNI113" s="376"/>
      <c r="PNJ113" s="376"/>
      <c r="PNK113" s="376"/>
      <c r="PNL113" s="376"/>
      <c r="PNM113" s="376"/>
      <c r="PNN113" s="376"/>
      <c r="PNO113" s="376"/>
      <c r="PNP113" s="376"/>
      <c r="PNQ113" s="376"/>
      <c r="PNR113" s="376"/>
      <c r="PNS113" s="376"/>
      <c r="PNT113" s="376"/>
      <c r="PNU113" s="376"/>
      <c r="PNV113" s="376"/>
      <c r="PNW113" s="376"/>
      <c r="PNX113" s="376"/>
      <c r="PNY113" s="376"/>
      <c r="PNZ113" s="376"/>
      <c r="POA113" s="376"/>
      <c r="POB113" s="376"/>
      <c r="POC113" s="376"/>
      <c r="POD113" s="376"/>
      <c r="POE113" s="376"/>
      <c r="POF113" s="376"/>
      <c r="POG113" s="376"/>
      <c r="POH113" s="376"/>
      <c r="POI113" s="376"/>
      <c r="POJ113" s="376"/>
      <c r="POK113" s="376"/>
      <c r="POL113" s="376"/>
      <c r="POM113" s="376"/>
      <c r="PON113" s="376"/>
      <c r="POO113" s="376"/>
      <c r="POP113" s="376"/>
      <c r="POQ113" s="376"/>
      <c r="POR113" s="376"/>
      <c r="POS113" s="376"/>
      <c r="POT113" s="376"/>
      <c r="POU113" s="376"/>
      <c r="POV113" s="376"/>
      <c r="POW113" s="376"/>
      <c r="POX113" s="376"/>
      <c r="POY113" s="376"/>
      <c r="POZ113" s="376"/>
      <c r="PPA113" s="376"/>
      <c r="PPB113" s="376"/>
      <c r="PPC113" s="376"/>
      <c r="PPD113" s="376"/>
      <c r="PPE113" s="376"/>
      <c r="PPF113" s="376"/>
      <c r="PPG113" s="376"/>
      <c r="PPH113" s="376"/>
      <c r="PPI113" s="376"/>
      <c r="PPJ113" s="376"/>
      <c r="PPK113" s="376"/>
      <c r="PPL113" s="376"/>
      <c r="PPM113" s="376"/>
      <c r="PPN113" s="376"/>
      <c r="PPO113" s="376"/>
      <c r="PPP113" s="376"/>
      <c r="PPQ113" s="376"/>
      <c r="PPR113" s="376"/>
      <c r="PPS113" s="376"/>
      <c r="PPT113" s="376"/>
      <c r="PPU113" s="376"/>
      <c r="PPV113" s="376"/>
      <c r="PPW113" s="376"/>
      <c r="PPX113" s="376"/>
      <c r="PPY113" s="376"/>
      <c r="PPZ113" s="376"/>
      <c r="PQA113" s="376"/>
      <c r="PQB113" s="376"/>
      <c r="PQC113" s="376"/>
      <c r="PQD113" s="376"/>
      <c r="PQE113" s="376"/>
      <c r="PQF113" s="376"/>
      <c r="PQG113" s="376"/>
      <c r="PQH113" s="376"/>
      <c r="PQI113" s="376"/>
      <c r="PQJ113" s="376"/>
      <c r="PQK113" s="376"/>
      <c r="PQL113" s="376"/>
      <c r="PQM113" s="376"/>
      <c r="PQN113" s="376"/>
      <c r="PQO113" s="376"/>
      <c r="PQP113" s="376"/>
      <c r="PQQ113" s="376"/>
      <c r="PQR113" s="376"/>
      <c r="PQS113" s="376"/>
      <c r="PQT113" s="376"/>
      <c r="PQU113" s="376"/>
      <c r="PQV113" s="376"/>
      <c r="PQW113" s="376"/>
      <c r="PQX113" s="376"/>
      <c r="PQY113" s="376"/>
      <c r="PQZ113" s="376"/>
      <c r="PRA113" s="376"/>
      <c r="PRB113" s="376"/>
      <c r="PRC113" s="376"/>
      <c r="PRD113" s="376"/>
      <c r="PRE113" s="376"/>
      <c r="PRF113" s="376"/>
      <c r="PRG113" s="376"/>
      <c r="PRH113" s="376"/>
      <c r="PRI113" s="376"/>
      <c r="PRJ113" s="376"/>
      <c r="PRK113" s="376"/>
      <c r="PRL113" s="376"/>
      <c r="PRM113" s="376"/>
      <c r="PRN113" s="376"/>
      <c r="PRO113" s="376"/>
      <c r="PRP113" s="376"/>
      <c r="PRQ113" s="376"/>
      <c r="PRR113" s="376"/>
      <c r="PRS113" s="376"/>
      <c r="PRT113" s="376"/>
      <c r="PRU113" s="376"/>
      <c r="PRV113" s="376"/>
      <c r="PRW113" s="376"/>
      <c r="PRX113" s="376"/>
      <c r="PRY113" s="376"/>
      <c r="PRZ113" s="376"/>
      <c r="PSA113" s="376"/>
      <c r="PSB113" s="376"/>
      <c r="PSC113" s="376"/>
      <c r="PSD113" s="376"/>
      <c r="PSE113" s="376"/>
      <c r="PSF113" s="376"/>
      <c r="PSG113" s="376"/>
      <c r="PSH113" s="376"/>
      <c r="PSI113" s="376"/>
      <c r="PSJ113" s="376"/>
      <c r="PSK113" s="376"/>
      <c r="PSL113" s="376"/>
      <c r="PSM113" s="376"/>
      <c r="PSN113" s="376"/>
      <c r="PSO113" s="376"/>
      <c r="PSP113" s="376"/>
      <c r="PSQ113" s="376"/>
      <c r="PSR113" s="376"/>
      <c r="PSS113" s="376"/>
      <c r="PST113" s="376"/>
      <c r="PSU113" s="376"/>
      <c r="PSV113" s="376"/>
      <c r="PSW113" s="376"/>
      <c r="PSX113" s="376"/>
      <c r="PSY113" s="376"/>
      <c r="PSZ113" s="376"/>
      <c r="PTA113" s="376"/>
      <c r="PTB113" s="376"/>
      <c r="PTC113" s="376"/>
      <c r="PTD113" s="376"/>
      <c r="PTE113" s="376"/>
      <c r="PTF113" s="376"/>
      <c r="PTG113" s="376"/>
      <c r="PTH113" s="376"/>
      <c r="PTI113" s="376"/>
      <c r="PTJ113" s="376"/>
      <c r="PTK113" s="376"/>
      <c r="PTL113" s="376"/>
      <c r="PTM113" s="376"/>
      <c r="PTN113" s="376"/>
      <c r="PTO113" s="376"/>
      <c r="PTP113" s="376"/>
      <c r="PTQ113" s="376"/>
      <c r="PTR113" s="376"/>
      <c r="PTS113" s="376"/>
      <c r="PTT113" s="376"/>
      <c r="PTU113" s="376"/>
      <c r="PTV113" s="376"/>
      <c r="PTW113" s="376"/>
      <c r="PTX113" s="376"/>
      <c r="PTY113" s="376"/>
      <c r="PTZ113" s="376"/>
      <c r="PUA113" s="376"/>
      <c r="PUB113" s="376"/>
      <c r="PUC113" s="376"/>
      <c r="PUD113" s="376"/>
      <c r="PUE113" s="376"/>
      <c r="PUF113" s="376"/>
      <c r="PUG113" s="376"/>
      <c r="PUH113" s="376"/>
      <c r="PUI113" s="376"/>
      <c r="PUJ113" s="376"/>
      <c r="PUK113" s="376"/>
      <c r="PUL113" s="376"/>
      <c r="PUM113" s="376"/>
      <c r="PUN113" s="376"/>
      <c r="PUO113" s="376"/>
      <c r="PUP113" s="376"/>
      <c r="PUQ113" s="376"/>
      <c r="PUR113" s="376"/>
      <c r="PUS113" s="376"/>
      <c r="PUT113" s="376"/>
      <c r="PUU113" s="376"/>
      <c r="PUV113" s="376"/>
      <c r="PUW113" s="376"/>
      <c r="PUX113" s="376"/>
      <c r="PUY113" s="376"/>
      <c r="PUZ113" s="376"/>
      <c r="PVA113" s="376"/>
      <c r="PVB113" s="376"/>
      <c r="PVC113" s="376"/>
      <c r="PVD113" s="376"/>
      <c r="PVE113" s="376"/>
      <c r="PVF113" s="376"/>
      <c r="PVG113" s="376"/>
      <c r="PVH113" s="376"/>
      <c r="PVI113" s="376"/>
      <c r="PVJ113" s="376"/>
      <c r="PVK113" s="376"/>
      <c r="PVL113" s="376"/>
      <c r="PVM113" s="376"/>
      <c r="PVN113" s="376"/>
      <c r="PVO113" s="376"/>
      <c r="PVP113" s="376"/>
      <c r="PVQ113" s="376"/>
      <c r="PVR113" s="376"/>
      <c r="PVS113" s="376"/>
      <c r="PVT113" s="376"/>
      <c r="PVU113" s="376"/>
      <c r="PVV113" s="376"/>
      <c r="PVW113" s="376"/>
      <c r="PVX113" s="376"/>
      <c r="PVY113" s="376"/>
      <c r="PVZ113" s="376"/>
      <c r="PWA113" s="376"/>
      <c r="PWB113" s="376"/>
      <c r="PWC113" s="376"/>
      <c r="PWD113" s="376"/>
      <c r="PWE113" s="376"/>
      <c r="PWF113" s="376"/>
      <c r="PWG113" s="376"/>
      <c r="PWH113" s="376"/>
      <c r="PWI113" s="376"/>
      <c r="PWJ113" s="376"/>
      <c r="PWK113" s="376"/>
      <c r="PWL113" s="376"/>
      <c r="PWM113" s="376"/>
      <c r="PWN113" s="376"/>
      <c r="PWO113" s="376"/>
      <c r="PWP113" s="376"/>
      <c r="PWQ113" s="376"/>
      <c r="PWR113" s="376"/>
      <c r="PWS113" s="376"/>
      <c r="PWT113" s="376"/>
      <c r="PWU113" s="376"/>
      <c r="PWV113" s="376"/>
      <c r="PWW113" s="376"/>
      <c r="PWX113" s="376"/>
      <c r="PWY113" s="376"/>
      <c r="PWZ113" s="376"/>
      <c r="PXA113" s="376"/>
      <c r="PXB113" s="376"/>
      <c r="PXC113" s="376"/>
      <c r="PXD113" s="376"/>
      <c r="PXE113" s="376"/>
      <c r="PXF113" s="376"/>
      <c r="PXG113" s="376"/>
      <c r="PXH113" s="376"/>
      <c r="PXI113" s="376"/>
      <c r="PXJ113" s="376"/>
      <c r="PXK113" s="376"/>
      <c r="PXL113" s="376"/>
      <c r="PXM113" s="376"/>
      <c r="PXN113" s="376"/>
      <c r="PXO113" s="376"/>
      <c r="PXP113" s="376"/>
      <c r="PXQ113" s="376"/>
      <c r="PXR113" s="376"/>
      <c r="PXS113" s="376"/>
      <c r="PXT113" s="376"/>
      <c r="PXU113" s="376"/>
      <c r="PXV113" s="376"/>
      <c r="PXW113" s="376"/>
      <c r="PXX113" s="376"/>
      <c r="PXY113" s="376"/>
      <c r="PXZ113" s="376"/>
      <c r="PYA113" s="376"/>
      <c r="PYB113" s="376"/>
      <c r="PYC113" s="376"/>
      <c r="PYD113" s="376"/>
      <c r="PYE113" s="376"/>
      <c r="PYF113" s="376"/>
      <c r="PYG113" s="376"/>
      <c r="PYH113" s="376"/>
      <c r="PYI113" s="376"/>
      <c r="PYJ113" s="376"/>
      <c r="PYK113" s="376"/>
      <c r="PYL113" s="376"/>
      <c r="PYM113" s="376"/>
      <c r="PYN113" s="376"/>
      <c r="PYO113" s="376"/>
      <c r="PYP113" s="376"/>
      <c r="PYQ113" s="376"/>
      <c r="PYR113" s="376"/>
      <c r="PYS113" s="376"/>
      <c r="PYT113" s="376"/>
      <c r="PYU113" s="376"/>
      <c r="PYV113" s="376"/>
      <c r="PYW113" s="376"/>
      <c r="PYX113" s="376"/>
      <c r="PYY113" s="376"/>
      <c r="PYZ113" s="376"/>
      <c r="PZA113" s="376"/>
      <c r="PZB113" s="376"/>
      <c r="PZC113" s="376"/>
      <c r="PZD113" s="376"/>
      <c r="PZE113" s="376"/>
      <c r="PZF113" s="376"/>
      <c r="PZG113" s="376"/>
      <c r="PZH113" s="376"/>
      <c r="PZI113" s="376"/>
      <c r="PZJ113" s="376"/>
      <c r="PZK113" s="376"/>
      <c r="PZL113" s="376"/>
      <c r="PZM113" s="376"/>
      <c r="PZN113" s="376"/>
      <c r="PZO113" s="376"/>
      <c r="PZP113" s="376"/>
      <c r="PZQ113" s="376"/>
      <c r="PZR113" s="376"/>
      <c r="PZS113" s="376"/>
      <c r="PZT113" s="376"/>
      <c r="PZU113" s="376"/>
      <c r="PZV113" s="376"/>
      <c r="PZW113" s="376"/>
      <c r="PZX113" s="376"/>
      <c r="PZY113" s="376"/>
      <c r="PZZ113" s="376"/>
      <c r="QAA113" s="376"/>
      <c r="QAB113" s="376"/>
      <c r="QAC113" s="376"/>
      <c r="QAD113" s="376"/>
      <c r="QAE113" s="376"/>
      <c r="QAF113" s="376"/>
      <c r="QAG113" s="376"/>
      <c r="QAH113" s="376"/>
      <c r="QAI113" s="376"/>
      <c r="QAJ113" s="376"/>
      <c r="QAK113" s="376"/>
      <c r="QAL113" s="376"/>
      <c r="QAM113" s="376"/>
      <c r="QAN113" s="376"/>
      <c r="QAO113" s="376"/>
      <c r="QAP113" s="376"/>
      <c r="QAQ113" s="376"/>
      <c r="QAR113" s="376"/>
      <c r="QAS113" s="376"/>
      <c r="QAT113" s="376"/>
      <c r="QAU113" s="376"/>
      <c r="QAV113" s="376"/>
      <c r="QAW113" s="376"/>
      <c r="QAX113" s="376"/>
      <c r="QAY113" s="376"/>
      <c r="QAZ113" s="376"/>
      <c r="QBA113" s="376"/>
      <c r="QBB113" s="376"/>
      <c r="QBC113" s="376"/>
      <c r="QBD113" s="376"/>
      <c r="QBE113" s="376"/>
      <c r="QBF113" s="376"/>
      <c r="QBG113" s="376"/>
      <c r="QBH113" s="376"/>
      <c r="QBI113" s="376"/>
      <c r="QBJ113" s="376"/>
      <c r="QBK113" s="376"/>
      <c r="QBL113" s="376"/>
      <c r="QBM113" s="376"/>
      <c r="QBN113" s="376"/>
      <c r="QBO113" s="376"/>
      <c r="QBP113" s="376"/>
      <c r="QBQ113" s="376"/>
      <c r="QBR113" s="376"/>
      <c r="QBS113" s="376"/>
      <c r="QBT113" s="376"/>
      <c r="QBU113" s="376"/>
      <c r="QBV113" s="376"/>
      <c r="QBW113" s="376"/>
      <c r="QBX113" s="376"/>
      <c r="QBY113" s="376"/>
      <c r="QBZ113" s="376"/>
      <c r="QCA113" s="376"/>
      <c r="QCB113" s="376"/>
      <c r="QCC113" s="376"/>
      <c r="QCD113" s="376"/>
      <c r="QCE113" s="376"/>
      <c r="QCF113" s="376"/>
      <c r="QCG113" s="376"/>
      <c r="QCH113" s="376"/>
      <c r="QCI113" s="376"/>
      <c r="QCJ113" s="376"/>
      <c r="QCK113" s="376"/>
      <c r="QCL113" s="376"/>
      <c r="QCM113" s="376"/>
      <c r="QCN113" s="376"/>
      <c r="QCO113" s="376"/>
      <c r="QCP113" s="376"/>
      <c r="QCQ113" s="376"/>
      <c r="QCR113" s="376"/>
      <c r="QCS113" s="376"/>
      <c r="QCT113" s="376"/>
      <c r="QCU113" s="376"/>
      <c r="QCV113" s="376"/>
      <c r="QCW113" s="376"/>
      <c r="QCX113" s="376"/>
      <c r="QCY113" s="376"/>
      <c r="QCZ113" s="376"/>
      <c r="QDA113" s="376"/>
      <c r="QDB113" s="376"/>
      <c r="QDC113" s="376"/>
      <c r="QDD113" s="376"/>
      <c r="QDE113" s="376"/>
      <c r="QDF113" s="376"/>
      <c r="QDG113" s="376"/>
      <c r="QDH113" s="376"/>
      <c r="QDI113" s="376"/>
      <c r="QDJ113" s="376"/>
      <c r="QDK113" s="376"/>
      <c r="QDL113" s="376"/>
      <c r="QDM113" s="376"/>
      <c r="QDN113" s="376"/>
      <c r="QDO113" s="376"/>
      <c r="QDP113" s="376"/>
      <c r="QDQ113" s="376"/>
      <c r="QDR113" s="376"/>
      <c r="QDS113" s="376"/>
      <c r="QDT113" s="376"/>
      <c r="QDU113" s="376"/>
      <c r="QDV113" s="376"/>
      <c r="QDW113" s="376"/>
      <c r="QDX113" s="376"/>
      <c r="QDY113" s="376"/>
      <c r="QDZ113" s="376"/>
      <c r="QEA113" s="376"/>
      <c r="QEB113" s="376"/>
      <c r="QEC113" s="376"/>
      <c r="QED113" s="376"/>
      <c r="QEE113" s="376"/>
      <c r="QEF113" s="376"/>
      <c r="QEG113" s="376"/>
      <c r="QEH113" s="376"/>
      <c r="QEI113" s="376"/>
      <c r="QEJ113" s="376"/>
      <c r="QEK113" s="376"/>
      <c r="QEL113" s="376"/>
      <c r="QEM113" s="376"/>
      <c r="QEN113" s="376"/>
      <c r="QEO113" s="376"/>
      <c r="QEP113" s="376"/>
      <c r="QEQ113" s="376"/>
      <c r="QER113" s="376"/>
      <c r="QES113" s="376"/>
      <c r="QET113" s="376"/>
      <c r="QEU113" s="376"/>
      <c r="QEV113" s="376"/>
      <c r="QEW113" s="376"/>
      <c r="QEX113" s="376"/>
      <c r="QEY113" s="376"/>
      <c r="QEZ113" s="376"/>
      <c r="QFA113" s="376"/>
      <c r="QFB113" s="376"/>
      <c r="QFC113" s="376"/>
      <c r="QFD113" s="376"/>
      <c r="QFE113" s="376"/>
      <c r="QFF113" s="376"/>
      <c r="QFG113" s="376"/>
      <c r="QFH113" s="376"/>
      <c r="QFI113" s="376"/>
      <c r="QFJ113" s="376"/>
      <c r="QFK113" s="376"/>
      <c r="QFL113" s="376"/>
      <c r="QFM113" s="376"/>
      <c r="QFN113" s="376"/>
      <c r="QFO113" s="376"/>
      <c r="QFP113" s="376"/>
      <c r="QFQ113" s="376"/>
      <c r="QFR113" s="376"/>
      <c r="QFS113" s="376"/>
      <c r="QFT113" s="376"/>
      <c r="QFU113" s="376"/>
      <c r="QFV113" s="376"/>
      <c r="QFW113" s="376"/>
      <c r="QFX113" s="376"/>
      <c r="QFY113" s="376"/>
      <c r="QFZ113" s="376"/>
      <c r="QGA113" s="376"/>
      <c r="QGB113" s="376"/>
      <c r="QGC113" s="376"/>
      <c r="QGD113" s="376"/>
      <c r="QGE113" s="376"/>
      <c r="QGF113" s="376"/>
      <c r="QGG113" s="376"/>
      <c r="QGH113" s="376"/>
      <c r="QGI113" s="376"/>
      <c r="QGJ113" s="376"/>
      <c r="QGK113" s="376"/>
      <c r="QGL113" s="376"/>
      <c r="QGM113" s="376"/>
      <c r="QGN113" s="376"/>
      <c r="QGO113" s="376"/>
      <c r="QGP113" s="376"/>
      <c r="QGQ113" s="376"/>
      <c r="QGR113" s="376"/>
      <c r="QGS113" s="376"/>
      <c r="QGT113" s="376"/>
      <c r="QGU113" s="376"/>
      <c r="QGV113" s="376"/>
      <c r="QGW113" s="376"/>
      <c r="QGX113" s="376"/>
      <c r="QGY113" s="376"/>
      <c r="QGZ113" s="376"/>
      <c r="QHA113" s="376"/>
      <c r="QHB113" s="376"/>
      <c r="QHC113" s="376"/>
      <c r="QHD113" s="376"/>
      <c r="QHE113" s="376"/>
      <c r="QHF113" s="376"/>
      <c r="QHG113" s="376"/>
      <c r="QHH113" s="376"/>
      <c r="QHI113" s="376"/>
      <c r="QHJ113" s="376"/>
      <c r="QHK113" s="376"/>
      <c r="QHL113" s="376"/>
      <c r="QHM113" s="376"/>
      <c r="QHN113" s="376"/>
      <c r="QHO113" s="376"/>
      <c r="QHP113" s="376"/>
      <c r="QHQ113" s="376"/>
      <c r="QHR113" s="376"/>
      <c r="QHS113" s="376"/>
      <c r="QHT113" s="376"/>
      <c r="QHU113" s="376"/>
      <c r="QHV113" s="376"/>
      <c r="QHW113" s="376"/>
      <c r="QHX113" s="376"/>
      <c r="QHY113" s="376"/>
      <c r="QHZ113" s="376"/>
      <c r="QIA113" s="376"/>
      <c r="QIB113" s="376"/>
      <c r="QIC113" s="376"/>
      <c r="QID113" s="376"/>
      <c r="QIE113" s="376"/>
      <c r="QIF113" s="376"/>
      <c r="QIG113" s="376"/>
      <c r="QIH113" s="376"/>
      <c r="QII113" s="376"/>
      <c r="QIJ113" s="376"/>
      <c r="QIK113" s="376"/>
      <c r="QIL113" s="376"/>
      <c r="QIM113" s="376"/>
      <c r="QIN113" s="376"/>
      <c r="QIO113" s="376"/>
      <c r="QIP113" s="376"/>
      <c r="QIQ113" s="376"/>
      <c r="QIR113" s="376"/>
      <c r="QIS113" s="376"/>
      <c r="QIT113" s="376"/>
      <c r="QIU113" s="376"/>
      <c r="QIV113" s="376"/>
      <c r="QIW113" s="376"/>
      <c r="QIX113" s="376"/>
      <c r="QIY113" s="376"/>
      <c r="QIZ113" s="376"/>
      <c r="QJA113" s="376"/>
      <c r="QJB113" s="376"/>
      <c r="QJC113" s="376"/>
      <c r="QJD113" s="376"/>
      <c r="QJE113" s="376"/>
      <c r="QJF113" s="376"/>
      <c r="QJG113" s="376"/>
      <c r="QJH113" s="376"/>
      <c r="QJI113" s="376"/>
      <c r="QJJ113" s="376"/>
      <c r="QJK113" s="376"/>
      <c r="QJL113" s="376"/>
      <c r="QJM113" s="376"/>
      <c r="QJN113" s="376"/>
      <c r="QJO113" s="376"/>
      <c r="QJP113" s="376"/>
      <c r="QJQ113" s="376"/>
      <c r="QJR113" s="376"/>
      <c r="QJS113" s="376"/>
      <c r="QJT113" s="376"/>
      <c r="QJU113" s="376"/>
      <c r="QJV113" s="376"/>
      <c r="QJW113" s="376"/>
      <c r="QJX113" s="376"/>
      <c r="QJY113" s="376"/>
      <c r="QJZ113" s="376"/>
      <c r="QKA113" s="376"/>
      <c r="QKB113" s="376"/>
      <c r="QKC113" s="376"/>
      <c r="QKD113" s="376"/>
      <c r="QKE113" s="376"/>
      <c r="QKF113" s="376"/>
      <c r="QKG113" s="376"/>
      <c r="QKH113" s="376"/>
      <c r="QKI113" s="376"/>
      <c r="QKJ113" s="376"/>
      <c r="QKK113" s="376"/>
      <c r="QKL113" s="376"/>
      <c r="QKM113" s="376"/>
      <c r="QKN113" s="376"/>
      <c r="QKO113" s="376"/>
      <c r="QKP113" s="376"/>
      <c r="QKQ113" s="376"/>
      <c r="QKR113" s="376"/>
      <c r="QKS113" s="376"/>
      <c r="QKT113" s="376"/>
      <c r="QKU113" s="376"/>
      <c r="QKV113" s="376"/>
      <c r="QKW113" s="376"/>
      <c r="QKX113" s="376"/>
      <c r="QKY113" s="376"/>
      <c r="QKZ113" s="376"/>
      <c r="QLA113" s="376"/>
      <c r="QLB113" s="376"/>
      <c r="QLC113" s="376"/>
      <c r="QLD113" s="376"/>
      <c r="QLE113" s="376"/>
      <c r="QLF113" s="376"/>
      <c r="QLG113" s="376"/>
      <c r="QLH113" s="376"/>
      <c r="QLI113" s="376"/>
      <c r="QLJ113" s="376"/>
      <c r="QLK113" s="376"/>
      <c r="QLL113" s="376"/>
      <c r="QLM113" s="376"/>
      <c r="QLN113" s="376"/>
      <c r="QLO113" s="376"/>
      <c r="QLP113" s="376"/>
      <c r="QLQ113" s="376"/>
      <c r="QLR113" s="376"/>
      <c r="QLS113" s="376"/>
      <c r="QLT113" s="376"/>
      <c r="QLU113" s="376"/>
      <c r="QLV113" s="376"/>
      <c r="QLW113" s="376"/>
      <c r="QLX113" s="376"/>
      <c r="QLY113" s="376"/>
      <c r="QLZ113" s="376"/>
      <c r="QMA113" s="376"/>
      <c r="QMB113" s="376"/>
      <c r="QMC113" s="376"/>
      <c r="QMD113" s="376"/>
      <c r="QME113" s="376"/>
      <c r="QMF113" s="376"/>
      <c r="QMG113" s="376"/>
      <c r="QMH113" s="376"/>
      <c r="QMI113" s="376"/>
      <c r="QMJ113" s="376"/>
      <c r="QMK113" s="376"/>
      <c r="QML113" s="376"/>
      <c r="QMM113" s="376"/>
      <c r="QMN113" s="376"/>
      <c r="QMO113" s="376"/>
      <c r="QMP113" s="376"/>
      <c r="QMQ113" s="376"/>
      <c r="QMR113" s="376"/>
      <c r="QMS113" s="376"/>
      <c r="QMT113" s="376"/>
      <c r="QMU113" s="376"/>
      <c r="QMV113" s="376"/>
      <c r="QMW113" s="376"/>
      <c r="QMX113" s="376"/>
      <c r="QMY113" s="376"/>
      <c r="QMZ113" s="376"/>
      <c r="QNA113" s="376"/>
      <c r="QNB113" s="376"/>
      <c r="QNC113" s="376"/>
      <c r="QND113" s="376"/>
      <c r="QNE113" s="376"/>
      <c r="QNF113" s="376"/>
      <c r="QNG113" s="376"/>
      <c r="QNH113" s="376"/>
      <c r="QNI113" s="376"/>
      <c r="QNJ113" s="376"/>
      <c r="QNK113" s="376"/>
      <c r="QNL113" s="376"/>
      <c r="QNM113" s="376"/>
      <c r="QNN113" s="376"/>
      <c r="QNO113" s="376"/>
      <c r="QNP113" s="376"/>
      <c r="QNQ113" s="376"/>
      <c r="QNR113" s="376"/>
      <c r="QNS113" s="376"/>
      <c r="QNT113" s="376"/>
      <c r="QNU113" s="376"/>
      <c r="QNV113" s="376"/>
      <c r="QNW113" s="376"/>
      <c r="QNX113" s="376"/>
      <c r="QNY113" s="376"/>
      <c r="QNZ113" s="376"/>
      <c r="QOA113" s="376"/>
      <c r="QOB113" s="376"/>
      <c r="QOC113" s="376"/>
      <c r="QOD113" s="376"/>
      <c r="QOE113" s="376"/>
      <c r="QOF113" s="376"/>
      <c r="QOG113" s="376"/>
      <c r="QOH113" s="376"/>
      <c r="QOI113" s="376"/>
      <c r="QOJ113" s="376"/>
      <c r="QOK113" s="376"/>
      <c r="QOL113" s="376"/>
      <c r="QOM113" s="376"/>
      <c r="QON113" s="376"/>
      <c r="QOO113" s="376"/>
      <c r="QOP113" s="376"/>
      <c r="QOQ113" s="376"/>
      <c r="QOR113" s="376"/>
      <c r="QOS113" s="376"/>
      <c r="QOT113" s="376"/>
      <c r="QOU113" s="376"/>
      <c r="QOV113" s="376"/>
      <c r="QOW113" s="376"/>
      <c r="QOX113" s="376"/>
      <c r="QOY113" s="376"/>
      <c r="QOZ113" s="376"/>
      <c r="QPA113" s="376"/>
      <c r="QPB113" s="376"/>
      <c r="QPC113" s="376"/>
      <c r="QPD113" s="376"/>
      <c r="QPE113" s="376"/>
      <c r="QPF113" s="376"/>
      <c r="QPG113" s="376"/>
      <c r="QPH113" s="376"/>
      <c r="QPI113" s="376"/>
      <c r="QPJ113" s="376"/>
      <c r="QPK113" s="376"/>
      <c r="QPL113" s="376"/>
      <c r="QPM113" s="376"/>
      <c r="QPN113" s="376"/>
      <c r="QPO113" s="376"/>
      <c r="QPP113" s="376"/>
      <c r="QPQ113" s="376"/>
      <c r="QPR113" s="376"/>
      <c r="QPS113" s="376"/>
      <c r="QPT113" s="376"/>
      <c r="QPU113" s="376"/>
      <c r="QPV113" s="376"/>
      <c r="QPW113" s="376"/>
      <c r="QPX113" s="376"/>
      <c r="QPY113" s="376"/>
      <c r="QPZ113" s="376"/>
      <c r="QQA113" s="376"/>
      <c r="QQB113" s="376"/>
      <c r="QQC113" s="376"/>
      <c r="QQD113" s="376"/>
      <c r="QQE113" s="376"/>
      <c r="QQF113" s="376"/>
      <c r="QQG113" s="376"/>
      <c r="QQH113" s="376"/>
      <c r="QQI113" s="376"/>
      <c r="QQJ113" s="376"/>
      <c r="QQK113" s="376"/>
      <c r="QQL113" s="376"/>
      <c r="QQM113" s="376"/>
      <c r="QQN113" s="376"/>
      <c r="QQO113" s="376"/>
      <c r="QQP113" s="376"/>
      <c r="QQQ113" s="376"/>
      <c r="QQR113" s="376"/>
      <c r="QQS113" s="376"/>
      <c r="QQT113" s="376"/>
      <c r="QQU113" s="376"/>
      <c r="QQV113" s="376"/>
      <c r="QQW113" s="376"/>
      <c r="QQX113" s="376"/>
      <c r="QQY113" s="376"/>
      <c r="QQZ113" s="376"/>
      <c r="QRA113" s="376"/>
      <c r="QRB113" s="376"/>
      <c r="QRC113" s="376"/>
      <c r="QRD113" s="376"/>
      <c r="QRE113" s="376"/>
      <c r="QRF113" s="376"/>
      <c r="QRG113" s="376"/>
      <c r="QRH113" s="376"/>
      <c r="QRI113" s="376"/>
      <c r="QRJ113" s="376"/>
      <c r="QRK113" s="376"/>
      <c r="QRL113" s="376"/>
      <c r="QRM113" s="376"/>
      <c r="QRN113" s="376"/>
      <c r="QRO113" s="376"/>
      <c r="QRP113" s="376"/>
      <c r="QRQ113" s="376"/>
      <c r="QRR113" s="376"/>
      <c r="QRS113" s="376"/>
      <c r="QRT113" s="376"/>
      <c r="QRU113" s="376"/>
      <c r="QRV113" s="376"/>
      <c r="QRW113" s="376"/>
      <c r="QRX113" s="376"/>
      <c r="QRY113" s="376"/>
      <c r="QRZ113" s="376"/>
      <c r="QSA113" s="376"/>
      <c r="QSB113" s="376"/>
      <c r="QSC113" s="376"/>
      <c r="QSD113" s="376"/>
      <c r="QSE113" s="376"/>
      <c r="QSF113" s="376"/>
      <c r="QSG113" s="376"/>
      <c r="QSH113" s="376"/>
      <c r="QSI113" s="376"/>
      <c r="QSJ113" s="376"/>
      <c r="QSK113" s="376"/>
      <c r="QSL113" s="376"/>
      <c r="QSM113" s="376"/>
      <c r="QSN113" s="376"/>
      <c r="QSO113" s="376"/>
      <c r="QSP113" s="376"/>
      <c r="QSQ113" s="376"/>
      <c r="QSR113" s="376"/>
      <c r="QSS113" s="376"/>
      <c r="QST113" s="376"/>
      <c r="QSU113" s="376"/>
      <c r="QSV113" s="376"/>
      <c r="QSW113" s="376"/>
      <c r="QSX113" s="376"/>
      <c r="QSY113" s="376"/>
      <c r="QSZ113" s="376"/>
      <c r="QTA113" s="376"/>
      <c r="QTB113" s="376"/>
      <c r="QTC113" s="376"/>
      <c r="QTD113" s="376"/>
      <c r="QTE113" s="376"/>
      <c r="QTF113" s="376"/>
      <c r="QTG113" s="376"/>
      <c r="QTH113" s="376"/>
      <c r="QTI113" s="376"/>
      <c r="QTJ113" s="376"/>
      <c r="QTK113" s="376"/>
      <c r="QTL113" s="376"/>
      <c r="QTM113" s="376"/>
      <c r="QTN113" s="376"/>
      <c r="QTO113" s="376"/>
      <c r="QTP113" s="376"/>
      <c r="QTQ113" s="376"/>
      <c r="QTR113" s="376"/>
      <c r="QTS113" s="376"/>
      <c r="QTT113" s="376"/>
      <c r="QTU113" s="376"/>
      <c r="QTV113" s="376"/>
      <c r="QTW113" s="376"/>
      <c r="QTX113" s="376"/>
      <c r="QTY113" s="376"/>
      <c r="QTZ113" s="376"/>
      <c r="QUA113" s="376"/>
      <c r="QUB113" s="376"/>
      <c r="QUC113" s="376"/>
      <c r="QUD113" s="376"/>
      <c r="QUE113" s="376"/>
      <c r="QUF113" s="376"/>
      <c r="QUG113" s="376"/>
      <c r="QUH113" s="376"/>
      <c r="QUI113" s="376"/>
      <c r="QUJ113" s="376"/>
      <c r="QUK113" s="376"/>
      <c r="QUL113" s="376"/>
      <c r="QUM113" s="376"/>
      <c r="QUN113" s="376"/>
      <c r="QUO113" s="376"/>
      <c r="QUP113" s="376"/>
      <c r="QUQ113" s="376"/>
      <c r="QUR113" s="376"/>
      <c r="QUS113" s="376"/>
      <c r="QUT113" s="376"/>
      <c r="QUU113" s="376"/>
      <c r="QUV113" s="376"/>
      <c r="QUW113" s="376"/>
      <c r="QUX113" s="376"/>
      <c r="QUY113" s="376"/>
      <c r="QUZ113" s="376"/>
      <c r="QVA113" s="376"/>
      <c r="QVB113" s="376"/>
      <c r="QVC113" s="376"/>
      <c r="QVD113" s="376"/>
      <c r="QVE113" s="376"/>
      <c r="QVF113" s="376"/>
      <c r="QVG113" s="376"/>
      <c r="QVH113" s="376"/>
      <c r="QVI113" s="376"/>
      <c r="QVJ113" s="376"/>
      <c r="QVK113" s="376"/>
      <c r="QVL113" s="376"/>
      <c r="QVM113" s="376"/>
      <c r="QVN113" s="376"/>
      <c r="QVO113" s="376"/>
      <c r="QVP113" s="376"/>
      <c r="QVQ113" s="376"/>
      <c r="QVR113" s="376"/>
      <c r="QVS113" s="376"/>
      <c r="QVT113" s="376"/>
      <c r="QVU113" s="376"/>
      <c r="QVV113" s="376"/>
      <c r="QVW113" s="376"/>
      <c r="QVX113" s="376"/>
      <c r="QVY113" s="376"/>
      <c r="QVZ113" s="376"/>
      <c r="QWA113" s="376"/>
      <c r="QWB113" s="376"/>
      <c r="QWC113" s="376"/>
      <c r="QWD113" s="376"/>
      <c r="QWE113" s="376"/>
      <c r="QWF113" s="376"/>
      <c r="QWG113" s="376"/>
      <c r="QWH113" s="376"/>
      <c r="QWI113" s="376"/>
      <c r="QWJ113" s="376"/>
      <c r="QWK113" s="376"/>
      <c r="QWL113" s="376"/>
      <c r="QWM113" s="376"/>
      <c r="QWN113" s="376"/>
      <c r="QWO113" s="376"/>
      <c r="QWP113" s="376"/>
      <c r="QWQ113" s="376"/>
      <c r="QWR113" s="376"/>
      <c r="QWS113" s="376"/>
      <c r="QWT113" s="376"/>
      <c r="QWU113" s="376"/>
      <c r="QWV113" s="376"/>
      <c r="QWW113" s="376"/>
      <c r="QWX113" s="376"/>
      <c r="QWY113" s="376"/>
      <c r="QWZ113" s="376"/>
      <c r="QXA113" s="376"/>
      <c r="QXB113" s="376"/>
      <c r="QXC113" s="376"/>
      <c r="QXD113" s="376"/>
      <c r="QXE113" s="376"/>
      <c r="QXF113" s="376"/>
      <c r="QXG113" s="376"/>
      <c r="QXH113" s="376"/>
      <c r="QXI113" s="376"/>
      <c r="QXJ113" s="376"/>
      <c r="QXK113" s="376"/>
      <c r="QXL113" s="376"/>
      <c r="QXM113" s="376"/>
      <c r="QXN113" s="376"/>
      <c r="QXO113" s="376"/>
      <c r="QXP113" s="376"/>
      <c r="QXQ113" s="376"/>
      <c r="QXR113" s="376"/>
      <c r="QXS113" s="376"/>
      <c r="QXT113" s="376"/>
      <c r="QXU113" s="376"/>
      <c r="QXV113" s="376"/>
      <c r="QXW113" s="376"/>
      <c r="QXX113" s="376"/>
      <c r="QXY113" s="376"/>
      <c r="QXZ113" s="376"/>
      <c r="QYA113" s="376"/>
      <c r="QYB113" s="376"/>
      <c r="QYC113" s="376"/>
      <c r="QYD113" s="376"/>
      <c r="QYE113" s="376"/>
      <c r="QYF113" s="376"/>
      <c r="QYG113" s="376"/>
      <c r="QYH113" s="376"/>
      <c r="QYI113" s="376"/>
      <c r="QYJ113" s="376"/>
      <c r="QYK113" s="376"/>
      <c r="QYL113" s="376"/>
      <c r="QYM113" s="376"/>
      <c r="QYN113" s="376"/>
      <c r="QYO113" s="376"/>
      <c r="QYP113" s="376"/>
      <c r="QYQ113" s="376"/>
      <c r="QYR113" s="376"/>
      <c r="QYS113" s="376"/>
      <c r="QYT113" s="376"/>
      <c r="QYU113" s="376"/>
      <c r="QYV113" s="376"/>
      <c r="QYW113" s="376"/>
      <c r="QYX113" s="376"/>
      <c r="QYY113" s="376"/>
      <c r="QYZ113" s="376"/>
      <c r="QZA113" s="376"/>
      <c r="QZB113" s="376"/>
      <c r="QZC113" s="376"/>
      <c r="QZD113" s="376"/>
      <c r="QZE113" s="376"/>
      <c r="QZF113" s="376"/>
      <c r="QZG113" s="376"/>
      <c r="QZH113" s="376"/>
      <c r="QZI113" s="376"/>
      <c r="QZJ113" s="376"/>
      <c r="QZK113" s="376"/>
      <c r="QZL113" s="376"/>
      <c r="QZM113" s="376"/>
      <c r="QZN113" s="376"/>
      <c r="QZO113" s="376"/>
      <c r="QZP113" s="376"/>
      <c r="QZQ113" s="376"/>
      <c r="QZR113" s="376"/>
      <c r="QZS113" s="376"/>
      <c r="QZT113" s="376"/>
      <c r="QZU113" s="376"/>
      <c r="QZV113" s="376"/>
      <c r="QZW113" s="376"/>
      <c r="QZX113" s="376"/>
      <c r="QZY113" s="376"/>
      <c r="QZZ113" s="376"/>
      <c r="RAA113" s="376"/>
      <c r="RAB113" s="376"/>
      <c r="RAC113" s="376"/>
      <c r="RAD113" s="376"/>
      <c r="RAE113" s="376"/>
      <c r="RAF113" s="376"/>
      <c r="RAG113" s="376"/>
      <c r="RAH113" s="376"/>
      <c r="RAI113" s="376"/>
      <c r="RAJ113" s="376"/>
      <c r="RAK113" s="376"/>
      <c r="RAL113" s="376"/>
      <c r="RAM113" s="376"/>
      <c r="RAN113" s="376"/>
      <c r="RAO113" s="376"/>
      <c r="RAP113" s="376"/>
      <c r="RAQ113" s="376"/>
      <c r="RAR113" s="376"/>
      <c r="RAS113" s="376"/>
      <c r="RAT113" s="376"/>
      <c r="RAU113" s="376"/>
      <c r="RAV113" s="376"/>
      <c r="RAW113" s="376"/>
      <c r="RAX113" s="376"/>
      <c r="RAY113" s="376"/>
      <c r="RAZ113" s="376"/>
      <c r="RBA113" s="376"/>
      <c r="RBB113" s="376"/>
      <c r="RBC113" s="376"/>
      <c r="RBD113" s="376"/>
      <c r="RBE113" s="376"/>
      <c r="RBF113" s="376"/>
      <c r="RBG113" s="376"/>
      <c r="RBH113" s="376"/>
      <c r="RBI113" s="376"/>
      <c r="RBJ113" s="376"/>
      <c r="RBK113" s="376"/>
      <c r="RBL113" s="376"/>
      <c r="RBM113" s="376"/>
      <c r="RBN113" s="376"/>
      <c r="RBO113" s="376"/>
      <c r="RBP113" s="376"/>
      <c r="RBQ113" s="376"/>
      <c r="RBR113" s="376"/>
      <c r="RBS113" s="376"/>
      <c r="RBT113" s="376"/>
      <c r="RBU113" s="376"/>
      <c r="RBV113" s="376"/>
      <c r="RBW113" s="376"/>
      <c r="RBX113" s="376"/>
      <c r="RBY113" s="376"/>
      <c r="RBZ113" s="376"/>
      <c r="RCA113" s="376"/>
      <c r="RCB113" s="376"/>
      <c r="RCC113" s="376"/>
      <c r="RCD113" s="376"/>
      <c r="RCE113" s="376"/>
      <c r="RCF113" s="376"/>
      <c r="RCG113" s="376"/>
      <c r="RCH113" s="376"/>
      <c r="RCI113" s="376"/>
      <c r="RCJ113" s="376"/>
      <c r="RCK113" s="376"/>
      <c r="RCL113" s="376"/>
      <c r="RCM113" s="376"/>
      <c r="RCN113" s="376"/>
      <c r="RCO113" s="376"/>
      <c r="RCP113" s="376"/>
      <c r="RCQ113" s="376"/>
      <c r="RCR113" s="376"/>
      <c r="RCS113" s="376"/>
      <c r="RCT113" s="376"/>
      <c r="RCU113" s="376"/>
      <c r="RCV113" s="376"/>
      <c r="RCW113" s="376"/>
      <c r="RCX113" s="376"/>
      <c r="RCY113" s="376"/>
      <c r="RCZ113" s="376"/>
      <c r="RDA113" s="376"/>
      <c r="RDB113" s="376"/>
      <c r="RDC113" s="376"/>
      <c r="RDD113" s="376"/>
      <c r="RDE113" s="376"/>
      <c r="RDF113" s="376"/>
      <c r="RDG113" s="376"/>
      <c r="RDH113" s="376"/>
      <c r="RDI113" s="376"/>
      <c r="RDJ113" s="376"/>
      <c r="RDK113" s="376"/>
      <c r="RDL113" s="376"/>
      <c r="RDM113" s="376"/>
      <c r="RDN113" s="376"/>
      <c r="RDO113" s="376"/>
      <c r="RDP113" s="376"/>
      <c r="RDQ113" s="376"/>
      <c r="RDR113" s="376"/>
      <c r="RDS113" s="376"/>
      <c r="RDT113" s="376"/>
      <c r="RDU113" s="376"/>
      <c r="RDV113" s="376"/>
      <c r="RDW113" s="376"/>
      <c r="RDX113" s="376"/>
      <c r="RDY113" s="376"/>
      <c r="RDZ113" s="376"/>
      <c r="REA113" s="376"/>
      <c r="REB113" s="376"/>
      <c r="REC113" s="376"/>
      <c r="RED113" s="376"/>
      <c r="REE113" s="376"/>
      <c r="REF113" s="376"/>
      <c r="REG113" s="376"/>
      <c r="REH113" s="376"/>
      <c r="REI113" s="376"/>
      <c r="REJ113" s="376"/>
      <c r="REK113" s="376"/>
      <c r="REL113" s="376"/>
      <c r="REM113" s="376"/>
      <c r="REN113" s="376"/>
      <c r="REO113" s="376"/>
      <c r="REP113" s="376"/>
      <c r="REQ113" s="376"/>
      <c r="RER113" s="376"/>
      <c r="RES113" s="376"/>
      <c r="RET113" s="376"/>
      <c r="REU113" s="376"/>
      <c r="REV113" s="376"/>
      <c r="REW113" s="376"/>
      <c r="REX113" s="376"/>
      <c r="REY113" s="376"/>
      <c r="REZ113" s="376"/>
      <c r="RFA113" s="376"/>
      <c r="RFB113" s="376"/>
      <c r="RFC113" s="376"/>
      <c r="RFD113" s="376"/>
      <c r="RFE113" s="376"/>
      <c r="RFF113" s="376"/>
      <c r="RFG113" s="376"/>
      <c r="RFH113" s="376"/>
      <c r="RFI113" s="376"/>
      <c r="RFJ113" s="376"/>
      <c r="RFK113" s="376"/>
      <c r="RFL113" s="376"/>
      <c r="RFM113" s="376"/>
      <c r="RFN113" s="376"/>
      <c r="RFO113" s="376"/>
      <c r="RFP113" s="376"/>
      <c r="RFQ113" s="376"/>
      <c r="RFR113" s="376"/>
      <c r="RFS113" s="376"/>
      <c r="RFT113" s="376"/>
      <c r="RFU113" s="376"/>
      <c r="RFV113" s="376"/>
      <c r="RFW113" s="376"/>
      <c r="RFX113" s="376"/>
      <c r="RFY113" s="376"/>
      <c r="RFZ113" s="376"/>
      <c r="RGA113" s="376"/>
      <c r="RGB113" s="376"/>
      <c r="RGC113" s="376"/>
      <c r="RGD113" s="376"/>
      <c r="RGE113" s="376"/>
      <c r="RGF113" s="376"/>
      <c r="RGG113" s="376"/>
      <c r="RGH113" s="376"/>
      <c r="RGI113" s="376"/>
      <c r="RGJ113" s="376"/>
      <c r="RGK113" s="376"/>
      <c r="RGL113" s="376"/>
      <c r="RGM113" s="376"/>
      <c r="RGN113" s="376"/>
      <c r="RGO113" s="376"/>
      <c r="RGP113" s="376"/>
      <c r="RGQ113" s="376"/>
      <c r="RGR113" s="376"/>
      <c r="RGS113" s="376"/>
      <c r="RGT113" s="376"/>
      <c r="RGU113" s="376"/>
      <c r="RGV113" s="376"/>
      <c r="RGW113" s="376"/>
      <c r="RGX113" s="376"/>
      <c r="RGY113" s="376"/>
      <c r="RGZ113" s="376"/>
      <c r="RHA113" s="376"/>
      <c r="RHB113" s="376"/>
      <c r="RHC113" s="376"/>
      <c r="RHD113" s="376"/>
      <c r="RHE113" s="376"/>
      <c r="RHF113" s="376"/>
      <c r="RHG113" s="376"/>
      <c r="RHH113" s="376"/>
      <c r="RHI113" s="376"/>
      <c r="RHJ113" s="376"/>
      <c r="RHK113" s="376"/>
      <c r="RHL113" s="376"/>
      <c r="RHM113" s="376"/>
      <c r="RHN113" s="376"/>
      <c r="RHO113" s="376"/>
      <c r="RHP113" s="376"/>
      <c r="RHQ113" s="376"/>
      <c r="RHR113" s="376"/>
      <c r="RHS113" s="376"/>
      <c r="RHT113" s="376"/>
      <c r="RHU113" s="376"/>
      <c r="RHV113" s="376"/>
      <c r="RHW113" s="376"/>
      <c r="RHX113" s="376"/>
      <c r="RHY113" s="376"/>
      <c r="RHZ113" s="376"/>
      <c r="RIA113" s="376"/>
      <c r="RIB113" s="376"/>
      <c r="RIC113" s="376"/>
      <c r="RID113" s="376"/>
      <c r="RIE113" s="376"/>
      <c r="RIF113" s="376"/>
      <c r="RIG113" s="376"/>
      <c r="RIH113" s="376"/>
      <c r="RII113" s="376"/>
      <c r="RIJ113" s="376"/>
      <c r="RIK113" s="376"/>
      <c r="RIL113" s="376"/>
      <c r="RIM113" s="376"/>
      <c r="RIN113" s="376"/>
      <c r="RIO113" s="376"/>
      <c r="RIP113" s="376"/>
      <c r="RIQ113" s="376"/>
      <c r="RIR113" s="376"/>
      <c r="RIS113" s="376"/>
      <c r="RIT113" s="376"/>
      <c r="RIU113" s="376"/>
      <c r="RIV113" s="376"/>
      <c r="RIW113" s="376"/>
      <c r="RIX113" s="376"/>
      <c r="RIY113" s="376"/>
      <c r="RIZ113" s="376"/>
      <c r="RJA113" s="376"/>
      <c r="RJB113" s="376"/>
      <c r="RJC113" s="376"/>
      <c r="RJD113" s="376"/>
      <c r="RJE113" s="376"/>
      <c r="RJF113" s="376"/>
      <c r="RJG113" s="376"/>
      <c r="RJH113" s="376"/>
      <c r="RJI113" s="376"/>
      <c r="RJJ113" s="376"/>
      <c r="RJK113" s="376"/>
      <c r="RJL113" s="376"/>
      <c r="RJM113" s="376"/>
      <c r="RJN113" s="376"/>
      <c r="RJO113" s="376"/>
      <c r="RJP113" s="376"/>
      <c r="RJQ113" s="376"/>
      <c r="RJR113" s="376"/>
      <c r="RJS113" s="376"/>
      <c r="RJT113" s="376"/>
      <c r="RJU113" s="376"/>
      <c r="RJV113" s="376"/>
      <c r="RJW113" s="376"/>
      <c r="RJX113" s="376"/>
      <c r="RJY113" s="376"/>
      <c r="RJZ113" s="376"/>
      <c r="RKA113" s="376"/>
      <c r="RKB113" s="376"/>
      <c r="RKC113" s="376"/>
      <c r="RKD113" s="376"/>
      <c r="RKE113" s="376"/>
      <c r="RKF113" s="376"/>
      <c r="RKG113" s="376"/>
      <c r="RKH113" s="376"/>
      <c r="RKI113" s="376"/>
      <c r="RKJ113" s="376"/>
      <c r="RKK113" s="376"/>
      <c r="RKL113" s="376"/>
      <c r="RKM113" s="376"/>
      <c r="RKN113" s="376"/>
      <c r="RKO113" s="376"/>
      <c r="RKP113" s="376"/>
      <c r="RKQ113" s="376"/>
      <c r="RKR113" s="376"/>
      <c r="RKS113" s="376"/>
      <c r="RKT113" s="376"/>
      <c r="RKU113" s="376"/>
      <c r="RKV113" s="376"/>
      <c r="RKW113" s="376"/>
      <c r="RKX113" s="376"/>
      <c r="RKY113" s="376"/>
      <c r="RKZ113" s="376"/>
      <c r="RLA113" s="376"/>
      <c r="RLB113" s="376"/>
      <c r="RLC113" s="376"/>
      <c r="RLD113" s="376"/>
      <c r="RLE113" s="376"/>
      <c r="RLF113" s="376"/>
      <c r="RLG113" s="376"/>
      <c r="RLH113" s="376"/>
      <c r="RLI113" s="376"/>
      <c r="RLJ113" s="376"/>
      <c r="RLK113" s="376"/>
      <c r="RLL113" s="376"/>
      <c r="RLM113" s="376"/>
      <c r="RLN113" s="376"/>
      <c r="RLO113" s="376"/>
      <c r="RLP113" s="376"/>
      <c r="RLQ113" s="376"/>
      <c r="RLR113" s="376"/>
      <c r="RLS113" s="376"/>
      <c r="RLT113" s="376"/>
      <c r="RLU113" s="376"/>
      <c r="RLV113" s="376"/>
      <c r="RLW113" s="376"/>
      <c r="RLX113" s="376"/>
      <c r="RLY113" s="376"/>
      <c r="RLZ113" s="376"/>
      <c r="RMA113" s="376"/>
      <c r="RMB113" s="376"/>
      <c r="RMC113" s="376"/>
      <c r="RMD113" s="376"/>
      <c r="RME113" s="376"/>
      <c r="RMF113" s="376"/>
      <c r="RMG113" s="376"/>
      <c r="RMH113" s="376"/>
      <c r="RMI113" s="376"/>
      <c r="RMJ113" s="376"/>
      <c r="RMK113" s="376"/>
      <c r="RML113" s="376"/>
      <c r="RMM113" s="376"/>
      <c r="RMN113" s="376"/>
      <c r="RMO113" s="376"/>
      <c r="RMP113" s="376"/>
      <c r="RMQ113" s="376"/>
      <c r="RMR113" s="376"/>
      <c r="RMS113" s="376"/>
      <c r="RMT113" s="376"/>
      <c r="RMU113" s="376"/>
      <c r="RMV113" s="376"/>
      <c r="RMW113" s="376"/>
      <c r="RMX113" s="376"/>
      <c r="RMY113" s="376"/>
      <c r="RMZ113" s="376"/>
      <c r="RNA113" s="376"/>
      <c r="RNB113" s="376"/>
      <c r="RNC113" s="376"/>
      <c r="RND113" s="376"/>
      <c r="RNE113" s="376"/>
      <c r="RNF113" s="376"/>
      <c r="RNG113" s="376"/>
      <c r="RNH113" s="376"/>
      <c r="RNI113" s="376"/>
      <c r="RNJ113" s="376"/>
      <c r="RNK113" s="376"/>
      <c r="RNL113" s="376"/>
      <c r="RNM113" s="376"/>
      <c r="RNN113" s="376"/>
      <c r="RNO113" s="376"/>
      <c r="RNP113" s="376"/>
      <c r="RNQ113" s="376"/>
      <c r="RNR113" s="376"/>
      <c r="RNS113" s="376"/>
      <c r="RNT113" s="376"/>
      <c r="RNU113" s="376"/>
      <c r="RNV113" s="376"/>
      <c r="RNW113" s="376"/>
      <c r="RNX113" s="376"/>
      <c r="RNY113" s="376"/>
      <c r="RNZ113" s="376"/>
      <c r="ROA113" s="376"/>
      <c r="ROB113" s="376"/>
      <c r="ROC113" s="376"/>
      <c r="ROD113" s="376"/>
      <c r="ROE113" s="376"/>
      <c r="ROF113" s="376"/>
      <c r="ROG113" s="376"/>
      <c r="ROH113" s="376"/>
      <c r="ROI113" s="376"/>
      <c r="ROJ113" s="376"/>
      <c r="ROK113" s="376"/>
      <c r="ROL113" s="376"/>
      <c r="ROM113" s="376"/>
      <c r="RON113" s="376"/>
      <c r="ROO113" s="376"/>
      <c r="ROP113" s="376"/>
      <c r="ROQ113" s="376"/>
      <c r="ROR113" s="376"/>
      <c r="ROS113" s="376"/>
      <c r="ROT113" s="376"/>
      <c r="ROU113" s="376"/>
      <c r="ROV113" s="376"/>
      <c r="ROW113" s="376"/>
      <c r="ROX113" s="376"/>
      <c r="ROY113" s="376"/>
      <c r="ROZ113" s="376"/>
      <c r="RPA113" s="376"/>
      <c r="RPB113" s="376"/>
      <c r="RPC113" s="376"/>
      <c r="RPD113" s="376"/>
      <c r="RPE113" s="376"/>
      <c r="RPF113" s="376"/>
      <c r="RPG113" s="376"/>
      <c r="RPH113" s="376"/>
      <c r="RPI113" s="376"/>
      <c r="RPJ113" s="376"/>
      <c r="RPK113" s="376"/>
      <c r="RPL113" s="376"/>
      <c r="RPM113" s="376"/>
      <c r="RPN113" s="376"/>
      <c r="RPO113" s="376"/>
      <c r="RPP113" s="376"/>
      <c r="RPQ113" s="376"/>
      <c r="RPR113" s="376"/>
      <c r="RPS113" s="376"/>
      <c r="RPT113" s="376"/>
      <c r="RPU113" s="376"/>
      <c r="RPV113" s="376"/>
      <c r="RPW113" s="376"/>
      <c r="RPX113" s="376"/>
      <c r="RPY113" s="376"/>
      <c r="RPZ113" s="376"/>
      <c r="RQA113" s="376"/>
      <c r="RQB113" s="376"/>
      <c r="RQC113" s="376"/>
      <c r="RQD113" s="376"/>
      <c r="RQE113" s="376"/>
      <c r="RQF113" s="376"/>
      <c r="RQG113" s="376"/>
      <c r="RQH113" s="376"/>
      <c r="RQI113" s="376"/>
      <c r="RQJ113" s="376"/>
      <c r="RQK113" s="376"/>
      <c r="RQL113" s="376"/>
      <c r="RQM113" s="376"/>
      <c r="RQN113" s="376"/>
      <c r="RQO113" s="376"/>
      <c r="RQP113" s="376"/>
      <c r="RQQ113" s="376"/>
      <c r="RQR113" s="376"/>
      <c r="RQS113" s="376"/>
      <c r="RQT113" s="376"/>
      <c r="RQU113" s="376"/>
      <c r="RQV113" s="376"/>
      <c r="RQW113" s="376"/>
      <c r="RQX113" s="376"/>
      <c r="RQY113" s="376"/>
      <c r="RQZ113" s="376"/>
      <c r="RRA113" s="376"/>
      <c r="RRB113" s="376"/>
      <c r="RRC113" s="376"/>
      <c r="RRD113" s="376"/>
      <c r="RRE113" s="376"/>
      <c r="RRF113" s="376"/>
      <c r="RRG113" s="376"/>
      <c r="RRH113" s="376"/>
      <c r="RRI113" s="376"/>
      <c r="RRJ113" s="376"/>
      <c r="RRK113" s="376"/>
      <c r="RRL113" s="376"/>
      <c r="RRM113" s="376"/>
      <c r="RRN113" s="376"/>
      <c r="RRO113" s="376"/>
      <c r="RRP113" s="376"/>
      <c r="RRQ113" s="376"/>
      <c r="RRR113" s="376"/>
      <c r="RRS113" s="376"/>
      <c r="RRT113" s="376"/>
      <c r="RRU113" s="376"/>
      <c r="RRV113" s="376"/>
      <c r="RRW113" s="376"/>
      <c r="RRX113" s="376"/>
      <c r="RRY113" s="376"/>
      <c r="RRZ113" s="376"/>
      <c r="RSA113" s="376"/>
      <c r="RSB113" s="376"/>
      <c r="RSC113" s="376"/>
      <c r="RSD113" s="376"/>
      <c r="RSE113" s="376"/>
      <c r="RSF113" s="376"/>
      <c r="RSG113" s="376"/>
      <c r="RSH113" s="376"/>
      <c r="RSI113" s="376"/>
      <c r="RSJ113" s="376"/>
      <c r="RSK113" s="376"/>
      <c r="RSL113" s="376"/>
      <c r="RSM113" s="376"/>
      <c r="RSN113" s="376"/>
      <c r="RSO113" s="376"/>
      <c r="RSP113" s="376"/>
      <c r="RSQ113" s="376"/>
      <c r="RSR113" s="376"/>
      <c r="RSS113" s="376"/>
      <c r="RST113" s="376"/>
      <c r="RSU113" s="376"/>
      <c r="RSV113" s="376"/>
      <c r="RSW113" s="376"/>
      <c r="RSX113" s="376"/>
      <c r="RSY113" s="376"/>
      <c r="RSZ113" s="376"/>
      <c r="RTA113" s="376"/>
      <c r="RTB113" s="376"/>
      <c r="RTC113" s="376"/>
      <c r="RTD113" s="376"/>
      <c r="RTE113" s="376"/>
      <c r="RTF113" s="376"/>
      <c r="RTG113" s="376"/>
      <c r="RTH113" s="376"/>
      <c r="RTI113" s="376"/>
      <c r="RTJ113" s="376"/>
      <c r="RTK113" s="376"/>
      <c r="RTL113" s="376"/>
      <c r="RTM113" s="376"/>
      <c r="RTN113" s="376"/>
      <c r="RTO113" s="376"/>
      <c r="RTP113" s="376"/>
      <c r="RTQ113" s="376"/>
      <c r="RTR113" s="376"/>
      <c r="RTS113" s="376"/>
      <c r="RTT113" s="376"/>
      <c r="RTU113" s="376"/>
      <c r="RTV113" s="376"/>
      <c r="RTW113" s="376"/>
      <c r="RTX113" s="376"/>
      <c r="RTY113" s="376"/>
      <c r="RTZ113" s="376"/>
      <c r="RUA113" s="376"/>
      <c r="RUB113" s="376"/>
      <c r="RUC113" s="376"/>
      <c r="RUD113" s="376"/>
      <c r="RUE113" s="376"/>
      <c r="RUF113" s="376"/>
      <c r="RUG113" s="376"/>
      <c r="RUH113" s="376"/>
      <c r="RUI113" s="376"/>
      <c r="RUJ113" s="376"/>
      <c r="RUK113" s="376"/>
      <c r="RUL113" s="376"/>
      <c r="RUM113" s="376"/>
      <c r="RUN113" s="376"/>
      <c r="RUO113" s="376"/>
      <c r="RUP113" s="376"/>
      <c r="RUQ113" s="376"/>
      <c r="RUR113" s="376"/>
      <c r="RUS113" s="376"/>
      <c r="RUT113" s="376"/>
      <c r="RUU113" s="376"/>
      <c r="RUV113" s="376"/>
      <c r="RUW113" s="376"/>
      <c r="RUX113" s="376"/>
      <c r="RUY113" s="376"/>
      <c r="RUZ113" s="376"/>
      <c r="RVA113" s="376"/>
      <c r="RVB113" s="376"/>
      <c r="RVC113" s="376"/>
      <c r="RVD113" s="376"/>
      <c r="RVE113" s="376"/>
      <c r="RVF113" s="376"/>
      <c r="RVG113" s="376"/>
      <c r="RVH113" s="376"/>
      <c r="RVI113" s="376"/>
      <c r="RVJ113" s="376"/>
      <c r="RVK113" s="376"/>
      <c r="RVL113" s="376"/>
      <c r="RVM113" s="376"/>
      <c r="RVN113" s="376"/>
      <c r="RVO113" s="376"/>
      <c r="RVP113" s="376"/>
      <c r="RVQ113" s="376"/>
      <c r="RVR113" s="376"/>
      <c r="RVS113" s="376"/>
      <c r="RVT113" s="376"/>
      <c r="RVU113" s="376"/>
      <c r="RVV113" s="376"/>
      <c r="RVW113" s="376"/>
      <c r="RVX113" s="376"/>
      <c r="RVY113" s="376"/>
      <c r="RVZ113" s="376"/>
      <c r="RWA113" s="376"/>
      <c r="RWB113" s="376"/>
      <c r="RWC113" s="376"/>
      <c r="RWD113" s="376"/>
      <c r="RWE113" s="376"/>
      <c r="RWF113" s="376"/>
      <c r="RWG113" s="376"/>
      <c r="RWH113" s="376"/>
      <c r="RWI113" s="376"/>
      <c r="RWJ113" s="376"/>
      <c r="RWK113" s="376"/>
      <c r="RWL113" s="376"/>
      <c r="RWM113" s="376"/>
      <c r="RWN113" s="376"/>
      <c r="RWO113" s="376"/>
      <c r="RWP113" s="376"/>
      <c r="RWQ113" s="376"/>
      <c r="RWR113" s="376"/>
      <c r="RWS113" s="376"/>
      <c r="RWT113" s="376"/>
      <c r="RWU113" s="376"/>
      <c r="RWV113" s="376"/>
      <c r="RWW113" s="376"/>
      <c r="RWX113" s="376"/>
      <c r="RWY113" s="376"/>
      <c r="RWZ113" s="376"/>
      <c r="RXA113" s="376"/>
      <c r="RXB113" s="376"/>
      <c r="RXC113" s="376"/>
      <c r="RXD113" s="376"/>
      <c r="RXE113" s="376"/>
      <c r="RXF113" s="376"/>
      <c r="RXG113" s="376"/>
      <c r="RXH113" s="376"/>
      <c r="RXI113" s="376"/>
      <c r="RXJ113" s="376"/>
      <c r="RXK113" s="376"/>
      <c r="RXL113" s="376"/>
      <c r="RXM113" s="376"/>
      <c r="RXN113" s="376"/>
      <c r="RXO113" s="376"/>
      <c r="RXP113" s="376"/>
      <c r="RXQ113" s="376"/>
      <c r="RXR113" s="376"/>
      <c r="RXS113" s="376"/>
      <c r="RXT113" s="376"/>
      <c r="RXU113" s="376"/>
      <c r="RXV113" s="376"/>
      <c r="RXW113" s="376"/>
      <c r="RXX113" s="376"/>
      <c r="RXY113" s="376"/>
      <c r="RXZ113" s="376"/>
      <c r="RYA113" s="376"/>
      <c r="RYB113" s="376"/>
      <c r="RYC113" s="376"/>
      <c r="RYD113" s="376"/>
      <c r="RYE113" s="376"/>
      <c r="RYF113" s="376"/>
      <c r="RYG113" s="376"/>
      <c r="RYH113" s="376"/>
      <c r="RYI113" s="376"/>
      <c r="RYJ113" s="376"/>
      <c r="RYK113" s="376"/>
      <c r="RYL113" s="376"/>
      <c r="RYM113" s="376"/>
      <c r="RYN113" s="376"/>
      <c r="RYO113" s="376"/>
      <c r="RYP113" s="376"/>
      <c r="RYQ113" s="376"/>
      <c r="RYR113" s="376"/>
      <c r="RYS113" s="376"/>
      <c r="RYT113" s="376"/>
      <c r="RYU113" s="376"/>
      <c r="RYV113" s="376"/>
      <c r="RYW113" s="376"/>
      <c r="RYX113" s="376"/>
      <c r="RYY113" s="376"/>
      <c r="RYZ113" s="376"/>
      <c r="RZA113" s="376"/>
      <c r="RZB113" s="376"/>
      <c r="RZC113" s="376"/>
      <c r="RZD113" s="376"/>
      <c r="RZE113" s="376"/>
      <c r="RZF113" s="376"/>
      <c r="RZG113" s="376"/>
      <c r="RZH113" s="376"/>
      <c r="RZI113" s="376"/>
      <c r="RZJ113" s="376"/>
      <c r="RZK113" s="376"/>
      <c r="RZL113" s="376"/>
      <c r="RZM113" s="376"/>
      <c r="RZN113" s="376"/>
      <c r="RZO113" s="376"/>
      <c r="RZP113" s="376"/>
      <c r="RZQ113" s="376"/>
      <c r="RZR113" s="376"/>
      <c r="RZS113" s="376"/>
      <c r="RZT113" s="376"/>
      <c r="RZU113" s="376"/>
      <c r="RZV113" s="376"/>
      <c r="RZW113" s="376"/>
      <c r="RZX113" s="376"/>
      <c r="RZY113" s="376"/>
      <c r="RZZ113" s="376"/>
      <c r="SAA113" s="376"/>
      <c r="SAB113" s="376"/>
      <c r="SAC113" s="376"/>
      <c r="SAD113" s="376"/>
      <c r="SAE113" s="376"/>
      <c r="SAF113" s="376"/>
      <c r="SAG113" s="376"/>
      <c r="SAH113" s="376"/>
      <c r="SAI113" s="376"/>
      <c r="SAJ113" s="376"/>
      <c r="SAK113" s="376"/>
      <c r="SAL113" s="376"/>
      <c r="SAM113" s="376"/>
      <c r="SAN113" s="376"/>
      <c r="SAO113" s="376"/>
      <c r="SAP113" s="376"/>
      <c r="SAQ113" s="376"/>
      <c r="SAR113" s="376"/>
      <c r="SAS113" s="376"/>
      <c r="SAT113" s="376"/>
      <c r="SAU113" s="376"/>
      <c r="SAV113" s="376"/>
      <c r="SAW113" s="376"/>
      <c r="SAX113" s="376"/>
      <c r="SAY113" s="376"/>
      <c r="SAZ113" s="376"/>
      <c r="SBA113" s="376"/>
      <c r="SBB113" s="376"/>
      <c r="SBC113" s="376"/>
      <c r="SBD113" s="376"/>
      <c r="SBE113" s="376"/>
      <c r="SBF113" s="376"/>
      <c r="SBG113" s="376"/>
      <c r="SBH113" s="376"/>
      <c r="SBI113" s="376"/>
      <c r="SBJ113" s="376"/>
      <c r="SBK113" s="376"/>
      <c r="SBL113" s="376"/>
      <c r="SBM113" s="376"/>
      <c r="SBN113" s="376"/>
      <c r="SBO113" s="376"/>
      <c r="SBP113" s="376"/>
      <c r="SBQ113" s="376"/>
      <c r="SBR113" s="376"/>
      <c r="SBS113" s="376"/>
      <c r="SBT113" s="376"/>
      <c r="SBU113" s="376"/>
      <c r="SBV113" s="376"/>
      <c r="SBW113" s="376"/>
      <c r="SBX113" s="376"/>
      <c r="SBY113" s="376"/>
      <c r="SBZ113" s="376"/>
      <c r="SCA113" s="376"/>
      <c r="SCB113" s="376"/>
      <c r="SCC113" s="376"/>
      <c r="SCD113" s="376"/>
      <c r="SCE113" s="376"/>
      <c r="SCF113" s="376"/>
      <c r="SCG113" s="376"/>
      <c r="SCH113" s="376"/>
      <c r="SCI113" s="376"/>
      <c r="SCJ113" s="376"/>
      <c r="SCK113" s="376"/>
      <c r="SCL113" s="376"/>
      <c r="SCM113" s="376"/>
      <c r="SCN113" s="376"/>
      <c r="SCO113" s="376"/>
      <c r="SCP113" s="376"/>
      <c r="SCQ113" s="376"/>
      <c r="SCR113" s="376"/>
      <c r="SCS113" s="376"/>
      <c r="SCT113" s="376"/>
      <c r="SCU113" s="376"/>
      <c r="SCV113" s="376"/>
      <c r="SCW113" s="376"/>
      <c r="SCX113" s="376"/>
      <c r="SCY113" s="376"/>
      <c r="SCZ113" s="376"/>
      <c r="SDA113" s="376"/>
      <c r="SDB113" s="376"/>
      <c r="SDC113" s="376"/>
      <c r="SDD113" s="376"/>
      <c r="SDE113" s="376"/>
      <c r="SDF113" s="376"/>
      <c r="SDG113" s="376"/>
      <c r="SDH113" s="376"/>
      <c r="SDI113" s="376"/>
      <c r="SDJ113" s="376"/>
      <c r="SDK113" s="376"/>
      <c r="SDL113" s="376"/>
      <c r="SDM113" s="376"/>
      <c r="SDN113" s="376"/>
      <c r="SDO113" s="376"/>
      <c r="SDP113" s="376"/>
      <c r="SDQ113" s="376"/>
      <c r="SDR113" s="376"/>
      <c r="SDS113" s="376"/>
      <c r="SDT113" s="376"/>
      <c r="SDU113" s="376"/>
      <c r="SDV113" s="376"/>
      <c r="SDW113" s="376"/>
      <c r="SDX113" s="376"/>
      <c r="SDY113" s="376"/>
      <c r="SDZ113" s="376"/>
      <c r="SEA113" s="376"/>
      <c r="SEB113" s="376"/>
      <c r="SEC113" s="376"/>
      <c r="SED113" s="376"/>
      <c r="SEE113" s="376"/>
      <c r="SEF113" s="376"/>
      <c r="SEG113" s="376"/>
      <c r="SEH113" s="376"/>
      <c r="SEI113" s="376"/>
      <c r="SEJ113" s="376"/>
      <c r="SEK113" s="376"/>
      <c r="SEL113" s="376"/>
      <c r="SEM113" s="376"/>
      <c r="SEN113" s="376"/>
      <c r="SEO113" s="376"/>
      <c r="SEP113" s="376"/>
      <c r="SEQ113" s="376"/>
      <c r="SER113" s="376"/>
      <c r="SES113" s="376"/>
      <c r="SET113" s="376"/>
      <c r="SEU113" s="376"/>
      <c r="SEV113" s="376"/>
      <c r="SEW113" s="376"/>
      <c r="SEX113" s="376"/>
      <c r="SEY113" s="376"/>
      <c r="SEZ113" s="376"/>
      <c r="SFA113" s="376"/>
      <c r="SFB113" s="376"/>
      <c r="SFC113" s="376"/>
      <c r="SFD113" s="376"/>
      <c r="SFE113" s="376"/>
      <c r="SFF113" s="376"/>
      <c r="SFG113" s="376"/>
      <c r="SFH113" s="376"/>
      <c r="SFI113" s="376"/>
      <c r="SFJ113" s="376"/>
      <c r="SFK113" s="376"/>
      <c r="SFL113" s="376"/>
      <c r="SFM113" s="376"/>
      <c r="SFN113" s="376"/>
      <c r="SFO113" s="376"/>
      <c r="SFP113" s="376"/>
      <c r="SFQ113" s="376"/>
      <c r="SFR113" s="376"/>
      <c r="SFS113" s="376"/>
      <c r="SFT113" s="376"/>
      <c r="SFU113" s="376"/>
      <c r="SFV113" s="376"/>
      <c r="SFW113" s="376"/>
      <c r="SFX113" s="376"/>
      <c r="SFY113" s="376"/>
      <c r="SFZ113" s="376"/>
      <c r="SGA113" s="376"/>
      <c r="SGB113" s="376"/>
      <c r="SGC113" s="376"/>
      <c r="SGD113" s="376"/>
      <c r="SGE113" s="376"/>
      <c r="SGF113" s="376"/>
      <c r="SGG113" s="376"/>
      <c r="SGH113" s="376"/>
      <c r="SGI113" s="376"/>
      <c r="SGJ113" s="376"/>
      <c r="SGK113" s="376"/>
      <c r="SGL113" s="376"/>
      <c r="SGM113" s="376"/>
      <c r="SGN113" s="376"/>
      <c r="SGO113" s="376"/>
      <c r="SGP113" s="376"/>
      <c r="SGQ113" s="376"/>
      <c r="SGR113" s="376"/>
      <c r="SGS113" s="376"/>
      <c r="SGT113" s="376"/>
      <c r="SGU113" s="376"/>
      <c r="SGV113" s="376"/>
      <c r="SGW113" s="376"/>
      <c r="SGX113" s="376"/>
      <c r="SGY113" s="376"/>
      <c r="SGZ113" s="376"/>
      <c r="SHA113" s="376"/>
      <c r="SHB113" s="376"/>
      <c r="SHC113" s="376"/>
      <c r="SHD113" s="376"/>
      <c r="SHE113" s="376"/>
      <c r="SHF113" s="376"/>
      <c r="SHG113" s="376"/>
      <c r="SHH113" s="376"/>
      <c r="SHI113" s="376"/>
      <c r="SHJ113" s="376"/>
      <c r="SHK113" s="376"/>
      <c r="SHL113" s="376"/>
      <c r="SHM113" s="376"/>
      <c r="SHN113" s="376"/>
      <c r="SHO113" s="376"/>
      <c r="SHP113" s="376"/>
      <c r="SHQ113" s="376"/>
      <c r="SHR113" s="376"/>
      <c r="SHS113" s="376"/>
      <c r="SHT113" s="376"/>
      <c r="SHU113" s="376"/>
      <c r="SHV113" s="376"/>
      <c r="SHW113" s="376"/>
      <c r="SHX113" s="376"/>
      <c r="SHY113" s="376"/>
      <c r="SHZ113" s="376"/>
      <c r="SIA113" s="376"/>
      <c r="SIB113" s="376"/>
      <c r="SIC113" s="376"/>
      <c r="SID113" s="376"/>
      <c r="SIE113" s="376"/>
      <c r="SIF113" s="376"/>
      <c r="SIG113" s="376"/>
      <c r="SIH113" s="376"/>
      <c r="SII113" s="376"/>
      <c r="SIJ113" s="376"/>
      <c r="SIK113" s="376"/>
      <c r="SIL113" s="376"/>
      <c r="SIM113" s="376"/>
      <c r="SIN113" s="376"/>
      <c r="SIO113" s="376"/>
      <c r="SIP113" s="376"/>
      <c r="SIQ113" s="376"/>
      <c r="SIR113" s="376"/>
      <c r="SIS113" s="376"/>
      <c r="SIT113" s="376"/>
      <c r="SIU113" s="376"/>
      <c r="SIV113" s="376"/>
      <c r="SIW113" s="376"/>
      <c r="SIX113" s="376"/>
      <c r="SIY113" s="376"/>
      <c r="SIZ113" s="376"/>
      <c r="SJA113" s="376"/>
      <c r="SJB113" s="376"/>
      <c r="SJC113" s="376"/>
      <c r="SJD113" s="376"/>
      <c r="SJE113" s="376"/>
      <c r="SJF113" s="376"/>
      <c r="SJG113" s="376"/>
      <c r="SJH113" s="376"/>
      <c r="SJI113" s="376"/>
      <c r="SJJ113" s="376"/>
      <c r="SJK113" s="376"/>
      <c r="SJL113" s="376"/>
      <c r="SJM113" s="376"/>
      <c r="SJN113" s="376"/>
      <c r="SJO113" s="376"/>
      <c r="SJP113" s="376"/>
      <c r="SJQ113" s="376"/>
      <c r="SJR113" s="376"/>
      <c r="SJS113" s="376"/>
      <c r="SJT113" s="376"/>
      <c r="SJU113" s="376"/>
      <c r="SJV113" s="376"/>
      <c r="SJW113" s="376"/>
      <c r="SJX113" s="376"/>
      <c r="SJY113" s="376"/>
      <c r="SJZ113" s="376"/>
      <c r="SKA113" s="376"/>
      <c r="SKB113" s="376"/>
      <c r="SKC113" s="376"/>
      <c r="SKD113" s="376"/>
      <c r="SKE113" s="376"/>
      <c r="SKF113" s="376"/>
      <c r="SKG113" s="376"/>
      <c r="SKH113" s="376"/>
      <c r="SKI113" s="376"/>
      <c r="SKJ113" s="376"/>
      <c r="SKK113" s="376"/>
      <c r="SKL113" s="376"/>
      <c r="SKM113" s="376"/>
      <c r="SKN113" s="376"/>
      <c r="SKO113" s="376"/>
      <c r="SKP113" s="376"/>
      <c r="SKQ113" s="376"/>
      <c r="SKR113" s="376"/>
      <c r="SKS113" s="376"/>
      <c r="SKT113" s="376"/>
      <c r="SKU113" s="376"/>
      <c r="SKV113" s="376"/>
      <c r="SKW113" s="376"/>
      <c r="SKX113" s="376"/>
      <c r="SKY113" s="376"/>
      <c r="SKZ113" s="376"/>
      <c r="SLA113" s="376"/>
      <c r="SLB113" s="376"/>
      <c r="SLC113" s="376"/>
      <c r="SLD113" s="376"/>
      <c r="SLE113" s="376"/>
      <c r="SLF113" s="376"/>
      <c r="SLG113" s="376"/>
      <c r="SLH113" s="376"/>
      <c r="SLI113" s="376"/>
      <c r="SLJ113" s="376"/>
      <c r="SLK113" s="376"/>
      <c r="SLL113" s="376"/>
      <c r="SLM113" s="376"/>
      <c r="SLN113" s="376"/>
      <c r="SLO113" s="376"/>
      <c r="SLP113" s="376"/>
      <c r="SLQ113" s="376"/>
      <c r="SLR113" s="376"/>
      <c r="SLS113" s="376"/>
      <c r="SLT113" s="376"/>
      <c r="SLU113" s="376"/>
      <c r="SLV113" s="376"/>
      <c r="SLW113" s="376"/>
      <c r="SLX113" s="376"/>
      <c r="SLY113" s="376"/>
      <c r="SLZ113" s="376"/>
      <c r="SMA113" s="376"/>
      <c r="SMB113" s="376"/>
      <c r="SMC113" s="376"/>
      <c r="SMD113" s="376"/>
      <c r="SME113" s="376"/>
      <c r="SMF113" s="376"/>
      <c r="SMG113" s="376"/>
      <c r="SMH113" s="376"/>
      <c r="SMI113" s="376"/>
      <c r="SMJ113" s="376"/>
      <c r="SMK113" s="376"/>
      <c r="SML113" s="376"/>
      <c r="SMM113" s="376"/>
      <c r="SMN113" s="376"/>
      <c r="SMO113" s="376"/>
      <c r="SMP113" s="376"/>
      <c r="SMQ113" s="376"/>
      <c r="SMR113" s="376"/>
      <c r="SMS113" s="376"/>
      <c r="SMT113" s="376"/>
      <c r="SMU113" s="376"/>
      <c r="SMV113" s="376"/>
      <c r="SMW113" s="376"/>
      <c r="SMX113" s="376"/>
      <c r="SMY113" s="376"/>
      <c r="SMZ113" s="376"/>
      <c r="SNA113" s="376"/>
      <c r="SNB113" s="376"/>
      <c r="SNC113" s="376"/>
      <c r="SND113" s="376"/>
      <c r="SNE113" s="376"/>
      <c r="SNF113" s="376"/>
      <c r="SNG113" s="376"/>
      <c r="SNH113" s="376"/>
      <c r="SNI113" s="376"/>
      <c r="SNJ113" s="376"/>
      <c r="SNK113" s="376"/>
      <c r="SNL113" s="376"/>
      <c r="SNM113" s="376"/>
      <c r="SNN113" s="376"/>
      <c r="SNO113" s="376"/>
      <c r="SNP113" s="376"/>
      <c r="SNQ113" s="376"/>
      <c r="SNR113" s="376"/>
      <c r="SNS113" s="376"/>
      <c r="SNT113" s="376"/>
      <c r="SNU113" s="376"/>
      <c r="SNV113" s="376"/>
      <c r="SNW113" s="376"/>
      <c r="SNX113" s="376"/>
      <c r="SNY113" s="376"/>
      <c r="SNZ113" s="376"/>
      <c r="SOA113" s="376"/>
      <c r="SOB113" s="376"/>
      <c r="SOC113" s="376"/>
      <c r="SOD113" s="376"/>
      <c r="SOE113" s="376"/>
      <c r="SOF113" s="376"/>
      <c r="SOG113" s="376"/>
      <c r="SOH113" s="376"/>
      <c r="SOI113" s="376"/>
      <c r="SOJ113" s="376"/>
      <c r="SOK113" s="376"/>
      <c r="SOL113" s="376"/>
      <c r="SOM113" s="376"/>
      <c r="SON113" s="376"/>
      <c r="SOO113" s="376"/>
      <c r="SOP113" s="376"/>
      <c r="SOQ113" s="376"/>
      <c r="SOR113" s="376"/>
      <c r="SOS113" s="376"/>
      <c r="SOT113" s="376"/>
      <c r="SOU113" s="376"/>
      <c r="SOV113" s="376"/>
      <c r="SOW113" s="376"/>
      <c r="SOX113" s="376"/>
      <c r="SOY113" s="376"/>
      <c r="SOZ113" s="376"/>
      <c r="SPA113" s="376"/>
      <c r="SPB113" s="376"/>
      <c r="SPC113" s="376"/>
      <c r="SPD113" s="376"/>
      <c r="SPE113" s="376"/>
      <c r="SPF113" s="376"/>
      <c r="SPG113" s="376"/>
      <c r="SPH113" s="376"/>
      <c r="SPI113" s="376"/>
      <c r="SPJ113" s="376"/>
      <c r="SPK113" s="376"/>
      <c r="SPL113" s="376"/>
      <c r="SPM113" s="376"/>
      <c r="SPN113" s="376"/>
      <c r="SPO113" s="376"/>
      <c r="SPP113" s="376"/>
      <c r="SPQ113" s="376"/>
      <c r="SPR113" s="376"/>
      <c r="SPS113" s="376"/>
      <c r="SPT113" s="376"/>
      <c r="SPU113" s="376"/>
      <c r="SPV113" s="376"/>
      <c r="SPW113" s="376"/>
      <c r="SPX113" s="376"/>
      <c r="SPY113" s="376"/>
      <c r="SPZ113" s="376"/>
      <c r="SQA113" s="376"/>
      <c r="SQB113" s="376"/>
      <c r="SQC113" s="376"/>
      <c r="SQD113" s="376"/>
      <c r="SQE113" s="376"/>
      <c r="SQF113" s="376"/>
      <c r="SQG113" s="376"/>
      <c r="SQH113" s="376"/>
      <c r="SQI113" s="376"/>
      <c r="SQJ113" s="376"/>
      <c r="SQK113" s="376"/>
      <c r="SQL113" s="376"/>
      <c r="SQM113" s="376"/>
      <c r="SQN113" s="376"/>
      <c r="SQO113" s="376"/>
      <c r="SQP113" s="376"/>
      <c r="SQQ113" s="376"/>
      <c r="SQR113" s="376"/>
      <c r="SQS113" s="376"/>
      <c r="SQT113" s="376"/>
      <c r="SQU113" s="376"/>
      <c r="SQV113" s="376"/>
      <c r="SQW113" s="376"/>
      <c r="SQX113" s="376"/>
      <c r="SQY113" s="376"/>
      <c r="SQZ113" s="376"/>
      <c r="SRA113" s="376"/>
      <c r="SRB113" s="376"/>
      <c r="SRC113" s="376"/>
      <c r="SRD113" s="376"/>
      <c r="SRE113" s="376"/>
      <c r="SRF113" s="376"/>
      <c r="SRG113" s="376"/>
      <c r="SRH113" s="376"/>
      <c r="SRI113" s="376"/>
      <c r="SRJ113" s="376"/>
      <c r="SRK113" s="376"/>
      <c r="SRL113" s="376"/>
      <c r="SRM113" s="376"/>
      <c r="SRN113" s="376"/>
      <c r="SRO113" s="376"/>
      <c r="SRP113" s="376"/>
      <c r="SRQ113" s="376"/>
      <c r="SRR113" s="376"/>
      <c r="SRS113" s="376"/>
      <c r="SRT113" s="376"/>
      <c r="SRU113" s="376"/>
      <c r="SRV113" s="376"/>
      <c r="SRW113" s="376"/>
      <c r="SRX113" s="376"/>
      <c r="SRY113" s="376"/>
      <c r="SRZ113" s="376"/>
      <c r="SSA113" s="376"/>
      <c r="SSB113" s="376"/>
      <c r="SSC113" s="376"/>
      <c r="SSD113" s="376"/>
      <c r="SSE113" s="376"/>
      <c r="SSF113" s="376"/>
      <c r="SSG113" s="376"/>
      <c r="SSH113" s="376"/>
      <c r="SSI113" s="376"/>
      <c r="SSJ113" s="376"/>
      <c r="SSK113" s="376"/>
      <c r="SSL113" s="376"/>
      <c r="SSM113" s="376"/>
      <c r="SSN113" s="376"/>
      <c r="SSO113" s="376"/>
      <c r="SSP113" s="376"/>
      <c r="SSQ113" s="376"/>
      <c r="SSR113" s="376"/>
      <c r="SSS113" s="376"/>
      <c r="SST113" s="376"/>
      <c r="SSU113" s="376"/>
      <c r="SSV113" s="376"/>
      <c r="SSW113" s="376"/>
      <c r="SSX113" s="376"/>
      <c r="SSY113" s="376"/>
      <c r="SSZ113" s="376"/>
      <c r="STA113" s="376"/>
      <c r="STB113" s="376"/>
      <c r="STC113" s="376"/>
      <c r="STD113" s="376"/>
      <c r="STE113" s="376"/>
      <c r="STF113" s="376"/>
      <c r="STG113" s="376"/>
      <c r="STH113" s="376"/>
      <c r="STI113" s="376"/>
      <c r="STJ113" s="376"/>
      <c r="STK113" s="376"/>
      <c r="STL113" s="376"/>
      <c r="STM113" s="376"/>
      <c r="STN113" s="376"/>
      <c r="STO113" s="376"/>
      <c r="STP113" s="376"/>
      <c r="STQ113" s="376"/>
      <c r="STR113" s="376"/>
      <c r="STS113" s="376"/>
      <c r="STT113" s="376"/>
      <c r="STU113" s="376"/>
      <c r="STV113" s="376"/>
      <c r="STW113" s="376"/>
      <c r="STX113" s="376"/>
      <c r="STY113" s="376"/>
      <c r="STZ113" s="376"/>
      <c r="SUA113" s="376"/>
      <c r="SUB113" s="376"/>
      <c r="SUC113" s="376"/>
      <c r="SUD113" s="376"/>
      <c r="SUE113" s="376"/>
      <c r="SUF113" s="376"/>
      <c r="SUG113" s="376"/>
      <c r="SUH113" s="376"/>
      <c r="SUI113" s="376"/>
      <c r="SUJ113" s="376"/>
      <c r="SUK113" s="376"/>
      <c r="SUL113" s="376"/>
      <c r="SUM113" s="376"/>
      <c r="SUN113" s="376"/>
      <c r="SUO113" s="376"/>
      <c r="SUP113" s="376"/>
      <c r="SUQ113" s="376"/>
      <c r="SUR113" s="376"/>
      <c r="SUS113" s="376"/>
      <c r="SUT113" s="376"/>
      <c r="SUU113" s="376"/>
      <c r="SUV113" s="376"/>
      <c r="SUW113" s="376"/>
      <c r="SUX113" s="376"/>
      <c r="SUY113" s="376"/>
      <c r="SUZ113" s="376"/>
      <c r="SVA113" s="376"/>
      <c r="SVB113" s="376"/>
      <c r="SVC113" s="376"/>
      <c r="SVD113" s="376"/>
      <c r="SVE113" s="376"/>
      <c r="SVF113" s="376"/>
      <c r="SVG113" s="376"/>
      <c r="SVH113" s="376"/>
      <c r="SVI113" s="376"/>
      <c r="SVJ113" s="376"/>
      <c r="SVK113" s="376"/>
      <c r="SVL113" s="376"/>
      <c r="SVM113" s="376"/>
      <c r="SVN113" s="376"/>
      <c r="SVO113" s="376"/>
      <c r="SVP113" s="376"/>
      <c r="SVQ113" s="376"/>
      <c r="SVR113" s="376"/>
      <c r="SVS113" s="376"/>
      <c r="SVT113" s="376"/>
      <c r="SVU113" s="376"/>
      <c r="SVV113" s="376"/>
      <c r="SVW113" s="376"/>
      <c r="SVX113" s="376"/>
      <c r="SVY113" s="376"/>
      <c r="SVZ113" s="376"/>
      <c r="SWA113" s="376"/>
      <c r="SWB113" s="376"/>
      <c r="SWC113" s="376"/>
      <c r="SWD113" s="376"/>
      <c r="SWE113" s="376"/>
      <c r="SWF113" s="376"/>
      <c r="SWG113" s="376"/>
      <c r="SWH113" s="376"/>
      <c r="SWI113" s="376"/>
      <c r="SWJ113" s="376"/>
      <c r="SWK113" s="376"/>
      <c r="SWL113" s="376"/>
      <c r="SWM113" s="376"/>
      <c r="SWN113" s="376"/>
      <c r="SWO113" s="376"/>
      <c r="SWP113" s="376"/>
      <c r="SWQ113" s="376"/>
      <c r="SWR113" s="376"/>
      <c r="SWS113" s="376"/>
      <c r="SWT113" s="376"/>
      <c r="SWU113" s="376"/>
      <c r="SWV113" s="376"/>
      <c r="SWW113" s="376"/>
      <c r="SWX113" s="376"/>
      <c r="SWY113" s="376"/>
      <c r="SWZ113" s="376"/>
      <c r="SXA113" s="376"/>
      <c r="SXB113" s="376"/>
      <c r="SXC113" s="376"/>
      <c r="SXD113" s="376"/>
      <c r="SXE113" s="376"/>
      <c r="SXF113" s="376"/>
      <c r="SXG113" s="376"/>
      <c r="SXH113" s="376"/>
      <c r="SXI113" s="376"/>
      <c r="SXJ113" s="376"/>
      <c r="SXK113" s="376"/>
      <c r="SXL113" s="376"/>
      <c r="SXM113" s="376"/>
      <c r="SXN113" s="376"/>
      <c r="SXO113" s="376"/>
      <c r="SXP113" s="376"/>
      <c r="SXQ113" s="376"/>
      <c r="SXR113" s="376"/>
      <c r="SXS113" s="376"/>
      <c r="SXT113" s="376"/>
      <c r="SXU113" s="376"/>
      <c r="SXV113" s="376"/>
      <c r="SXW113" s="376"/>
      <c r="SXX113" s="376"/>
      <c r="SXY113" s="376"/>
      <c r="SXZ113" s="376"/>
      <c r="SYA113" s="376"/>
      <c r="SYB113" s="376"/>
      <c r="SYC113" s="376"/>
      <c r="SYD113" s="376"/>
      <c r="SYE113" s="376"/>
      <c r="SYF113" s="376"/>
      <c r="SYG113" s="376"/>
      <c r="SYH113" s="376"/>
      <c r="SYI113" s="376"/>
      <c r="SYJ113" s="376"/>
      <c r="SYK113" s="376"/>
      <c r="SYL113" s="376"/>
      <c r="SYM113" s="376"/>
      <c r="SYN113" s="376"/>
      <c r="SYO113" s="376"/>
      <c r="SYP113" s="376"/>
      <c r="SYQ113" s="376"/>
      <c r="SYR113" s="376"/>
      <c r="SYS113" s="376"/>
      <c r="SYT113" s="376"/>
      <c r="SYU113" s="376"/>
      <c r="SYV113" s="376"/>
      <c r="SYW113" s="376"/>
      <c r="SYX113" s="376"/>
      <c r="SYY113" s="376"/>
      <c r="SYZ113" s="376"/>
      <c r="SZA113" s="376"/>
      <c r="SZB113" s="376"/>
      <c r="SZC113" s="376"/>
      <c r="SZD113" s="376"/>
      <c r="SZE113" s="376"/>
      <c r="SZF113" s="376"/>
      <c r="SZG113" s="376"/>
      <c r="SZH113" s="376"/>
      <c r="SZI113" s="376"/>
      <c r="SZJ113" s="376"/>
      <c r="SZK113" s="376"/>
      <c r="SZL113" s="376"/>
      <c r="SZM113" s="376"/>
      <c r="SZN113" s="376"/>
      <c r="SZO113" s="376"/>
      <c r="SZP113" s="376"/>
      <c r="SZQ113" s="376"/>
      <c r="SZR113" s="376"/>
      <c r="SZS113" s="376"/>
      <c r="SZT113" s="376"/>
      <c r="SZU113" s="376"/>
      <c r="SZV113" s="376"/>
      <c r="SZW113" s="376"/>
      <c r="SZX113" s="376"/>
      <c r="SZY113" s="376"/>
      <c r="SZZ113" s="376"/>
      <c r="TAA113" s="376"/>
      <c r="TAB113" s="376"/>
      <c r="TAC113" s="376"/>
      <c r="TAD113" s="376"/>
      <c r="TAE113" s="376"/>
      <c r="TAF113" s="376"/>
      <c r="TAG113" s="376"/>
      <c r="TAH113" s="376"/>
      <c r="TAI113" s="376"/>
      <c r="TAJ113" s="376"/>
      <c r="TAK113" s="376"/>
      <c r="TAL113" s="376"/>
      <c r="TAM113" s="376"/>
      <c r="TAN113" s="376"/>
      <c r="TAO113" s="376"/>
      <c r="TAP113" s="376"/>
      <c r="TAQ113" s="376"/>
      <c r="TAR113" s="376"/>
      <c r="TAS113" s="376"/>
      <c r="TAT113" s="376"/>
      <c r="TAU113" s="376"/>
      <c r="TAV113" s="376"/>
      <c r="TAW113" s="376"/>
      <c r="TAX113" s="376"/>
      <c r="TAY113" s="376"/>
      <c r="TAZ113" s="376"/>
      <c r="TBA113" s="376"/>
      <c r="TBB113" s="376"/>
      <c r="TBC113" s="376"/>
      <c r="TBD113" s="376"/>
      <c r="TBE113" s="376"/>
      <c r="TBF113" s="376"/>
      <c r="TBG113" s="376"/>
      <c r="TBH113" s="376"/>
      <c r="TBI113" s="376"/>
      <c r="TBJ113" s="376"/>
      <c r="TBK113" s="376"/>
      <c r="TBL113" s="376"/>
      <c r="TBM113" s="376"/>
      <c r="TBN113" s="376"/>
      <c r="TBO113" s="376"/>
      <c r="TBP113" s="376"/>
      <c r="TBQ113" s="376"/>
      <c r="TBR113" s="376"/>
      <c r="TBS113" s="376"/>
      <c r="TBT113" s="376"/>
      <c r="TBU113" s="376"/>
      <c r="TBV113" s="376"/>
      <c r="TBW113" s="376"/>
      <c r="TBX113" s="376"/>
      <c r="TBY113" s="376"/>
      <c r="TBZ113" s="376"/>
      <c r="TCA113" s="376"/>
      <c r="TCB113" s="376"/>
      <c r="TCC113" s="376"/>
      <c r="TCD113" s="376"/>
      <c r="TCE113" s="376"/>
      <c r="TCF113" s="376"/>
      <c r="TCG113" s="376"/>
      <c r="TCH113" s="376"/>
      <c r="TCI113" s="376"/>
      <c r="TCJ113" s="376"/>
      <c r="TCK113" s="376"/>
      <c r="TCL113" s="376"/>
      <c r="TCM113" s="376"/>
      <c r="TCN113" s="376"/>
      <c r="TCO113" s="376"/>
      <c r="TCP113" s="376"/>
      <c r="TCQ113" s="376"/>
      <c r="TCR113" s="376"/>
      <c r="TCS113" s="376"/>
      <c r="TCT113" s="376"/>
      <c r="TCU113" s="376"/>
      <c r="TCV113" s="376"/>
      <c r="TCW113" s="376"/>
      <c r="TCX113" s="376"/>
      <c r="TCY113" s="376"/>
      <c r="TCZ113" s="376"/>
      <c r="TDA113" s="376"/>
      <c r="TDB113" s="376"/>
      <c r="TDC113" s="376"/>
      <c r="TDD113" s="376"/>
      <c r="TDE113" s="376"/>
      <c r="TDF113" s="376"/>
      <c r="TDG113" s="376"/>
      <c r="TDH113" s="376"/>
      <c r="TDI113" s="376"/>
      <c r="TDJ113" s="376"/>
      <c r="TDK113" s="376"/>
      <c r="TDL113" s="376"/>
      <c r="TDM113" s="376"/>
      <c r="TDN113" s="376"/>
      <c r="TDO113" s="376"/>
      <c r="TDP113" s="376"/>
      <c r="TDQ113" s="376"/>
      <c r="TDR113" s="376"/>
      <c r="TDS113" s="376"/>
      <c r="TDT113" s="376"/>
      <c r="TDU113" s="376"/>
      <c r="TDV113" s="376"/>
      <c r="TDW113" s="376"/>
      <c r="TDX113" s="376"/>
      <c r="TDY113" s="376"/>
      <c r="TDZ113" s="376"/>
      <c r="TEA113" s="376"/>
      <c r="TEB113" s="376"/>
      <c r="TEC113" s="376"/>
      <c r="TED113" s="376"/>
      <c r="TEE113" s="376"/>
      <c r="TEF113" s="376"/>
      <c r="TEG113" s="376"/>
      <c r="TEH113" s="376"/>
      <c r="TEI113" s="376"/>
      <c r="TEJ113" s="376"/>
      <c r="TEK113" s="376"/>
      <c r="TEL113" s="376"/>
      <c r="TEM113" s="376"/>
      <c r="TEN113" s="376"/>
      <c r="TEO113" s="376"/>
      <c r="TEP113" s="376"/>
      <c r="TEQ113" s="376"/>
      <c r="TER113" s="376"/>
      <c r="TES113" s="376"/>
      <c r="TET113" s="376"/>
      <c r="TEU113" s="376"/>
      <c r="TEV113" s="376"/>
      <c r="TEW113" s="376"/>
      <c r="TEX113" s="376"/>
      <c r="TEY113" s="376"/>
      <c r="TEZ113" s="376"/>
      <c r="TFA113" s="376"/>
      <c r="TFB113" s="376"/>
      <c r="TFC113" s="376"/>
      <c r="TFD113" s="376"/>
      <c r="TFE113" s="376"/>
      <c r="TFF113" s="376"/>
      <c r="TFG113" s="376"/>
      <c r="TFH113" s="376"/>
      <c r="TFI113" s="376"/>
      <c r="TFJ113" s="376"/>
      <c r="TFK113" s="376"/>
      <c r="TFL113" s="376"/>
      <c r="TFM113" s="376"/>
      <c r="TFN113" s="376"/>
      <c r="TFO113" s="376"/>
      <c r="TFP113" s="376"/>
      <c r="TFQ113" s="376"/>
      <c r="TFR113" s="376"/>
      <c r="TFS113" s="376"/>
      <c r="TFT113" s="376"/>
      <c r="TFU113" s="376"/>
      <c r="TFV113" s="376"/>
      <c r="TFW113" s="376"/>
      <c r="TFX113" s="376"/>
      <c r="TFY113" s="376"/>
      <c r="TFZ113" s="376"/>
      <c r="TGA113" s="376"/>
      <c r="TGB113" s="376"/>
      <c r="TGC113" s="376"/>
      <c r="TGD113" s="376"/>
      <c r="TGE113" s="376"/>
      <c r="TGF113" s="376"/>
      <c r="TGG113" s="376"/>
      <c r="TGH113" s="376"/>
      <c r="TGI113" s="376"/>
      <c r="TGJ113" s="376"/>
      <c r="TGK113" s="376"/>
      <c r="TGL113" s="376"/>
      <c r="TGM113" s="376"/>
      <c r="TGN113" s="376"/>
      <c r="TGO113" s="376"/>
      <c r="TGP113" s="376"/>
      <c r="TGQ113" s="376"/>
      <c r="TGR113" s="376"/>
      <c r="TGS113" s="376"/>
      <c r="TGT113" s="376"/>
      <c r="TGU113" s="376"/>
      <c r="TGV113" s="376"/>
      <c r="TGW113" s="376"/>
      <c r="TGX113" s="376"/>
      <c r="TGY113" s="376"/>
      <c r="TGZ113" s="376"/>
      <c r="THA113" s="376"/>
      <c r="THB113" s="376"/>
      <c r="THC113" s="376"/>
      <c r="THD113" s="376"/>
      <c r="THE113" s="376"/>
      <c r="THF113" s="376"/>
      <c r="THG113" s="376"/>
      <c r="THH113" s="376"/>
      <c r="THI113" s="376"/>
      <c r="THJ113" s="376"/>
      <c r="THK113" s="376"/>
      <c r="THL113" s="376"/>
      <c r="THM113" s="376"/>
      <c r="THN113" s="376"/>
      <c r="THO113" s="376"/>
      <c r="THP113" s="376"/>
      <c r="THQ113" s="376"/>
      <c r="THR113" s="376"/>
      <c r="THS113" s="376"/>
      <c r="THT113" s="376"/>
      <c r="THU113" s="376"/>
      <c r="THV113" s="376"/>
      <c r="THW113" s="376"/>
      <c r="THX113" s="376"/>
      <c r="THY113" s="376"/>
      <c r="THZ113" s="376"/>
      <c r="TIA113" s="376"/>
      <c r="TIB113" s="376"/>
      <c r="TIC113" s="376"/>
      <c r="TID113" s="376"/>
      <c r="TIE113" s="376"/>
      <c r="TIF113" s="376"/>
      <c r="TIG113" s="376"/>
      <c r="TIH113" s="376"/>
      <c r="TII113" s="376"/>
      <c r="TIJ113" s="376"/>
      <c r="TIK113" s="376"/>
      <c r="TIL113" s="376"/>
      <c r="TIM113" s="376"/>
      <c r="TIN113" s="376"/>
      <c r="TIO113" s="376"/>
      <c r="TIP113" s="376"/>
      <c r="TIQ113" s="376"/>
      <c r="TIR113" s="376"/>
      <c r="TIS113" s="376"/>
      <c r="TIT113" s="376"/>
      <c r="TIU113" s="376"/>
      <c r="TIV113" s="376"/>
      <c r="TIW113" s="376"/>
      <c r="TIX113" s="376"/>
      <c r="TIY113" s="376"/>
      <c r="TIZ113" s="376"/>
      <c r="TJA113" s="376"/>
      <c r="TJB113" s="376"/>
      <c r="TJC113" s="376"/>
      <c r="TJD113" s="376"/>
      <c r="TJE113" s="376"/>
      <c r="TJF113" s="376"/>
      <c r="TJG113" s="376"/>
      <c r="TJH113" s="376"/>
      <c r="TJI113" s="376"/>
      <c r="TJJ113" s="376"/>
      <c r="TJK113" s="376"/>
      <c r="TJL113" s="376"/>
      <c r="TJM113" s="376"/>
      <c r="TJN113" s="376"/>
      <c r="TJO113" s="376"/>
      <c r="TJP113" s="376"/>
      <c r="TJQ113" s="376"/>
      <c r="TJR113" s="376"/>
      <c r="TJS113" s="376"/>
      <c r="TJT113" s="376"/>
      <c r="TJU113" s="376"/>
      <c r="TJV113" s="376"/>
      <c r="TJW113" s="376"/>
      <c r="TJX113" s="376"/>
      <c r="TJY113" s="376"/>
      <c r="TJZ113" s="376"/>
      <c r="TKA113" s="376"/>
      <c r="TKB113" s="376"/>
      <c r="TKC113" s="376"/>
      <c r="TKD113" s="376"/>
      <c r="TKE113" s="376"/>
      <c r="TKF113" s="376"/>
      <c r="TKG113" s="376"/>
      <c r="TKH113" s="376"/>
      <c r="TKI113" s="376"/>
      <c r="TKJ113" s="376"/>
      <c r="TKK113" s="376"/>
      <c r="TKL113" s="376"/>
      <c r="TKM113" s="376"/>
      <c r="TKN113" s="376"/>
      <c r="TKO113" s="376"/>
      <c r="TKP113" s="376"/>
      <c r="TKQ113" s="376"/>
      <c r="TKR113" s="376"/>
      <c r="TKS113" s="376"/>
      <c r="TKT113" s="376"/>
      <c r="TKU113" s="376"/>
      <c r="TKV113" s="376"/>
      <c r="TKW113" s="376"/>
      <c r="TKX113" s="376"/>
      <c r="TKY113" s="376"/>
      <c r="TKZ113" s="376"/>
      <c r="TLA113" s="376"/>
      <c r="TLB113" s="376"/>
      <c r="TLC113" s="376"/>
      <c r="TLD113" s="376"/>
      <c r="TLE113" s="376"/>
      <c r="TLF113" s="376"/>
      <c r="TLG113" s="376"/>
      <c r="TLH113" s="376"/>
      <c r="TLI113" s="376"/>
      <c r="TLJ113" s="376"/>
      <c r="TLK113" s="376"/>
      <c r="TLL113" s="376"/>
      <c r="TLM113" s="376"/>
      <c r="TLN113" s="376"/>
      <c r="TLO113" s="376"/>
      <c r="TLP113" s="376"/>
      <c r="TLQ113" s="376"/>
      <c r="TLR113" s="376"/>
      <c r="TLS113" s="376"/>
      <c r="TLT113" s="376"/>
      <c r="TLU113" s="376"/>
      <c r="TLV113" s="376"/>
      <c r="TLW113" s="376"/>
      <c r="TLX113" s="376"/>
      <c r="TLY113" s="376"/>
      <c r="TLZ113" s="376"/>
      <c r="TMA113" s="376"/>
      <c r="TMB113" s="376"/>
      <c r="TMC113" s="376"/>
      <c r="TMD113" s="376"/>
      <c r="TME113" s="376"/>
      <c r="TMF113" s="376"/>
      <c r="TMG113" s="376"/>
      <c r="TMH113" s="376"/>
      <c r="TMI113" s="376"/>
      <c r="TMJ113" s="376"/>
      <c r="TMK113" s="376"/>
      <c r="TML113" s="376"/>
      <c r="TMM113" s="376"/>
      <c r="TMN113" s="376"/>
      <c r="TMO113" s="376"/>
      <c r="TMP113" s="376"/>
      <c r="TMQ113" s="376"/>
      <c r="TMR113" s="376"/>
      <c r="TMS113" s="376"/>
      <c r="TMT113" s="376"/>
      <c r="TMU113" s="376"/>
      <c r="TMV113" s="376"/>
      <c r="TMW113" s="376"/>
      <c r="TMX113" s="376"/>
      <c r="TMY113" s="376"/>
      <c r="TMZ113" s="376"/>
      <c r="TNA113" s="376"/>
      <c r="TNB113" s="376"/>
      <c r="TNC113" s="376"/>
      <c r="TND113" s="376"/>
      <c r="TNE113" s="376"/>
      <c r="TNF113" s="376"/>
      <c r="TNG113" s="376"/>
      <c r="TNH113" s="376"/>
      <c r="TNI113" s="376"/>
      <c r="TNJ113" s="376"/>
      <c r="TNK113" s="376"/>
      <c r="TNL113" s="376"/>
      <c r="TNM113" s="376"/>
      <c r="TNN113" s="376"/>
      <c r="TNO113" s="376"/>
      <c r="TNP113" s="376"/>
      <c r="TNQ113" s="376"/>
      <c r="TNR113" s="376"/>
      <c r="TNS113" s="376"/>
      <c r="TNT113" s="376"/>
      <c r="TNU113" s="376"/>
      <c r="TNV113" s="376"/>
      <c r="TNW113" s="376"/>
      <c r="TNX113" s="376"/>
      <c r="TNY113" s="376"/>
      <c r="TNZ113" s="376"/>
      <c r="TOA113" s="376"/>
      <c r="TOB113" s="376"/>
      <c r="TOC113" s="376"/>
      <c r="TOD113" s="376"/>
      <c r="TOE113" s="376"/>
      <c r="TOF113" s="376"/>
      <c r="TOG113" s="376"/>
      <c r="TOH113" s="376"/>
      <c r="TOI113" s="376"/>
      <c r="TOJ113" s="376"/>
      <c r="TOK113" s="376"/>
      <c r="TOL113" s="376"/>
      <c r="TOM113" s="376"/>
      <c r="TON113" s="376"/>
      <c r="TOO113" s="376"/>
      <c r="TOP113" s="376"/>
      <c r="TOQ113" s="376"/>
      <c r="TOR113" s="376"/>
      <c r="TOS113" s="376"/>
      <c r="TOT113" s="376"/>
      <c r="TOU113" s="376"/>
      <c r="TOV113" s="376"/>
      <c r="TOW113" s="376"/>
      <c r="TOX113" s="376"/>
      <c r="TOY113" s="376"/>
      <c r="TOZ113" s="376"/>
      <c r="TPA113" s="376"/>
      <c r="TPB113" s="376"/>
      <c r="TPC113" s="376"/>
      <c r="TPD113" s="376"/>
      <c r="TPE113" s="376"/>
      <c r="TPF113" s="376"/>
      <c r="TPG113" s="376"/>
      <c r="TPH113" s="376"/>
      <c r="TPI113" s="376"/>
      <c r="TPJ113" s="376"/>
      <c r="TPK113" s="376"/>
      <c r="TPL113" s="376"/>
      <c r="TPM113" s="376"/>
      <c r="TPN113" s="376"/>
      <c r="TPO113" s="376"/>
      <c r="TPP113" s="376"/>
      <c r="TPQ113" s="376"/>
      <c r="TPR113" s="376"/>
      <c r="TPS113" s="376"/>
      <c r="TPT113" s="376"/>
      <c r="TPU113" s="376"/>
      <c r="TPV113" s="376"/>
      <c r="TPW113" s="376"/>
      <c r="TPX113" s="376"/>
      <c r="TPY113" s="376"/>
      <c r="TPZ113" s="376"/>
      <c r="TQA113" s="376"/>
      <c r="TQB113" s="376"/>
      <c r="TQC113" s="376"/>
      <c r="TQD113" s="376"/>
      <c r="TQE113" s="376"/>
      <c r="TQF113" s="376"/>
      <c r="TQG113" s="376"/>
      <c r="TQH113" s="376"/>
      <c r="TQI113" s="376"/>
      <c r="TQJ113" s="376"/>
      <c r="TQK113" s="376"/>
      <c r="TQL113" s="376"/>
      <c r="TQM113" s="376"/>
      <c r="TQN113" s="376"/>
      <c r="TQO113" s="376"/>
      <c r="TQP113" s="376"/>
      <c r="TQQ113" s="376"/>
      <c r="TQR113" s="376"/>
      <c r="TQS113" s="376"/>
      <c r="TQT113" s="376"/>
      <c r="TQU113" s="376"/>
      <c r="TQV113" s="376"/>
      <c r="TQW113" s="376"/>
      <c r="TQX113" s="376"/>
      <c r="TQY113" s="376"/>
      <c r="TQZ113" s="376"/>
      <c r="TRA113" s="376"/>
      <c r="TRB113" s="376"/>
      <c r="TRC113" s="376"/>
      <c r="TRD113" s="376"/>
      <c r="TRE113" s="376"/>
      <c r="TRF113" s="376"/>
      <c r="TRG113" s="376"/>
      <c r="TRH113" s="376"/>
      <c r="TRI113" s="376"/>
      <c r="TRJ113" s="376"/>
      <c r="TRK113" s="376"/>
      <c r="TRL113" s="376"/>
      <c r="TRM113" s="376"/>
      <c r="TRN113" s="376"/>
      <c r="TRO113" s="376"/>
      <c r="TRP113" s="376"/>
      <c r="TRQ113" s="376"/>
      <c r="TRR113" s="376"/>
      <c r="TRS113" s="376"/>
      <c r="TRT113" s="376"/>
      <c r="TRU113" s="376"/>
      <c r="TRV113" s="376"/>
      <c r="TRW113" s="376"/>
      <c r="TRX113" s="376"/>
      <c r="TRY113" s="376"/>
      <c r="TRZ113" s="376"/>
      <c r="TSA113" s="376"/>
      <c r="TSB113" s="376"/>
      <c r="TSC113" s="376"/>
      <c r="TSD113" s="376"/>
      <c r="TSE113" s="376"/>
      <c r="TSF113" s="376"/>
      <c r="TSG113" s="376"/>
      <c r="TSH113" s="376"/>
      <c r="TSI113" s="376"/>
      <c r="TSJ113" s="376"/>
      <c r="TSK113" s="376"/>
      <c r="TSL113" s="376"/>
      <c r="TSM113" s="376"/>
      <c r="TSN113" s="376"/>
      <c r="TSO113" s="376"/>
      <c r="TSP113" s="376"/>
      <c r="TSQ113" s="376"/>
      <c r="TSR113" s="376"/>
      <c r="TSS113" s="376"/>
      <c r="TST113" s="376"/>
      <c r="TSU113" s="376"/>
      <c r="TSV113" s="376"/>
      <c r="TSW113" s="376"/>
      <c r="TSX113" s="376"/>
      <c r="TSY113" s="376"/>
      <c r="TSZ113" s="376"/>
      <c r="TTA113" s="376"/>
      <c r="TTB113" s="376"/>
      <c r="TTC113" s="376"/>
      <c r="TTD113" s="376"/>
      <c r="TTE113" s="376"/>
      <c r="TTF113" s="376"/>
      <c r="TTG113" s="376"/>
      <c r="TTH113" s="376"/>
      <c r="TTI113" s="376"/>
      <c r="TTJ113" s="376"/>
      <c r="TTK113" s="376"/>
      <c r="TTL113" s="376"/>
      <c r="TTM113" s="376"/>
      <c r="TTN113" s="376"/>
      <c r="TTO113" s="376"/>
      <c r="TTP113" s="376"/>
      <c r="TTQ113" s="376"/>
      <c r="TTR113" s="376"/>
      <c r="TTS113" s="376"/>
      <c r="TTT113" s="376"/>
      <c r="TTU113" s="376"/>
      <c r="TTV113" s="376"/>
      <c r="TTW113" s="376"/>
      <c r="TTX113" s="376"/>
      <c r="TTY113" s="376"/>
      <c r="TTZ113" s="376"/>
      <c r="TUA113" s="376"/>
      <c r="TUB113" s="376"/>
      <c r="TUC113" s="376"/>
      <c r="TUD113" s="376"/>
      <c r="TUE113" s="376"/>
      <c r="TUF113" s="376"/>
      <c r="TUG113" s="376"/>
      <c r="TUH113" s="376"/>
      <c r="TUI113" s="376"/>
      <c r="TUJ113" s="376"/>
      <c r="TUK113" s="376"/>
      <c r="TUL113" s="376"/>
      <c r="TUM113" s="376"/>
      <c r="TUN113" s="376"/>
      <c r="TUO113" s="376"/>
      <c r="TUP113" s="376"/>
      <c r="TUQ113" s="376"/>
      <c r="TUR113" s="376"/>
      <c r="TUS113" s="376"/>
      <c r="TUT113" s="376"/>
      <c r="TUU113" s="376"/>
      <c r="TUV113" s="376"/>
      <c r="TUW113" s="376"/>
      <c r="TUX113" s="376"/>
      <c r="TUY113" s="376"/>
      <c r="TUZ113" s="376"/>
      <c r="TVA113" s="376"/>
      <c r="TVB113" s="376"/>
      <c r="TVC113" s="376"/>
      <c r="TVD113" s="376"/>
      <c r="TVE113" s="376"/>
      <c r="TVF113" s="376"/>
      <c r="TVG113" s="376"/>
      <c r="TVH113" s="376"/>
      <c r="TVI113" s="376"/>
      <c r="TVJ113" s="376"/>
      <c r="TVK113" s="376"/>
      <c r="TVL113" s="376"/>
      <c r="TVM113" s="376"/>
      <c r="TVN113" s="376"/>
      <c r="TVO113" s="376"/>
      <c r="TVP113" s="376"/>
      <c r="TVQ113" s="376"/>
      <c r="TVR113" s="376"/>
      <c r="TVS113" s="376"/>
      <c r="TVT113" s="376"/>
      <c r="TVU113" s="376"/>
      <c r="TVV113" s="376"/>
      <c r="TVW113" s="376"/>
      <c r="TVX113" s="376"/>
      <c r="TVY113" s="376"/>
      <c r="TVZ113" s="376"/>
      <c r="TWA113" s="376"/>
      <c r="TWB113" s="376"/>
      <c r="TWC113" s="376"/>
      <c r="TWD113" s="376"/>
      <c r="TWE113" s="376"/>
      <c r="TWF113" s="376"/>
      <c r="TWG113" s="376"/>
      <c r="TWH113" s="376"/>
      <c r="TWI113" s="376"/>
      <c r="TWJ113" s="376"/>
      <c r="TWK113" s="376"/>
      <c r="TWL113" s="376"/>
      <c r="TWM113" s="376"/>
      <c r="TWN113" s="376"/>
      <c r="TWO113" s="376"/>
      <c r="TWP113" s="376"/>
      <c r="TWQ113" s="376"/>
      <c r="TWR113" s="376"/>
      <c r="TWS113" s="376"/>
      <c r="TWT113" s="376"/>
      <c r="TWU113" s="376"/>
      <c r="TWV113" s="376"/>
      <c r="TWW113" s="376"/>
      <c r="TWX113" s="376"/>
      <c r="TWY113" s="376"/>
      <c r="TWZ113" s="376"/>
      <c r="TXA113" s="376"/>
      <c r="TXB113" s="376"/>
      <c r="TXC113" s="376"/>
      <c r="TXD113" s="376"/>
      <c r="TXE113" s="376"/>
      <c r="TXF113" s="376"/>
      <c r="TXG113" s="376"/>
      <c r="TXH113" s="376"/>
      <c r="TXI113" s="376"/>
      <c r="TXJ113" s="376"/>
      <c r="TXK113" s="376"/>
      <c r="TXL113" s="376"/>
      <c r="TXM113" s="376"/>
      <c r="TXN113" s="376"/>
      <c r="TXO113" s="376"/>
      <c r="TXP113" s="376"/>
      <c r="TXQ113" s="376"/>
      <c r="TXR113" s="376"/>
      <c r="TXS113" s="376"/>
      <c r="TXT113" s="376"/>
      <c r="TXU113" s="376"/>
      <c r="TXV113" s="376"/>
      <c r="TXW113" s="376"/>
      <c r="TXX113" s="376"/>
      <c r="TXY113" s="376"/>
      <c r="TXZ113" s="376"/>
      <c r="TYA113" s="376"/>
      <c r="TYB113" s="376"/>
      <c r="TYC113" s="376"/>
      <c r="TYD113" s="376"/>
      <c r="TYE113" s="376"/>
      <c r="TYF113" s="376"/>
      <c r="TYG113" s="376"/>
      <c r="TYH113" s="376"/>
      <c r="TYI113" s="376"/>
      <c r="TYJ113" s="376"/>
      <c r="TYK113" s="376"/>
      <c r="TYL113" s="376"/>
      <c r="TYM113" s="376"/>
      <c r="TYN113" s="376"/>
      <c r="TYO113" s="376"/>
      <c r="TYP113" s="376"/>
      <c r="TYQ113" s="376"/>
      <c r="TYR113" s="376"/>
      <c r="TYS113" s="376"/>
      <c r="TYT113" s="376"/>
      <c r="TYU113" s="376"/>
      <c r="TYV113" s="376"/>
      <c r="TYW113" s="376"/>
      <c r="TYX113" s="376"/>
      <c r="TYY113" s="376"/>
      <c r="TYZ113" s="376"/>
      <c r="TZA113" s="376"/>
      <c r="TZB113" s="376"/>
      <c r="TZC113" s="376"/>
      <c r="TZD113" s="376"/>
      <c r="TZE113" s="376"/>
      <c r="TZF113" s="376"/>
      <c r="TZG113" s="376"/>
      <c r="TZH113" s="376"/>
      <c r="TZI113" s="376"/>
      <c r="TZJ113" s="376"/>
      <c r="TZK113" s="376"/>
      <c r="TZL113" s="376"/>
      <c r="TZM113" s="376"/>
      <c r="TZN113" s="376"/>
      <c r="TZO113" s="376"/>
      <c r="TZP113" s="376"/>
      <c r="TZQ113" s="376"/>
      <c r="TZR113" s="376"/>
      <c r="TZS113" s="376"/>
      <c r="TZT113" s="376"/>
      <c r="TZU113" s="376"/>
      <c r="TZV113" s="376"/>
      <c r="TZW113" s="376"/>
      <c r="TZX113" s="376"/>
      <c r="TZY113" s="376"/>
      <c r="TZZ113" s="376"/>
      <c r="UAA113" s="376"/>
      <c r="UAB113" s="376"/>
      <c r="UAC113" s="376"/>
      <c r="UAD113" s="376"/>
      <c r="UAE113" s="376"/>
      <c r="UAF113" s="376"/>
      <c r="UAG113" s="376"/>
      <c r="UAH113" s="376"/>
      <c r="UAI113" s="376"/>
      <c r="UAJ113" s="376"/>
      <c r="UAK113" s="376"/>
      <c r="UAL113" s="376"/>
      <c r="UAM113" s="376"/>
      <c r="UAN113" s="376"/>
      <c r="UAO113" s="376"/>
      <c r="UAP113" s="376"/>
      <c r="UAQ113" s="376"/>
      <c r="UAR113" s="376"/>
      <c r="UAS113" s="376"/>
      <c r="UAT113" s="376"/>
      <c r="UAU113" s="376"/>
      <c r="UAV113" s="376"/>
      <c r="UAW113" s="376"/>
      <c r="UAX113" s="376"/>
      <c r="UAY113" s="376"/>
      <c r="UAZ113" s="376"/>
      <c r="UBA113" s="376"/>
      <c r="UBB113" s="376"/>
      <c r="UBC113" s="376"/>
      <c r="UBD113" s="376"/>
      <c r="UBE113" s="376"/>
      <c r="UBF113" s="376"/>
      <c r="UBG113" s="376"/>
      <c r="UBH113" s="376"/>
      <c r="UBI113" s="376"/>
      <c r="UBJ113" s="376"/>
      <c r="UBK113" s="376"/>
      <c r="UBL113" s="376"/>
      <c r="UBM113" s="376"/>
      <c r="UBN113" s="376"/>
      <c r="UBO113" s="376"/>
      <c r="UBP113" s="376"/>
      <c r="UBQ113" s="376"/>
      <c r="UBR113" s="376"/>
      <c r="UBS113" s="376"/>
      <c r="UBT113" s="376"/>
      <c r="UBU113" s="376"/>
      <c r="UBV113" s="376"/>
      <c r="UBW113" s="376"/>
      <c r="UBX113" s="376"/>
      <c r="UBY113" s="376"/>
      <c r="UBZ113" s="376"/>
      <c r="UCA113" s="376"/>
      <c r="UCB113" s="376"/>
      <c r="UCC113" s="376"/>
      <c r="UCD113" s="376"/>
      <c r="UCE113" s="376"/>
      <c r="UCF113" s="376"/>
      <c r="UCG113" s="376"/>
      <c r="UCH113" s="376"/>
      <c r="UCI113" s="376"/>
      <c r="UCJ113" s="376"/>
      <c r="UCK113" s="376"/>
      <c r="UCL113" s="376"/>
      <c r="UCM113" s="376"/>
      <c r="UCN113" s="376"/>
      <c r="UCO113" s="376"/>
      <c r="UCP113" s="376"/>
      <c r="UCQ113" s="376"/>
      <c r="UCR113" s="376"/>
      <c r="UCS113" s="376"/>
      <c r="UCT113" s="376"/>
      <c r="UCU113" s="376"/>
      <c r="UCV113" s="376"/>
      <c r="UCW113" s="376"/>
      <c r="UCX113" s="376"/>
      <c r="UCY113" s="376"/>
      <c r="UCZ113" s="376"/>
      <c r="UDA113" s="376"/>
      <c r="UDB113" s="376"/>
      <c r="UDC113" s="376"/>
      <c r="UDD113" s="376"/>
      <c r="UDE113" s="376"/>
      <c r="UDF113" s="376"/>
      <c r="UDG113" s="376"/>
      <c r="UDH113" s="376"/>
      <c r="UDI113" s="376"/>
      <c r="UDJ113" s="376"/>
      <c r="UDK113" s="376"/>
      <c r="UDL113" s="376"/>
      <c r="UDM113" s="376"/>
      <c r="UDN113" s="376"/>
      <c r="UDO113" s="376"/>
      <c r="UDP113" s="376"/>
      <c r="UDQ113" s="376"/>
      <c r="UDR113" s="376"/>
      <c r="UDS113" s="376"/>
      <c r="UDT113" s="376"/>
      <c r="UDU113" s="376"/>
      <c r="UDV113" s="376"/>
      <c r="UDW113" s="376"/>
      <c r="UDX113" s="376"/>
      <c r="UDY113" s="376"/>
      <c r="UDZ113" s="376"/>
      <c r="UEA113" s="376"/>
      <c r="UEB113" s="376"/>
      <c r="UEC113" s="376"/>
      <c r="UED113" s="376"/>
      <c r="UEE113" s="376"/>
      <c r="UEF113" s="376"/>
      <c r="UEG113" s="376"/>
      <c r="UEH113" s="376"/>
      <c r="UEI113" s="376"/>
      <c r="UEJ113" s="376"/>
      <c r="UEK113" s="376"/>
      <c r="UEL113" s="376"/>
      <c r="UEM113" s="376"/>
      <c r="UEN113" s="376"/>
      <c r="UEO113" s="376"/>
      <c r="UEP113" s="376"/>
      <c r="UEQ113" s="376"/>
      <c r="UER113" s="376"/>
      <c r="UES113" s="376"/>
      <c r="UET113" s="376"/>
      <c r="UEU113" s="376"/>
      <c r="UEV113" s="376"/>
      <c r="UEW113" s="376"/>
      <c r="UEX113" s="376"/>
      <c r="UEY113" s="376"/>
      <c r="UEZ113" s="376"/>
      <c r="UFA113" s="376"/>
      <c r="UFB113" s="376"/>
      <c r="UFC113" s="376"/>
      <c r="UFD113" s="376"/>
      <c r="UFE113" s="376"/>
      <c r="UFF113" s="376"/>
      <c r="UFG113" s="376"/>
      <c r="UFH113" s="376"/>
      <c r="UFI113" s="376"/>
      <c r="UFJ113" s="376"/>
      <c r="UFK113" s="376"/>
      <c r="UFL113" s="376"/>
      <c r="UFM113" s="376"/>
      <c r="UFN113" s="376"/>
      <c r="UFO113" s="376"/>
      <c r="UFP113" s="376"/>
      <c r="UFQ113" s="376"/>
      <c r="UFR113" s="376"/>
      <c r="UFS113" s="376"/>
      <c r="UFT113" s="376"/>
      <c r="UFU113" s="376"/>
      <c r="UFV113" s="376"/>
      <c r="UFW113" s="376"/>
      <c r="UFX113" s="376"/>
      <c r="UFY113" s="376"/>
      <c r="UFZ113" s="376"/>
      <c r="UGA113" s="376"/>
      <c r="UGB113" s="376"/>
      <c r="UGC113" s="376"/>
      <c r="UGD113" s="376"/>
      <c r="UGE113" s="376"/>
      <c r="UGF113" s="376"/>
      <c r="UGG113" s="376"/>
      <c r="UGH113" s="376"/>
      <c r="UGI113" s="376"/>
      <c r="UGJ113" s="376"/>
      <c r="UGK113" s="376"/>
      <c r="UGL113" s="376"/>
      <c r="UGM113" s="376"/>
      <c r="UGN113" s="376"/>
      <c r="UGO113" s="376"/>
      <c r="UGP113" s="376"/>
      <c r="UGQ113" s="376"/>
      <c r="UGR113" s="376"/>
      <c r="UGS113" s="376"/>
      <c r="UGT113" s="376"/>
      <c r="UGU113" s="376"/>
      <c r="UGV113" s="376"/>
      <c r="UGW113" s="376"/>
      <c r="UGX113" s="376"/>
      <c r="UGY113" s="376"/>
      <c r="UGZ113" s="376"/>
      <c r="UHA113" s="376"/>
      <c r="UHB113" s="376"/>
      <c r="UHC113" s="376"/>
      <c r="UHD113" s="376"/>
      <c r="UHE113" s="376"/>
      <c r="UHF113" s="376"/>
      <c r="UHG113" s="376"/>
      <c r="UHH113" s="376"/>
      <c r="UHI113" s="376"/>
      <c r="UHJ113" s="376"/>
      <c r="UHK113" s="376"/>
      <c r="UHL113" s="376"/>
      <c r="UHM113" s="376"/>
      <c r="UHN113" s="376"/>
      <c r="UHO113" s="376"/>
      <c r="UHP113" s="376"/>
      <c r="UHQ113" s="376"/>
      <c r="UHR113" s="376"/>
      <c r="UHS113" s="376"/>
      <c r="UHT113" s="376"/>
      <c r="UHU113" s="376"/>
      <c r="UHV113" s="376"/>
      <c r="UHW113" s="376"/>
      <c r="UHX113" s="376"/>
      <c r="UHY113" s="376"/>
      <c r="UHZ113" s="376"/>
      <c r="UIA113" s="376"/>
      <c r="UIB113" s="376"/>
      <c r="UIC113" s="376"/>
      <c r="UID113" s="376"/>
      <c r="UIE113" s="376"/>
      <c r="UIF113" s="376"/>
      <c r="UIG113" s="376"/>
      <c r="UIH113" s="376"/>
      <c r="UII113" s="376"/>
      <c r="UIJ113" s="376"/>
      <c r="UIK113" s="376"/>
      <c r="UIL113" s="376"/>
      <c r="UIM113" s="376"/>
      <c r="UIN113" s="376"/>
      <c r="UIO113" s="376"/>
      <c r="UIP113" s="376"/>
      <c r="UIQ113" s="376"/>
      <c r="UIR113" s="376"/>
      <c r="UIS113" s="376"/>
      <c r="UIT113" s="376"/>
      <c r="UIU113" s="376"/>
      <c r="UIV113" s="376"/>
      <c r="UIW113" s="376"/>
      <c r="UIX113" s="376"/>
      <c r="UIY113" s="376"/>
      <c r="UIZ113" s="376"/>
      <c r="UJA113" s="376"/>
      <c r="UJB113" s="376"/>
      <c r="UJC113" s="376"/>
      <c r="UJD113" s="376"/>
      <c r="UJE113" s="376"/>
      <c r="UJF113" s="376"/>
      <c r="UJG113" s="376"/>
      <c r="UJH113" s="376"/>
      <c r="UJI113" s="376"/>
      <c r="UJJ113" s="376"/>
      <c r="UJK113" s="376"/>
      <c r="UJL113" s="376"/>
      <c r="UJM113" s="376"/>
      <c r="UJN113" s="376"/>
      <c r="UJO113" s="376"/>
      <c r="UJP113" s="376"/>
      <c r="UJQ113" s="376"/>
      <c r="UJR113" s="376"/>
      <c r="UJS113" s="376"/>
      <c r="UJT113" s="376"/>
      <c r="UJU113" s="376"/>
      <c r="UJV113" s="376"/>
      <c r="UJW113" s="376"/>
      <c r="UJX113" s="376"/>
      <c r="UJY113" s="376"/>
      <c r="UJZ113" s="376"/>
      <c r="UKA113" s="376"/>
      <c r="UKB113" s="376"/>
      <c r="UKC113" s="376"/>
      <c r="UKD113" s="376"/>
      <c r="UKE113" s="376"/>
      <c r="UKF113" s="376"/>
      <c r="UKG113" s="376"/>
      <c r="UKH113" s="376"/>
      <c r="UKI113" s="376"/>
      <c r="UKJ113" s="376"/>
      <c r="UKK113" s="376"/>
      <c r="UKL113" s="376"/>
      <c r="UKM113" s="376"/>
      <c r="UKN113" s="376"/>
      <c r="UKO113" s="376"/>
      <c r="UKP113" s="376"/>
      <c r="UKQ113" s="376"/>
      <c r="UKR113" s="376"/>
      <c r="UKS113" s="376"/>
      <c r="UKT113" s="376"/>
      <c r="UKU113" s="376"/>
      <c r="UKV113" s="376"/>
      <c r="UKW113" s="376"/>
      <c r="UKX113" s="376"/>
      <c r="UKY113" s="376"/>
      <c r="UKZ113" s="376"/>
      <c r="ULA113" s="376"/>
      <c r="ULB113" s="376"/>
      <c r="ULC113" s="376"/>
      <c r="ULD113" s="376"/>
      <c r="ULE113" s="376"/>
      <c r="ULF113" s="376"/>
      <c r="ULG113" s="376"/>
      <c r="ULH113" s="376"/>
      <c r="ULI113" s="376"/>
      <c r="ULJ113" s="376"/>
      <c r="ULK113" s="376"/>
      <c r="ULL113" s="376"/>
      <c r="ULM113" s="376"/>
      <c r="ULN113" s="376"/>
      <c r="ULO113" s="376"/>
      <c r="ULP113" s="376"/>
      <c r="ULQ113" s="376"/>
      <c r="ULR113" s="376"/>
      <c r="ULS113" s="376"/>
      <c r="ULT113" s="376"/>
      <c r="ULU113" s="376"/>
      <c r="ULV113" s="376"/>
      <c r="ULW113" s="376"/>
      <c r="ULX113" s="376"/>
      <c r="ULY113" s="376"/>
      <c r="ULZ113" s="376"/>
      <c r="UMA113" s="376"/>
      <c r="UMB113" s="376"/>
      <c r="UMC113" s="376"/>
      <c r="UMD113" s="376"/>
      <c r="UME113" s="376"/>
      <c r="UMF113" s="376"/>
      <c r="UMG113" s="376"/>
      <c r="UMH113" s="376"/>
      <c r="UMI113" s="376"/>
      <c r="UMJ113" s="376"/>
      <c r="UMK113" s="376"/>
      <c r="UML113" s="376"/>
      <c r="UMM113" s="376"/>
      <c r="UMN113" s="376"/>
      <c r="UMO113" s="376"/>
      <c r="UMP113" s="376"/>
      <c r="UMQ113" s="376"/>
      <c r="UMR113" s="376"/>
      <c r="UMS113" s="376"/>
      <c r="UMT113" s="376"/>
      <c r="UMU113" s="376"/>
      <c r="UMV113" s="376"/>
      <c r="UMW113" s="376"/>
      <c r="UMX113" s="376"/>
      <c r="UMY113" s="376"/>
      <c r="UMZ113" s="376"/>
      <c r="UNA113" s="376"/>
      <c r="UNB113" s="376"/>
      <c r="UNC113" s="376"/>
      <c r="UND113" s="376"/>
      <c r="UNE113" s="376"/>
      <c r="UNF113" s="376"/>
      <c r="UNG113" s="376"/>
      <c r="UNH113" s="376"/>
      <c r="UNI113" s="376"/>
      <c r="UNJ113" s="376"/>
      <c r="UNK113" s="376"/>
      <c r="UNL113" s="376"/>
      <c r="UNM113" s="376"/>
      <c r="UNN113" s="376"/>
      <c r="UNO113" s="376"/>
      <c r="UNP113" s="376"/>
      <c r="UNQ113" s="376"/>
      <c r="UNR113" s="376"/>
      <c r="UNS113" s="376"/>
      <c r="UNT113" s="376"/>
      <c r="UNU113" s="376"/>
      <c r="UNV113" s="376"/>
      <c r="UNW113" s="376"/>
      <c r="UNX113" s="376"/>
      <c r="UNY113" s="376"/>
      <c r="UNZ113" s="376"/>
      <c r="UOA113" s="376"/>
      <c r="UOB113" s="376"/>
      <c r="UOC113" s="376"/>
      <c r="UOD113" s="376"/>
      <c r="UOE113" s="376"/>
      <c r="UOF113" s="376"/>
      <c r="UOG113" s="376"/>
      <c r="UOH113" s="376"/>
      <c r="UOI113" s="376"/>
      <c r="UOJ113" s="376"/>
      <c r="UOK113" s="376"/>
      <c r="UOL113" s="376"/>
      <c r="UOM113" s="376"/>
      <c r="UON113" s="376"/>
      <c r="UOO113" s="376"/>
      <c r="UOP113" s="376"/>
      <c r="UOQ113" s="376"/>
      <c r="UOR113" s="376"/>
      <c r="UOS113" s="376"/>
      <c r="UOT113" s="376"/>
      <c r="UOU113" s="376"/>
      <c r="UOV113" s="376"/>
      <c r="UOW113" s="376"/>
      <c r="UOX113" s="376"/>
      <c r="UOY113" s="376"/>
      <c r="UOZ113" s="376"/>
      <c r="UPA113" s="376"/>
      <c r="UPB113" s="376"/>
      <c r="UPC113" s="376"/>
      <c r="UPD113" s="376"/>
      <c r="UPE113" s="376"/>
      <c r="UPF113" s="376"/>
      <c r="UPG113" s="376"/>
      <c r="UPH113" s="376"/>
      <c r="UPI113" s="376"/>
      <c r="UPJ113" s="376"/>
      <c r="UPK113" s="376"/>
      <c r="UPL113" s="376"/>
      <c r="UPM113" s="376"/>
      <c r="UPN113" s="376"/>
      <c r="UPO113" s="376"/>
      <c r="UPP113" s="376"/>
      <c r="UPQ113" s="376"/>
      <c r="UPR113" s="376"/>
      <c r="UPS113" s="376"/>
      <c r="UPT113" s="376"/>
      <c r="UPU113" s="376"/>
      <c r="UPV113" s="376"/>
      <c r="UPW113" s="376"/>
      <c r="UPX113" s="376"/>
      <c r="UPY113" s="376"/>
      <c r="UPZ113" s="376"/>
      <c r="UQA113" s="376"/>
      <c r="UQB113" s="376"/>
      <c r="UQC113" s="376"/>
      <c r="UQD113" s="376"/>
      <c r="UQE113" s="376"/>
      <c r="UQF113" s="376"/>
      <c r="UQG113" s="376"/>
      <c r="UQH113" s="376"/>
      <c r="UQI113" s="376"/>
      <c r="UQJ113" s="376"/>
      <c r="UQK113" s="376"/>
      <c r="UQL113" s="376"/>
      <c r="UQM113" s="376"/>
      <c r="UQN113" s="376"/>
      <c r="UQO113" s="376"/>
      <c r="UQP113" s="376"/>
      <c r="UQQ113" s="376"/>
      <c r="UQR113" s="376"/>
      <c r="UQS113" s="376"/>
      <c r="UQT113" s="376"/>
      <c r="UQU113" s="376"/>
      <c r="UQV113" s="376"/>
      <c r="UQW113" s="376"/>
      <c r="UQX113" s="376"/>
      <c r="UQY113" s="376"/>
      <c r="UQZ113" s="376"/>
      <c r="URA113" s="376"/>
      <c r="URB113" s="376"/>
      <c r="URC113" s="376"/>
      <c r="URD113" s="376"/>
      <c r="URE113" s="376"/>
      <c r="URF113" s="376"/>
      <c r="URG113" s="376"/>
      <c r="URH113" s="376"/>
      <c r="URI113" s="376"/>
      <c r="URJ113" s="376"/>
      <c r="URK113" s="376"/>
      <c r="URL113" s="376"/>
      <c r="URM113" s="376"/>
      <c r="URN113" s="376"/>
      <c r="URO113" s="376"/>
      <c r="URP113" s="376"/>
      <c r="URQ113" s="376"/>
      <c r="URR113" s="376"/>
      <c r="URS113" s="376"/>
      <c r="URT113" s="376"/>
      <c r="URU113" s="376"/>
      <c r="URV113" s="376"/>
      <c r="URW113" s="376"/>
      <c r="URX113" s="376"/>
      <c r="URY113" s="376"/>
      <c r="URZ113" s="376"/>
      <c r="USA113" s="376"/>
      <c r="USB113" s="376"/>
      <c r="USC113" s="376"/>
      <c r="USD113" s="376"/>
      <c r="USE113" s="376"/>
      <c r="USF113" s="376"/>
      <c r="USG113" s="376"/>
      <c r="USH113" s="376"/>
      <c r="USI113" s="376"/>
      <c r="USJ113" s="376"/>
      <c r="USK113" s="376"/>
      <c r="USL113" s="376"/>
      <c r="USM113" s="376"/>
      <c r="USN113" s="376"/>
      <c r="USO113" s="376"/>
      <c r="USP113" s="376"/>
      <c r="USQ113" s="376"/>
      <c r="USR113" s="376"/>
      <c r="USS113" s="376"/>
      <c r="UST113" s="376"/>
      <c r="USU113" s="376"/>
      <c r="USV113" s="376"/>
      <c r="USW113" s="376"/>
      <c r="USX113" s="376"/>
      <c r="USY113" s="376"/>
      <c r="USZ113" s="376"/>
      <c r="UTA113" s="376"/>
      <c r="UTB113" s="376"/>
      <c r="UTC113" s="376"/>
      <c r="UTD113" s="376"/>
      <c r="UTE113" s="376"/>
      <c r="UTF113" s="376"/>
      <c r="UTG113" s="376"/>
      <c r="UTH113" s="376"/>
      <c r="UTI113" s="376"/>
      <c r="UTJ113" s="376"/>
      <c r="UTK113" s="376"/>
      <c r="UTL113" s="376"/>
      <c r="UTM113" s="376"/>
      <c r="UTN113" s="376"/>
      <c r="UTO113" s="376"/>
      <c r="UTP113" s="376"/>
      <c r="UTQ113" s="376"/>
      <c r="UTR113" s="376"/>
      <c r="UTS113" s="376"/>
      <c r="UTT113" s="376"/>
      <c r="UTU113" s="376"/>
      <c r="UTV113" s="376"/>
      <c r="UTW113" s="376"/>
      <c r="UTX113" s="376"/>
      <c r="UTY113" s="376"/>
      <c r="UTZ113" s="376"/>
      <c r="UUA113" s="376"/>
      <c r="UUB113" s="376"/>
      <c r="UUC113" s="376"/>
      <c r="UUD113" s="376"/>
      <c r="UUE113" s="376"/>
      <c r="UUF113" s="376"/>
      <c r="UUG113" s="376"/>
      <c r="UUH113" s="376"/>
      <c r="UUI113" s="376"/>
      <c r="UUJ113" s="376"/>
      <c r="UUK113" s="376"/>
      <c r="UUL113" s="376"/>
      <c r="UUM113" s="376"/>
      <c r="UUN113" s="376"/>
      <c r="UUO113" s="376"/>
      <c r="UUP113" s="376"/>
      <c r="UUQ113" s="376"/>
      <c r="UUR113" s="376"/>
      <c r="UUS113" s="376"/>
      <c r="UUT113" s="376"/>
      <c r="UUU113" s="376"/>
      <c r="UUV113" s="376"/>
      <c r="UUW113" s="376"/>
      <c r="UUX113" s="376"/>
      <c r="UUY113" s="376"/>
      <c r="UUZ113" s="376"/>
      <c r="UVA113" s="376"/>
      <c r="UVB113" s="376"/>
      <c r="UVC113" s="376"/>
      <c r="UVD113" s="376"/>
      <c r="UVE113" s="376"/>
      <c r="UVF113" s="376"/>
      <c r="UVG113" s="376"/>
      <c r="UVH113" s="376"/>
      <c r="UVI113" s="376"/>
      <c r="UVJ113" s="376"/>
      <c r="UVK113" s="376"/>
      <c r="UVL113" s="376"/>
      <c r="UVM113" s="376"/>
      <c r="UVN113" s="376"/>
      <c r="UVO113" s="376"/>
      <c r="UVP113" s="376"/>
      <c r="UVQ113" s="376"/>
      <c r="UVR113" s="376"/>
      <c r="UVS113" s="376"/>
      <c r="UVT113" s="376"/>
      <c r="UVU113" s="376"/>
      <c r="UVV113" s="376"/>
      <c r="UVW113" s="376"/>
      <c r="UVX113" s="376"/>
      <c r="UVY113" s="376"/>
      <c r="UVZ113" s="376"/>
      <c r="UWA113" s="376"/>
      <c r="UWB113" s="376"/>
      <c r="UWC113" s="376"/>
      <c r="UWD113" s="376"/>
      <c r="UWE113" s="376"/>
      <c r="UWF113" s="376"/>
      <c r="UWG113" s="376"/>
      <c r="UWH113" s="376"/>
      <c r="UWI113" s="376"/>
      <c r="UWJ113" s="376"/>
      <c r="UWK113" s="376"/>
      <c r="UWL113" s="376"/>
      <c r="UWM113" s="376"/>
      <c r="UWN113" s="376"/>
      <c r="UWO113" s="376"/>
      <c r="UWP113" s="376"/>
      <c r="UWQ113" s="376"/>
      <c r="UWR113" s="376"/>
      <c r="UWS113" s="376"/>
      <c r="UWT113" s="376"/>
      <c r="UWU113" s="376"/>
      <c r="UWV113" s="376"/>
      <c r="UWW113" s="376"/>
      <c r="UWX113" s="376"/>
      <c r="UWY113" s="376"/>
      <c r="UWZ113" s="376"/>
      <c r="UXA113" s="376"/>
      <c r="UXB113" s="376"/>
      <c r="UXC113" s="376"/>
      <c r="UXD113" s="376"/>
      <c r="UXE113" s="376"/>
      <c r="UXF113" s="376"/>
      <c r="UXG113" s="376"/>
      <c r="UXH113" s="376"/>
      <c r="UXI113" s="376"/>
      <c r="UXJ113" s="376"/>
      <c r="UXK113" s="376"/>
      <c r="UXL113" s="376"/>
      <c r="UXM113" s="376"/>
      <c r="UXN113" s="376"/>
      <c r="UXO113" s="376"/>
      <c r="UXP113" s="376"/>
      <c r="UXQ113" s="376"/>
      <c r="UXR113" s="376"/>
      <c r="UXS113" s="376"/>
      <c r="UXT113" s="376"/>
      <c r="UXU113" s="376"/>
      <c r="UXV113" s="376"/>
      <c r="UXW113" s="376"/>
      <c r="UXX113" s="376"/>
      <c r="UXY113" s="376"/>
      <c r="UXZ113" s="376"/>
      <c r="UYA113" s="376"/>
      <c r="UYB113" s="376"/>
      <c r="UYC113" s="376"/>
      <c r="UYD113" s="376"/>
      <c r="UYE113" s="376"/>
      <c r="UYF113" s="376"/>
      <c r="UYG113" s="376"/>
      <c r="UYH113" s="376"/>
      <c r="UYI113" s="376"/>
      <c r="UYJ113" s="376"/>
      <c r="UYK113" s="376"/>
      <c r="UYL113" s="376"/>
      <c r="UYM113" s="376"/>
      <c r="UYN113" s="376"/>
      <c r="UYO113" s="376"/>
      <c r="UYP113" s="376"/>
      <c r="UYQ113" s="376"/>
      <c r="UYR113" s="376"/>
      <c r="UYS113" s="376"/>
      <c r="UYT113" s="376"/>
      <c r="UYU113" s="376"/>
      <c r="UYV113" s="376"/>
      <c r="UYW113" s="376"/>
      <c r="UYX113" s="376"/>
      <c r="UYY113" s="376"/>
      <c r="UYZ113" s="376"/>
      <c r="UZA113" s="376"/>
      <c r="UZB113" s="376"/>
      <c r="UZC113" s="376"/>
      <c r="UZD113" s="376"/>
      <c r="UZE113" s="376"/>
      <c r="UZF113" s="376"/>
      <c r="UZG113" s="376"/>
      <c r="UZH113" s="376"/>
      <c r="UZI113" s="376"/>
      <c r="UZJ113" s="376"/>
      <c r="UZK113" s="376"/>
      <c r="UZL113" s="376"/>
      <c r="UZM113" s="376"/>
      <c r="UZN113" s="376"/>
      <c r="UZO113" s="376"/>
      <c r="UZP113" s="376"/>
      <c r="UZQ113" s="376"/>
      <c r="UZR113" s="376"/>
      <c r="UZS113" s="376"/>
      <c r="UZT113" s="376"/>
      <c r="UZU113" s="376"/>
      <c r="UZV113" s="376"/>
      <c r="UZW113" s="376"/>
      <c r="UZX113" s="376"/>
      <c r="UZY113" s="376"/>
      <c r="UZZ113" s="376"/>
      <c r="VAA113" s="376"/>
      <c r="VAB113" s="376"/>
      <c r="VAC113" s="376"/>
      <c r="VAD113" s="376"/>
      <c r="VAE113" s="376"/>
      <c r="VAF113" s="376"/>
      <c r="VAG113" s="376"/>
      <c r="VAH113" s="376"/>
      <c r="VAI113" s="376"/>
      <c r="VAJ113" s="376"/>
      <c r="VAK113" s="376"/>
      <c r="VAL113" s="376"/>
      <c r="VAM113" s="376"/>
      <c r="VAN113" s="376"/>
      <c r="VAO113" s="376"/>
      <c r="VAP113" s="376"/>
      <c r="VAQ113" s="376"/>
      <c r="VAR113" s="376"/>
      <c r="VAS113" s="376"/>
      <c r="VAT113" s="376"/>
      <c r="VAU113" s="376"/>
      <c r="VAV113" s="376"/>
      <c r="VAW113" s="376"/>
      <c r="VAX113" s="376"/>
      <c r="VAY113" s="376"/>
      <c r="VAZ113" s="376"/>
      <c r="VBA113" s="376"/>
      <c r="VBB113" s="376"/>
      <c r="VBC113" s="376"/>
      <c r="VBD113" s="376"/>
      <c r="VBE113" s="376"/>
      <c r="VBF113" s="376"/>
      <c r="VBG113" s="376"/>
      <c r="VBH113" s="376"/>
      <c r="VBI113" s="376"/>
      <c r="VBJ113" s="376"/>
      <c r="VBK113" s="376"/>
      <c r="VBL113" s="376"/>
      <c r="VBM113" s="376"/>
      <c r="VBN113" s="376"/>
      <c r="VBO113" s="376"/>
      <c r="VBP113" s="376"/>
      <c r="VBQ113" s="376"/>
      <c r="VBR113" s="376"/>
      <c r="VBS113" s="376"/>
      <c r="VBT113" s="376"/>
      <c r="VBU113" s="376"/>
      <c r="VBV113" s="376"/>
      <c r="VBW113" s="376"/>
      <c r="VBX113" s="376"/>
      <c r="VBY113" s="376"/>
      <c r="VBZ113" s="376"/>
      <c r="VCA113" s="376"/>
      <c r="VCB113" s="376"/>
      <c r="VCC113" s="376"/>
      <c r="VCD113" s="376"/>
      <c r="VCE113" s="376"/>
      <c r="VCF113" s="376"/>
      <c r="VCG113" s="376"/>
      <c r="VCH113" s="376"/>
      <c r="VCI113" s="376"/>
      <c r="VCJ113" s="376"/>
      <c r="VCK113" s="376"/>
      <c r="VCL113" s="376"/>
      <c r="VCM113" s="376"/>
      <c r="VCN113" s="376"/>
      <c r="VCO113" s="376"/>
      <c r="VCP113" s="376"/>
      <c r="VCQ113" s="376"/>
      <c r="VCR113" s="376"/>
      <c r="VCS113" s="376"/>
      <c r="VCT113" s="376"/>
      <c r="VCU113" s="376"/>
      <c r="VCV113" s="376"/>
      <c r="VCW113" s="376"/>
      <c r="VCX113" s="376"/>
      <c r="VCY113" s="376"/>
      <c r="VCZ113" s="376"/>
      <c r="VDA113" s="376"/>
      <c r="VDB113" s="376"/>
      <c r="VDC113" s="376"/>
      <c r="VDD113" s="376"/>
      <c r="VDE113" s="376"/>
      <c r="VDF113" s="376"/>
      <c r="VDG113" s="376"/>
      <c r="VDH113" s="376"/>
      <c r="VDI113" s="376"/>
      <c r="VDJ113" s="376"/>
      <c r="VDK113" s="376"/>
      <c r="VDL113" s="376"/>
      <c r="VDM113" s="376"/>
      <c r="VDN113" s="376"/>
      <c r="VDO113" s="376"/>
      <c r="VDP113" s="376"/>
      <c r="VDQ113" s="376"/>
      <c r="VDR113" s="376"/>
      <c r="VDS113" s="376"/>
      <c r="VDT113" s="376"/>
      <c r="VDU113" s="376"/>
      <c r="VDV113" s="376"/>
      <c r="VDW113" s="376"/>
      <c r="VDX113" s="376"/>
      <c r="VDY113" s="376"/>
      <c r="VDZ113" s="376"/>
      <c r="VEA113" s="376"/>
      <c r="VEB113" s="376"/>
      <c r="VEC113" s="376"/>
      <c r="VED113" s="376"/>
      <c r="VEE113" s="376"/>
      <c r="VEF113" s="376"/>
      <c r="VEG113" s="376"/>
      <c r="VEH113" s="376"/>
      <c r="VEI113" s="376"/>
      <c r="VEJ113" s="376"/>
      <c r="VEK113" s="376"/>
      <c r="VEL113" s="376"/>
      <c r="VEM113" s="376"/>
      <c r="VEN113" s="376"/>
      <c r="VEO113" s="376"/>
      <c r="VEP113" s="376"/>
      <c r="VEQ113" s="376"/>
      <c r="VER113" s="376"/>
      <c r="VES113" s="376"/>
      <c r="VET113" s="376"/>
      <c r="VEU113" s="376"/>
      <c r="VEV113" s="376"/>
      <c r="VEW113" s="376"/>
      <c r="VEX113" s="376"/>
      <c r="VEY113" s="376"/>
      <c r="VEZ113" s="376"/>
      <c r="VFA113" s="376"/>
      <c r="VFB113" s="376"/>
      <c r="VFC113" s="376"/>
      <c r="VFD113" s="376"/>
      <c r="VFE113" s="376"/>
      <c r="VFF113" s="376"/>
      <c r="VFG113" s="376"/>
      <c r="VFH113" s="376"/>
      <c r="VFI113" s="376"/>
      <c r="VFJ113" s="376"/>
      <c r="VFK113" s="376"/>
      <c r="VFL113" s="376"/>
      <c r="VFM113" s="376"/>
      <c r="VFN113" s="376"/>
      <c r="VFO113" s="376"/>
      <c r="VFP113" s="376"/>
      <c r="VFQ113" s="376"/>
      <c r="VFR113" s="376"/>
      <c r="VFS113" s="376"/>
      <c r="VFT113" s="376"/>
      <c r="VFU113" s="376"/>
      <c r="VFV113" s="376"/>
      <c r="VFW113" s="376"/>
      <c r="VFX113" s="376"/>
      <c r="VFY113" s="376"/>
      <c r="VFZ113" s="376"/>
      <c r="VGA113" s="376"/>
      <c r="VGB113" s="376"/>
      <c r="VGC113" s="376"/>
      <c r="VGD113" s="376"/>
      <c r="VGE113" s="376"/>
      <c r="VGF113" s="376"/>
      <c r="VGG113" s="376"/>
      <c r="VGH113" s="376"/>
      <c r="VGI113" s="376"/>
      <c r="VGJ113" s="376"/>
      <c r="VGK113" s="376"/>
      <c r="VGL113" s="376"/>
      <c r="VGM113" s="376"/>
      <c r="VGN113" s="376"/>
      <c r="VGO113" s="376"/>
      <c r="VGP113" s="376"/>
      <c r="VGQ113" s="376"/>
      <c r="VGR113" s="376"/>
      <c r="VGS113" s="376"/>
      <c r="VGT113" s="376"/>
      <c r="VGU113" s="376"/>
      <c r="VGV113" s="376"/>
      <c r="VGW113" s="376"/>
      <c r="VGX113" s="376"/>
      <c r="VGY113" s="376"/>
      <c r="VGZ113" s="376"/>
      <c r="VHA113" s="376"/>
      <c r="VHB113" s="376"/>
      <c r="VHC113" s="376"/>
      <c r="VHD113" s="376"/>
      <c r="VHE113" s="376"/>
      <c r="VHF113" s="376"/>
      <c r="VHG113" s="376"/>
      <c r="VHH113" s="376"/>
      <c r="VHI113" s="376"/>
      <c r="VHJ113" s="376"/>
      <c r="VHK113" s="376"/>
      <c r="VHL113" s="376"/>
      <c r="VHM113" s="376"/>
      <c r="VHN113" s="376"/>
      <c r="VHO113" s="376"/>
      <c r="VHP113" s="376"/>
      <c r="VHQ113" s="376"/>
      <c r="VHR113" s="376"/>
      <c r="VHS113" s="376"/>
      <c r="VHT113" s="376"/>
      <c r="VHU113" s="376"/>
      <c r="VHV113" s="376"/>
      <c r="VHW113" s="376"/>
      <c r="VHX113" s="376"/>
      <c r="VHY113" s="376"/>
      <c r="VHZ113" s="376"/>
      <c r="VIA113" s="376"/>
      <c r="VIB113" s="376"/>
      <c r="VIC113" s="376"/>
      <c r="VID113" s="376"/>
      <c r="VIE113" s="376"/>
      <c r="VIF113" s="376"/>
      <c r="VIG113" s="376"/>
      <c r="VIH113" s="376"/>
      <c r="VII113" s="376"/>
      <c r="VIJ113" s="376"/>
      <c r="VIK113" s="376"/>
      <c r="VIL113" s="376"/>
      <c r="VIM113" s="376"/>
      <c r="VIN113" s="376"/>
      <c r="VIO113" s="376"/>
      <c r="VIP113" s="376"/>
      <c r="VIQ113" s="376"/>
      <c r="VIR113" s="376"/>
      <c r="VIS113" s="376"/>
      <c r="VIT113" s="376"/>
      <c r="VIU113" s="376"/>
      <c r="VIV113" s="376"/>
      <c r="VIW113" s="376"/>
      <c r="VIX113" s="376"/>
      <c r="VIY113" s="376"/>
      <c r="VIZ113" s="376"/>
      <c r="VJA113" s="376"/>
      <c r="VJB113" s="376"/>
      <c r="VJC113" s="376"/>
      <c r="VJD113" s="376"/>
      <c r="VJE113" s="376"/>
      <c r="VJF113" s="376"/>
      <c r="VJG113" s="376"/>
      <c r="VJH113" s="376"/>
      <c r="VJI113" s="376"/>
      <c r="VJJ113" s="376"/>
      <c r="VJK113" s="376"/>
      <c r="VJL113" s="376"/>
      <c r="VJM113" s="376"/>
      <c r="VJN113" s="376"/>
      <c r="VJO113" s="376"/>
      <c r="VJP113" s="376"/>
      <c r="VJQ113" s="376"/>
      <c r="VJR113" s="376"/>
      <c r="VJS113" s="376"/>
      <c r="VJT113" s="376"/>
      <c r="VJU113" s="376"/>
      <c r="VJV113" s="376"/>
      <c r="VJW113" s="376"/>
      <c r="VJX113" s="376"/>
      <c r="VJY113" s="376"/>
      <c r="VJZ113" s="376"/>
      <c r="VKA113" s="376"/>
      <c r="VKB113" s="376"/>
      <c r="VKC113" s="376"/>
      <c r="VKD113" s="376"/>
      <c r="VKE113" s="376"/>
      <c r="VKF113" s="376"/>
      <c r="VKG113" s="376"/>
      <c r="VKH113" s="376"/>
      <c r="VKI113" s="376"/>
      <c r="VKJ113" s="376"/>
      <c r="VKK113" s="376"/>
      <c r="VKL113" s="376"/>
      <c r="VKM113" s="376"/>
      <c r="VKN113" s="376"/>
      <c r="VKO113" s="376"/>
      <c r="VKP113" s="376"/>
      <c r="VKQ113" s="376"/>
      <c r="VKR113" s="376"/>
      <c r="VKS113" s="376"/>
      <c r="VKT113" s="376"/>
      <c r="VKU113" s="376"/>
      <c r="VKV113" s="376"/>
      <c r="VKW113" s="376"/>
      <c r="VKX113" s="376"/>
      <c r="VKY113" s="376"/>
      <c r="VKZ113" s="376"/>
      <c r="VLA113" s="376"/>
      <c r="VLB113" s="376"/>
      <c r="VLC113" s="376"/>
      <c r="VLD113" s="376"/>
      <c r="VLE113" s="376"/>
      <c r="VLF113" s="376"/>
      <c r="VLG113" s="376"/>
      <c r="VLH113" s="376"/>
      <c r="VLI113" s="376"/>
      <c r="VLJ113" s="376"/>
      <c r="VLK113" s="376"/>
      <c r="VLL113" s="376"/>
      <c r="VLM113" s="376"/>
      <c r="VLN113" s="376"/>
      <c r="VLO113" s="376"/>
      <c r="VLP113" s="376"/>
      <c r="VLQ113" s="376"/>
      <c r="VLR113" s="376"/>
      <c r="VLS113" s="376"/>
      <c r="VLT113" s="376"/>
      <c r="VLU113" s="376"/>
      <c r="VLV113" s="376"/>
      <c r="VLW113" s="376"/>
      <c r="VLX113" s="376"/>
      <c r="VLY113" s="376"/>
      <c r="VLZ113" s="376"/>
      <c r="VMA113" s="376"/>
      <c r="VMB113" s="376"/>
      <c r="VMC113" s="376"/>
      <c r="VMD113" s="376"/>
      <c r="VME113" s="376"/>
      <c r="VMF113" s="376"/>
      <c r="VMG113" s="376"/>
      <c r="VMH113" s="376"/>
      <c r="VMI113" s="376"/>
      <c r="VMJ113" s="376"/>
      <c r="VMK113" s="376"/>
      <c r="VML113" s="376"/>
      <c r="VMM113" s="376"/>
      <c r="VMN113" s="376"/>
      <c r="VMO113" s="376"/>
      <c r="VMP113" s="376"/>
      <c r="VMQ113" s="376"/>
      <c r="VMR113" s="376"/>
      <c r="VMS113" s="376"/>
      <c r="VMT113" s="376"/>
      <c r="VMU113" s="376"/>
      <c r="VMV113" s="376"/>
      <c r="VMW113" s="376"/>
      <c r="VMX113" s="376"/>
      <c r="VMY113" s="376"/>
      <c r="VMZ113" s="376"/>
      <c r="VNA113" s="376"/>
      <c r="VNB113" s="376"/>
      <c r="VNC113" s="376"/>
      <c r="VND113" s="376"/>
      <c r="VNE113" s="376"/>
      <c r="VNF113" s="376"/>
      <c r="VNG113" s="376"/>
      <c r="VNH113" s="376"/>
      <c r="VNI113" s="376"/>
      <c r="VNJ113" s="376"/>
      <c r="VNK113" s="376"/>
      <c r="VNL113" s="376"/>
      <c r="VNM113" s="376"/>
      <c r="VNN113" s="376"/>
      <c r="VNO113" s="376"/>
      <c r="VNP113" s="376"/>
      <c r="VNQ113" s="376"/>
      <c r="VNR113" s="376"/>
      <c r="VNS113" s="376"/>
      <c r="VNT113" s="376"/>
      <c r="VNU113" s="376"/>
      <c r="VNV113" s="376"/>
      <c r="VNW113" s="376"/>
      <c r="VNX113" s="376"/>
      <c r="VNY113" s="376"/>
      <c r="VNZ113" s="376"/>
      <c r="VOA113" s="376"/>
      <c r="VOB113" s="376"/>
      <c r="VOC113" s="376"/>
      <c r="VOD113" s="376"/>
      <c r="VOE113" s="376"/>
      <c r="VOF113" s="376"/>
      <c r="VOG113" s="376"/>
      <c r="VOH113" s="376"/>
      <c r="VOI113" s="376"/>
      <c r="VOJ113" s="376"/>
      <c r="VOK113" s="376"/>
      <c r="VOL113" s="376"/>
      <c r="VOM113" s="376"/>
      <c r="VON113" s="376"/>
      <c r="VOO113" s="376"/>
      <c r="VOP113" s="376"/>
      <c r="VOQ113" s="376"/>
      <c r="VOR113" s="376"/>
      <c r="VOS113" s="376"/>
      <c r="VOT113" s="376"/>
      <c r="VOU113" s="376"/>
      <c r="VOV113" s="376"/>
      <c r="VOW113" s="376"/>
      <c r="VOX113" s="376"/>
      <c r="VOY113" s="376"/>
      <c r="VOZ113" s="376"/>
      <c r="VPA113" s="376"/>
      <c r="VPB113" s="376"/>
      <c r="VPC113" s="376"/>
      <c r="VPD113" s="376"/>
      <c r="VPE113" s="376"/>
      <c r="VPF113" s="376"/>
      <c r="VPG113" s="376"/>
      <c r="VPH113" s="376"/>
      <c r="VPI113" s="376"/>
      <c r="VPJ113" s="376"/>
      <c r="VPK113" s="376"/>
      <c r="VPL113" s="376"/>
      <c r="VPM113" s="376"/>
      <c r="VPN113" s="376"/>
      <c r="VPO113" s="376"/>
      <c r="VPP113" s="376"/>
      <c r="VPQ113" s="376"/>
      <c r="VPR113" s="376"/>
      <c r="VPS113" s="376"/>
      <c r="VPT113" s="376"/>
      <c r="VPU113" s="376"/>
      <c r="VPV113" s="376"/>
      <c r="VPW113" s="376"/>
      <c r="VPX113" s="376"/>
      <c r="VPY113" s="376"/>
      <c r="VPZ113" s="376"/>
      <c r="VQA113" s="376"/>
      <c r="VQB113" s="376"/>
      <c r="VQC113" s="376"/>
      <c r="VQD113" s="376"/>
      <c r="VQE113" s="376"/>
      <c r="VQF113" s="376"/>
      <c r="VQG113" s="376"/>
      <c r="VQH113" s="376"/>
      <c r="VQI113" s="376"/>
      <c r="VQJ113" s="376"/>
      <c r="VQK113" s="376"/>
      <c r="VQL113" s="376"/>
      <c r="VQM113" s="376"/>
      <c r="VQN113" s="376"/>
      <c r="VQO113" s="376"/>
      <c r="VQP113" s="376"/>
      <c r="VQQ113" s="376"/>
      <c r="VQR113" s="376"/>
      <c r="VQS113" s="376"/>
      <c r="VQT113" s="376"/>
      <c r="VQU113" s="376"/>
      <c r="VQV113" s="376"/>
      <c r="VQW113" s="376"/>
      <c r="VQX113" s="376"/>
      <c r="VQY113" s="376"/>
      <c r="VQZ113" s="376"/>
      <c r="VRA113" s="376"/>
      <c r="VRB113" s="376"/>
      <c r="VRC113" s="376"/>
      <c r="VRD113" s="376"/>
      <c r="VRE113" s="376"/>
      <c r="VRF113" s="376"/>
      <c r="VRG113" s="376"/>
      <c r="VRH113" s="376"/>
      <c r="VRI113" s="376"/>
      <c r="VRJ113" s="376"/>
      <c r="VRK113" s="376"/>
      <c r="VRL113" s="376"/>
      <c r="VRM113" s="376"/>
      <c r="VRN113" s="376"/>
      <c r="VRO113" s="376"/>
      <c r="VRP113" s="376"/>
      <c r="VRQ113" s="376"/>
      <c r="VRR113" s="376"/>
      <c r="VRS113" s="376"/>
      <c r="VRT113" s="376"/>
      <c r="VRU113" s="376"/>
      <c r="VRV113" s="376"/>
      <c r="VRW113" s="376"/>
      <c r="VRX113" s="376"/>
      <c r="VRY113" s="376"/>
      <c r="VRZ113" s="376"/>
      <c r="VSA113" s="376"/>
      <c r="VSB113" s="376"/>
      <c r="VSC113" s="376"/>
      <c r="VSD113" s="376"/>
      <c r="VSE113" s="376"/>
      <c r="VSF113" s="376"/>
      <c r="VSG113" s="376"/>
      <c r="VSH113" s="376"/>
      <c r="VSI113" s="376"/>
      <c r="VSJ113" s="376"/>
      <c r="VSK113" s="376"/>
      <c r="VSL113" s="376"/>
      <c r="VSM113" s="376"/>
      <c r="VSN113" s="376"/>
      <c r="VSO113" s="376"/>
      <c r="VSP113" s="376"/>
      <c r="VSQ113" s="376"/>
      <c r="VSR113" s="376"/>
      <c r="VSS113" s="376"/>
      <c r="VST113" s="376"/>
      <c r="VSU113" s="376"/>
      <c r="VSV113" s="376"/>
      <c r="VSW113" s="376"/>
      <c r="VSX113" s="376"/>
      <c r="VSY113" s="376"/>
      <c r="VSZ113" s="376"/>
      <c r="VTA113" s="376"/>
      <c r="VTB113" s="376"/>
      <c r="VTC113" s="376"/>
      <c r="VTD113" s="376"/>
      <c r="VTE113" s="376"/>
      <c r="VTF113" s="376"/>
      <c r="VTG113" s="376"/>
      <c r="VTH113" s="376"/>
      <c r="VTI113" s="376"/>
      <c r="VTJ113" s="376"/>
      <c r="VTK113" s="376"/>
      <c r="VTL113" s="376"/>
      <c r="VTM113" s="376"/>
      <c r="VTN113" s="376"/>
      <c r="VTO113" s="376"/>
      <c r="VTP113" s="376"/>
      <c r="VTQ113" s="376"/>
      <c r="VTR113" s="376"/>
      <c r="VTS113" s="376"/>
      <c r="VTT113" s="376"/>
      <c r="VTU113" s="376"/>
      <c r="VTV113" s="376"/>
      <c r="VTW113" s="376"/>
      <c r="VTX113" s="376"/>
      <c r="VTY113" s="376"/>
      <c r="VTZ113" s="376"/>
      <c r="VUA113" s="376"/>
      <c r="VUB113" s="376"/>
      <c r="VUC113" s="376"/>
      <c r="VUD113" s="376"/>
      <c r="VUE113" s="376"/>
      <c r="VUF113" s="376"/>
      <c r="VUG113" s="376"/>
      <c r="VUH113" s="376"/>
      <c r="VUI113" s="376"/>
      <c r="VUJ113" s="376"/>
      <c r="VUK113" s="376"/>
      <c r="VUL113" s="376"/>
      <c r="VUM113" s="376"/>
      <c r="VUN113" s="376"/>
      <c r="VUO113" s="376"/>
      <c r="VUP113" s="376"/>
      <c r="VUQ113" s="376"/>
      <c r="VUR113" s="376"/>
      <c r="VUS113" s="376"/>
      <c r="VUT113" s="376"/>
      <c r="VUU113" s="376"/>
      <c r="VUV113" s="376"/>
      <c r="VUW113" s="376"/>
      <c r="VUX113" s="376"/>
      <c r="VUY113" s="376"/>
      <c r="VUZ113" s="376"/>
      <c r="VVA113" s="376"/>
      <c r="VVB113" s="376"/>
      <c r="VVC113" s="376"/>
      <c r="VVD113" s="376"/>
      <c r="VVE113" s="376"/>
      <c r="VVF113" s="376"/>
      <c r="VVG113" s="376"/>
      <c r="VVH113" s="376"/>
      <c r="VVI113" s="376"/>
      <c r="VVJ113" s="376"/>
      <c r="VVK113" s="376"/>
      <c r="VVL113" s="376"/>
      <c r="VVM113" s="376"/>
      <c r="VVN113" s="376"/>
      <c r="VVO113" s="376"/>
      <c r="VVP113" s="376"/>
      <c r="VVQ113" s="376"/>
      <c r="VVR113" s="376"/>
      <c r="VVS113" s="376"/>
      <c r="VVT113" s="376"/>
      <c r="VVU113" s="376"/>
      <c r="VVV113" s="376"/>
      <c r="VVW113" s="376"/>
      <c r="VVX113" s="376"/>
      <c r="VVY113" s="376"/>
      <c r="VVZ113" s="376"/>
      <c r="VWA113" s="376"/>
      <c r="VWB113" s="376"/>
      <c r="VWC113" s="376"/>
      <c r="VWD113" s="376"/>
      <c r="VWE113" s="376"/>
      <c r="VWF113" s="376"/>
      <c r="VWG113" s="376"/>
      <c r="VWH113" s="376"/>
      <c r="VWI113" s="376"/>
      <c r="VWJ113" s="376"/>
      <c r="VWK113" s="376"/>
      <c r="VWL113" s="376"/>
      <c r="VWM113" s="376"/>
      <c r="VWN113" s="376"/>
      <c r="VWO113" s="376"/>
      <c r="VWP113" s="376"/>
      <c r="VWQ113" s="376"/>
      <c r="VWR113" s="376"/>
      <c r="VWS113" s="376"/>
      <c r="VWT113" s="376"/>
      <c r="VWU113" s="376"/>
      <c r="VWV113" s="376"/>
      <c r="VWW113" s="376"/>
      <c r="VWX113" s="376"/>
      <c r="VWY113" s="376"/>
      <c r="VWZ113" s="376"/>
      <c r="VXA113" s="376"/>
      <c r="VXB113" s="376"/>
      <c r="VXC113" s="376"/>
      <c r="VXD113" s="376"/>
      <c r="VXE113" s="376"/>
      <c r="VXF113" s="376"/>
      <c r="VXG113" s="376"/>
      <c r="VXH113" s="376"/>
      <c r="VXI113" s="376"/>
      <c r="VXJ113" s="376"/>
      <c r="VXK113" s="376"/>
      <c r="VXL113" s="376"/>
      <c r="VXM113" s="376"/>
      <c r="VXN113" s="376"/>
      <c r="VXO113" s="376"/>
      <c r="VXP113" s="376"/>
      <c r="VXQ113" s="376"/>
      <c r="VXR113" s="376"/>
      <c r="VXS113" s="376"/>
      <c r="VXT113" s="376"/>
      <c r="VXU113" s="376"/>
      <c r="VXV113" s="376"/>
      <c r="VXW113" s="376"/>
      <c r="VXX113" s="376"/>
      <c r="VXY113" s="376"/>
      <c r="VXZ113" s="376"/>
      <c r="VYA113" s="376"/>
      <c r="VYB113" s="376"/>
      <c r="VYC113" s="376"/>
      <c r="VYD113" s="376"/>
      <c r="VYE113" s="376"/>
      <c r="VYF113" s="376"/>
      <c r="VYG113" s="376"/>
      <c r="VYH113" s="376"/>
      <c r="VYI113" s="376"/>
      <c r="VYJ113" s="376"/>
      <c r="VYK113" s="376"/>
      <c r="VYL113" s="376"/>
      <c r="VYM113" s="376"/>
      <c r="VYN113" s="376"/>
      <c r="VYO113" s="376"/>
      <c r="VYP113" s="376"/>
      <c r="VYQ113" s="376"/>
      <c r="VYR113" s="376"/>
      <c r="VYS113" s="376"/>
      <c r="VYT113" s="376"/>
      <c r="VYU113" s="376"/>
      <c r="VYV113" s="376"/>
      <c r="VYW113" s="376"/>
      <c r="VYX113" s="376"/>
      <c r="VYY113" s="376"/>
      <c r="VYZ113" s="376"/>
      <c r="VZA113" s="376"/>
      <c r="VZB113" s="376"/>
      <c r="VZC113" s="376"/>
      <c r="VZD113" s="376"/>
      <c r="VZE113" s="376"/>
      <c r="VZF113" s="376"/>
      <c r="VZG113" s="376"/>
      <c r="VZH113" s="376"/>
      <c r="VZI113" s="376"/>
      <c r="VZJ113" s="376"/>
      <c r="VZK113" s="376"/>
      <c r="VZL113" s="376"/>
      <c r="VZM113" s="376"/>
      <c r="VZN113" s="376"/>
      <c r="VZO113" s="376"/>
      <c r="VZP113" s="376"/>
      <c r="VZQ113" s="376"/>
      <c r="VZR113" s="376"/>
      <c r="VZS113" s="376"/>
      <c r="VZT113" s="376"/>
      <c r="VZU113" s="376"/>
      <c r="VZV113" s="376"/>
      <c r="VZW113" s="376"/>
      <c r="VZX113" s="376"/>
      <c r="VZY113" s="376"/>
      <c r="VZZ113" s="376"/>
      <c r="WAA113" s="376"/>
      <c r="WAB113" s="376"/>
      <c r="WAC113" s="376"/>
      <c r="WAD113" s="376"/>
      <c r="WAE113" s="376"/>
      <c r="WAF113" s="376"/>
      <c r="WAG113" s="376"/>
      <c r="WAH113" s="376"/>
      <c r="WAI113" s="376"/>
      <c r="WAJ113" s="376"/>
      <c r="WAK113" s="376"/>
      <c r="WAL113" s="376"/>
      <c r="WAM113" s="376"/>
      <c r="WAN113" s="376"/>
      <c r="WAO113" s="376"/>
      <c r="WAP113" s="376"/>
      <c r="WAQ113" s="376"/>
      <c r="WAR113" s="376"/>
      <c r="WAS113" s="376"/>
      <c r="WAT113" s="376"/>
      <c r="WAU113" s="376"/>
      <c r="WAV113" s="376"/>
      <c r="WAW113" s="376"/>
      <c r="WAX113" s="376"/>
      <c r="WAY113" s="376"/>
      <c r="WAZ113" s="376"/>
      <c r="WBA113" s="376"/>
      <c r="WBB113" s="376"/>
      <c r="WBC113" s="376"/>
      <c r="WBD113" s="376"/>
      <c r="WBE113" s="376"/>
      <c r="WBF113" s="376"/>
      <c r="WBG113" s="376"/>
      <c r="WBH113" s="376"/>
      <c r="WBI113" s="376"/>
      <c r="WBJ113" s="376"/>
      <c r="WBK113" s="376"/>
      <c r="WBL113" s="376"/>
      <c r="WBM113" s="376"/>
      <c r="WBN113" s="376"/>
      <c r="WBO113" s="376"/>
      <c r="WBP113" s="376"/>
      <c r="WBQ113" s="376"/>
      <c r="WBR113" s="376"/>
      <c r="WBS113" s="376"/>
      <c r="WBT113" s="376"/>
      <c r="WBU113" s="376"/>
      <c r="WBV113" s="376"/>
      <c r="WBW113" s="376"/>
      <c r="WBX113" s="376"/>
      <c r="WBY113" s="376"/>
      <c r="WBZ113" s="376"/>
      <c r="WCA113" s="376"/>
      <c r="WCB113" s="376"/>
      <c r="WCC113" s="376"/>
      <c r="WCD113" s="376"/>
      <c r="WCE113" s="376"/>
      <c r="WCF113" s="376"/>
      <c r="WCG113" s="376"/>
      <c r="WCH113" s="376"/>
      <c r="WCI113" s="376"/>
      <c r="WCJ113" s="376"/>
      <c r="WCK113" s="376"/>
      <c r="WCL113" s="376"/>
      <c r="WCM113" s="376"/>
      <c r="WCN113" s="376"/>
      <c r="WCO113" s="376"/>
      <c r="WCP113" s="376"/>
      <c r="WCQ113" s="376"/>
      <c r="WCR113" s="376"/>
      <c r="WCS113" s="376"/>
      <c r="WCT113" s="376"/>
      <c r="WCU113" s="376"/>
      <c r="WCV113" s="376"/>
      <c r="WCW113" s="376"/>
      <c r="WCX113" s="376"/>
      <c r="WCY113" s="376"/>
      <c r="WCZ113" s="376"/>
      <c r="WDA113" s="376"/>
      <c r="WDB113" s="376"/>
      <c r="WDC113" s="376"/>
      <c r="WDD113" s="376"/>
      <c r="WDE113" s="376"/>
      <c r="WDF113" s="376"/>
      <c r="WDG113" s="376"/>
      <c r="WDH113" s="376"/>
      <c r="WDI113" s="376"/>
      <c r="WDJ113" s="376"/>
      <c r="WDK113" s="376"/>
      <c r="WDL113" s="376"/>
      <c r="WDM113" s="376"/>
      <c r="WDN113" s="376"/>
      <c r="WDO113" s="376"/>
      <c r="WDP113" s="376"/>
      <c r="WDQ113" s="376"/>
      <c r="WDR113" s="376"/>
      <c r="WDS113" s="376"/>
      <c r="WDT113" s="376"/>
      <c r="WDU113" s="376"/>
      <c r="WDV113" s="376"/>
      <c r="WDW113" s="376"/>
      <c r="WDX113" s="376"/>
      <c r="WDY113" s="376"/>
      <c r="WDZ113" s="376"/>
      <c r="WEA113" s="376"/>
      <c r="WEB113" s="376"/>
      <c r="WEC113" s="376"/>
      <c r="WED113" s="376"/>
      <c r="WEE113" s="376"/>
      <c r="WEF113" s="376"/>
      <c r="WEG113" s="376"/>
      <c r="WEH113" s="376"/>
      <c r="WEI113" s="376"/>
      <c r="WEJ113" s="376"/>
      <c r="WEK113" s="376"/>
      <c r="WEL113" s="376"/>
      <c r="WEM113" s="376"/>
      <c r="WEN113" s="376"/>
      <c r="WEO113" s="376"/>
      <c r="WEP113" s="376"/>
      <c r="WEQ113" s="376"/>
      <c r="WER113" s="376"/>
      <c r="WES113" s="376"/>
      <c r="WET113" s="376"/>
      <c r="WEU113" s="376"/>
      <c r="WEV113" s="376"/>
      <c r="WEW113" s="376"/>
      <c r="WEX113" s="376"/>
      <c r="WEY113" s="376"/>
      <c r="WEZ113" s="376"/>
      <c r="WFA113" s="376"/>
      <c r="WFB113" s="376"/>
      <c r="WFC113" s="376"/>
      <c r="WFD113" s="376"/>
      <c r="WFE113" s="376"/>
      <c r="WFF113" s="376"/>
      <c r="WFG113" s="376"/>
      <c r="WFH113" s="376"/>
      <c r="WFI113" s="376"/>
      <c r="WFJ113" s="376"/>
      <c r="WFK113" s="376"/>
      <c r="WFL113" s="376"/>
      <c r="WFM113" s="376"/>
      <c r="WFN113" s="376"/>
      <c r="WFO113" s="376"/>
      <c r="WFP113" s="376"/>
      <c r="WFQ113" s="376"/>
      <c r="WFR113" s="376"/>
      <c r="WFS113" s="376"/>
      <c r="WFT113" s="376"/>
      <c r="WFU113" s="376"/>
      <c r="WFV113" s="376"/>
      <c r="WFW113" s="376"/>
      <c r="WFX113" s="376"/>
      <c r="WFY113" s="376"/>
      <c r="WFZ113" s="376"/>
      <c r="WGA113" s="376"/>
      <c r="WGB113" s="376"/>
      <c r="WGC113" s="376"/>
      <c r="WGD113" s="376"/>
      <c r="WGE113" s="376"/>
      <c r="WGF113" s="376"/>
      <c r="WGG113" s="376"/>
      <c r="WGH113" s="376"/>
      <c r="WGI113" s="376"/>
      <c r="WGJ113" s="376"/>
      <c r="WGK113" s="376"/>
      <c r="WGL113" s="376"/>
      <c r="WGM113" s="376"/>
      <c r="WGN113" s="376"/>
      <c r="WGO113" s="376"/>
      <c r="WGP113" s="376"/>
      <c r="WGQ113" s="376"/>
      <c r="WGR113" s="376"/>
      <c r="WGS113" s="376"/>
      <c r="WGT113" s="376"/>
      <c r="WGU113" s="376"/>
      <c r="WGV113" s="376"/>
      <c r="WGW113" s="376"/>
      <c r="WGX113" s="376"/>
      <c r="WGY113" s="376"/>
      <c r="WGZ113" s="376"/>
      <c r="WHA113" s="376"/>
      <c r="WHB113" s="376"/>
      <c r="WHC113" s="376"/>
      <c r="WHD113" s="376"/>
      <c r="WHE113" s="376"/>
      <c r="WHF113" s="376"/>
      <c r="WHG113" s="376"/>
      <c r="WHH113" s="376"/>
      <c r="WHI113" s="376"/>
      <c r="WHJ113" s="376"/>
      <c r="WHK113" s="376"/>
      <c r="WHL113" s="376"/>
      <c r="WHM113" s="376"/>
      <c r="WHN113" s="376"/>
      <c r="WHO113" s="376"/>
      <c r="WHP113" s="376"/>
      <c r="WHQ113" s="376"/>
      <c r="WHR113" s="376"/>
      <c r="WHS113" s="376"/>
      <c r="WHT113" s="376"/>
      <c r="WHU113" s="376"/>
      <c r="WHV113" s="376"/>
      <c r="WHW113" s="376"/>
      <c r="WHX113" s="376"/>
      <c r="WHY113" s="376"/>
      <c r="WHZ113" s="376"/>
      <c r="WIA113" s="376"/>
      <c r="WIB113" s="376"/>
      <c r="WIC113" s="376"/>
      <c r="WID113" s="376"/>
      <c r="WIE113" s="376"/>
      <c r="WIF113" s="376"/>
      <c r="WIG113" s="376"/>
      <c r="WIH113" s="376"/>
      <c r="WII113" s="376"/>
      <c r="WIJ113" s="376"/>
      <c r="WIK113" s="376"/>
      <c r="WIL113" s="376"/>
      <c r="WIM113" s="376"/>
      <c r="WIN113" s="376"/>
      <c r="WIO113" s="376"/>
      <c r="WIP113" s="376"/>
      <c r="WIQ113" s="376"/>
      <c r="WIR113" s="376"/>
      <c r="WIS113" s="376"/>
      <c r="WIT113" s="376"/>
      <c r="WIU113" s="376"/>
      <c r="WIV113" s="376"/>
      <c r="WIW113" s="376"/>
      <c r="WIX113" s="376"/>
      <c r="WIY113" s="376"/>
      <c r="WIZ113" s="376"/>
      <c r="WJA113" s="376"/>
      <c r="WJB113" s="376"/>
      <c r="WJC113" s="376"/>
      <c r="WJD113" s="376"/>
      <c r="WJE113" s="376"/>
      <c r="WJF113" s="376"/>
      <c r="WJG113" s="376"/>
      <c r="WJH113" s="376"/>
      <c r="WJI113" s="376"/>
      <c r="WJJ113" s="376"/>
      <c r="WJK113" s="376"/>
      <c r="WJL113" s="376"/>
      <c r="WJM113" s="376"/>
      <c r="WJN113" s="376"/>
      <c r="WJO113" s="376"/>
      <c r="WJP113" s="376"/>
      <c r="WJQ113" s="376"/>
      <c r="WJR113" s="376"/>
      <c r="WJS113" s="376"/>
      <c r="WJT113" s="376"/>
      <c r="WJU113" s="376"/>
      <c r="WJV113" s="376"/>
      <c r="WJW113" s="376"/>
      <c r="WJX113" s="376"/>
      <c r="WJY113" s="376"/>
      <c r="WJZ113" s="376"/>
      <c r="WKA113" s="376"/>
      <c r="WKB113" s="376"/>
      <c r="WKC113" s="376"/>
      <c r="WKD113" s="376"/>
      <c r="WKE113" s="376"/>
      <c r="WKF113" s="376"/>
      <c r="WKG113" s="376"/>
      <c r="WKH113" s="376"/>
      <c r="WKI113" s="376"/>
      <c r="WKJ113" s="376"/>
      <c r="WKK113" s="376"/>
      <c r="WKL113" s="376"/>
      <c r="WKM113" s="376"/>
      <c r="WKN113" s="376"/>
      <c r="WKO113" s="376"/>
      <c r="WKP113" s="376"/>
      <c r="WKQ113" s="376"/>
      <c r="WKR113" s="376"/>
      <c r="WKS113" s="376"/>
      <c r="WKT113" s="376"/>
      <c r="WKU113" s="376"/>
      <c r="WKV113" s="376"/>
      <c r="WKW113" s="376"/>
      <c r="WKX113" s="376"/>
      <c r="WKY113" s="376"/>
      <c r="WKZ113" s="376"/>
      <c r="WLA113" s="376"/>
      <c r="WLB113" s="376"/>
      <c r="WLC113" s="376"/>
      <c r="WLD113" s="376"/>
      <c r="WLE113" s="376"/>
      <c r="WLF113" s="376"/>
      <c r="WLG113" s="376"/>
      <c r="WLH113" s="376"/>
      <c r="WLI113" s="376"/>
      <c r="WLJ113" s="376"/>
      <c r="WLK113" s="376"/>
      <c r="WLL113" s="376"/>
      <c r="WLM113" s="376"/>
      <c r="WLN113" s="376"/>
      <c r="WLO113" s="376"/>
      <c r="WLP113" s="376"/>
      <c r="WLQ113" s="376"/>
      <c r="WLR113" s="376"/>
      <c r="WLS113" s="376"/>
      <c r="WLT113" s="376"/>
      <c r="WLU113" s="376"/>
      <c r="WLV113" s="376"/>
      <c r="WLW113" s="376"/>
      <c r="WLX113" s="376"/>
      <c r="WLY113" s="376"/>
      <c r="WLZ113" s="376"/>
      <c r="WMA113" s="376"/>
      <c r="WMB113" s="376"/>
      <c r="WMC113" s="376"/>
      <c r="WMD113" s="376"/>
      <c r="WME113" s="376"/>
      <c r="WMF113" s="376"/>
      <c r="WMG113" s="376"/>
      <c r="WMH113" s="376"/>
      <c r="WMI113" s="376"/>
      <c r="WMJ113" s="376"/>
      <c r="WMK113" s="376"/>
      <c r="WML113" s="376"/>
      <c r="WMM113" s="376"/>
      <c r="WMN113" s="376"/>
      <c r="WMO113" s="376"/>
      <c r="WMP113" s="376"/>
      <c r="WMQ113" s="376"/>
      <c r="WMR113" s="376"/>
      <c r="WMS113" s="376"/>
      <c r="WMT113" s="376"/>
      <c r="WMU113" s="376"/>
      <c r="WMV113" s="376"/>
      <c r="WMW113" s="376"/>
      <c r="WMX113" s="376"/>
      <c r="WMY113" s="376"/>
      <c r="WMZ113" s="376"/>
      <c r="WNA113" s="376"/>
      <c r="WNB113" s="376"/>
      <c r="WNC113" s="376"/>
      <c r="WND113" s="376"/>
      <c r="WNE113" s="376"/>
      <c r="WNF113" s="376"/>
      <c r="WNG113" s="376"/>
      <c r="WNH113" s="376"/>
      <c r="WNI113" s="376"/>
      <c r="WNJ113" s="376"/>
      <c r="WNK113" s="376"/>
      <c r="WNL113" s="376"/>
      <c r="WNM113" s="376"/>
      <c r="WNN113" s="376"/>
      <c r="WNO113" s="376"/>
      <c r="WNP113" s="376"/>
      <c r="WNQ113" s="376"/>
      <c r="WNR113" s="376"/>
      <c r="WNS113" s="376"/>
      <c r="WNT113" s="376"/>
      <c r="WNU113" s="376"/>
      <c r="WNV113" s="376"/>
      <c r="WNW113" s="376"/>
      <c r="WNX113" s="376"/>
      <c r="WNY113" s="376"/>
      <c r="WNZ113" s="376"/>
      <c r="WOA113" s="376"/>
      <c r="WOB113" s="376"/>
      <c r="WOC113" s="376"/>
      <c r="WOD113" s="376"/>
      <c r="WOE113" s="376"/>
      <c r="WOF113" s="376"/>
      <c r="WOG113" s="376"/>
      <c r="WOH113" s="376"/>
      <c r="WOI113" s="376"/>
      <c r="WOJ113" s="376"/>
      <c r="WOK113" s="376"/>
      <c r="WOL113" s="376"/>
      <c r="WOM113" s="376"/>
      <c r="WON113" s="376"/>
      <c r="WOO113" s="376"/>
      <c r="WOP113" s="376"/>
      <c r="WOQ113" s="376"/>
      <c r="WOR113" s="376"/>
      <c r="WOS113" s="376"/>
      <c r="WOT113" s="376"/>
      <c r="WOU113" s="376"/>
      <c r="WOV113" s="376"/>
      <c r="WOW113" s="376"/>
      <c r="WOX113" s="376"/>
      <c r="WOY113" s="376"/>
      <c r="WOZ113" s="376"/>
      <c r="WPA113" s="376"/>
      <c r="WPB113" s="376"/>
      <c r="WPC113" s="376"/>
      <c r="WPD113" s="376"/>
      <c r="WPE113" s="376"/>
      <c r="WPF113" s="376"/>
      <c r="WPG113" s="376"/>
      <c r="WPH113" s="376"/>
      <c r="WPI113" s="376"/>
      <c r="WPJ113" s="376"/>
      <c r="WPK113" s="376"/>
      <c r="WPL113" s="376"/>
      <c r="WPM113" s="376"/>
      <c r="WPN113" s="376"/>
      <c r="WPO113" s="376"/>
      <c r="WPP113" s="376"/>
      <c r="WPQ113" s="376"/>
      <c r="WPR113" s="376"/>
      <c r="WPS113" s="376"/>
      <c r="WPT113" s="376"/>
      <c r="WPU113" s="376"/>
      <c r="WPV113" s="376"/>
      <c r="WPW113" s="376"/>
      <c r="WPX113" s="376"/>
      <c r="WPY113" s="376"/>
      <c r="WPZ113" s="376"/>
      <c r="WQA113" s="376"/>
      <c r="WQB113" s="376"/>
      <c r="WQC113" s="376"/>
      <c r="WQD113" s="376"/>
      <c r="WQE113" s="376"/>
      <c r="WQF113" s="376"/>
      <c r="WQG113" s="376"/>
      <c r="WQH113" s="376"/>
      <c r="WQI113" s="376"/>
      <c r="WQJ113" s="376"/>
      <c r="WQK113" s="376"/>
      <c r="WQL113" s="376"/>
      <c r="WQM113" s="376"/>
      <c r="WQN113" s="376"/>
      <c r="WQO113" s="376"/>
      <c r="WQP113" s="376"/>
      <c r="WQQ113" s="376"/>
      <c r="WQR113" s="376"/>
      <c r="WQS113" s="376"/>
      <c r="WQT113" s="376"/>
      <c r="WQU113" s="376"/>
      <c r="WQV113" s="376"/>
      <c r="WQW113" s="376"/>
      <c r="WQX113" s="376"/>
      <c r="WQY113" s="376"/>
      <c r="WQZ113" s="376"/>
      <c r="WRA113" s="376"/>
      <c r="WRB113" s="376"/>
      <c r="WRC113" s="376"/>
      <c r="WRD113" s="376"/>
      <c r="WRE113" s="376"/>
      <c r="WRF113" s="376"/>
      <c r="WRG113" s="376"/>
      <c r="WRH113" s="376"/>
      <c r="WRI113" s="376"/>
      <c r="WRJ113" s="376"/>
      <c r="WRK113" s="376"/>
      <c r="WRL113" s="376"/>
      <c r="WRM113" s="376"/>
      <c r="WRN113" s="376"/>
      <c r="WRO113" s="376"/>
      <c r="WRP113" s="376"/>
      <c r="WRQ113" s="376"/>
      <c r="WRR113" s="376"/>
      <c r="WRS113" s="376"/>
      <c r="WRT113" s="376"/>
      <c r="WRU113" s="376"/>
      <c r="WRV113" s="376"/>
      <c r="WRW113" s="376"/>
      <c r="WRX113" s="376"/>
      <c r="WRY113" s="376"/>
      <c r="WRZ113" s="376"/>
      <c r="WSA113" s="376"/>
      <c r="WSB113" s="376"/>
      <c r="WSC113" s="376"/>
      <c r="WSD113" s="376"/>
      <c r="WSE113" s="376"/>
      <c r="WSF113" s="376"/>
      <c r="WSG113" s="376"/>
      <c r="WSH113" s="376"/>
      <c r="WSI113" s="376"/>
      <c r="WSJ113" s="376"/>
      <c r="WSK113" s="376"/>
      <c r="WSL113" s="376"/>
      <c r="WSM113" s="376"/>
      <c r="WSN113" s="376"/>
      <c r="WSO113" s="376"/>
      <c r="WSP113" s="376"/>
      <c r="WSQ113" s="376"/>
      <c r="WSR113" s="376"/>
      <c r="WSS113" s="376"/>
      <c r="WST113" s="376"/>
      <c r="WSU113" s="376"/>
      <c r="WSV113" s="376"/>
      <c r="WSW113" s="376"/>
      <c r="WSX113" s="376"/>
      <c r="WSY113" s="376"/>
      <c r="WSZ113" s="376"/>
      <c r="WTA113" s="376"/>
      <c r="WTB113" s="376"/>
      <c r="WTC113" s="376"/>
      <c r="WTD113" s="376"/>
      <c r="WTE113" s="376"/>
      <c r="WTF113" s="376"/>
      <c r="WTG113" s="376"/>
      <c r="WTH113" s="376"/>
      <c r="WTI113" s="376"/>
      <c r="WTJ113" s="376"/>
      <c r="WTK113" s="376"/>
      <c r="WTL113" s="376"/>
      <c r="WTM113" s="376"/>
      <c r="WTN113" s="376"/>
      <c r="WTO113" s="376"/>
      <c r="WTP113" s="376"/>
      <c r="WTQ113" s="376"/>
      <c r="WTR113" s="376"/>
      <c r="WTS113" s="376"/>
      <c r="WTT113" s="376"/>
      <c r="WTU113" s="376"/>
      <c r="WTV113" s="376"/>
      <c r="WTW113" s="376"/>
      <c r="WTX113" s="376"/>
      <c r="WTY113" s="376"/>
      <c r="WTZ113" s="376"/>
      <c r="WUA113" s="376"/>
      <c r="WUB113" s="376"/>
      <c r="WUC113" s="376"/>
      <c r="WUD113" s="376"/>
      <c r="WUE113" s="376"/>
      <c r="WUF113" s="376"/>
      <c r="WUG113" s="376"/>
      <c r="WUH113" s="376"/>
      <c r="WUI113" s="376"/>
      <c r="WUJ113" s="376"/>
      <c r="WUK113" s="376"/>
      <c r="WUL113" s="376"/>
      <c r="WUM113" s="376"/>
      <c r="WUN113" s="376"/>
      <c r="WUO113" s="376"/>
      <c r="WUP113" s="376"/>
      <c r="WUQ113" s="376"/>
      <c r="WUR113" s="376"/>
      <c r="WUS113" s="376"/>
      <c r="WUT113" s="376"/>
      <c r="WUU113" s="376"/>
      <c r="WUV113" s="376"/>
      <c r="WUW113" s="376"/>
      <c r="WUX113" s="376"/>
      <c r="WUY113" s="376"/>
      <c r="WUZ113" s="376"/>
      <c r="WVA113" s="376"/>
      <c r="WVB113" s="376"/>
      <c r="WVC113" s="376"/>
      <c r="WVD113" s="376"/>
      <c r="WVE113" s="376"/>
      <c r="WVF113" s="376"/>
      <c r="WVG113" s="376"/>
      <c r="WVH113" s="376"/>
      <c r="WVI113" s="376"/>
      <c r="WVJ113" s="376"/>
      <c r="WVK113" s="376"/>
      <c r="WVL113" s="376"/>
      <c r="WVM113" s="376"/>
      <c r="WVN113" s="376"/>
      <c r="WVO113" s="376"/>
      <c r="WVP113" s="376"/>
      <c r="WVQ113" s="376"/>
      <c r="WVR113" s="376"/>
      <c r="WVS113" s="376"/>
      <c r="WVT113" s="376"/>
      <c r="WVU113" s="376"/>
      <c r="WVV113" s="376"/>
      <c r="WVW113" s="376"/>
      <c r="WVX113" s="376"/>
      <c r="WVY113" s="376"/>
      <c r="WVZ113" s="376"/>
      <c r="WWA113" s="376"/>
      <c r="WWB113" s="376"/>
      <c r="WWC113" s="376"/>
      <c r="WWD113" s="376"/>
      <c r="WWE113" s="376"/>
      <c r="WWF113" s="376"/>
      <c r="WWG113" s="376"/>
      <c r="WWH113" s="376"/>
      <c r="WWI113" s="376"/>
      <c r="WWJ113" s="376"/>
      <c r="WWK113" s="376"/>
      <c r="WWL113" s="376"/>
      <c r="WWM113" s="376"/>
      <c r="WWN113" s="376"/>
      <c r="WWO113" s="376"/>
      <c r="WWP113" s="376"/>
      <c r="WWQ113" s="376"/>
      <c r="WWR113" s="376"/>
      <c r="WWS113" s="376"/>
      <c r="WWT113" s="376"/>
      <c r="WWU113" s="376"/>
      <c r="WWV113" s="376"/>
      <c r="WWW113" s="376"/>
      <c r="WWX113" s="376"/>
      <c r="WWY113" s="376"/>
      <c r="WWZ113" s="376"/>
      <c r="WXA113" s="376"/>
      <c r="WXB113" s="376"/>
      <c r="WXC113" s="376"/>
      <c r="WXD113" s="376"/>
      <c r="WXE113" s="376"/>
      <c r="WXF113" s="376"/>
      <c r="WXG113" s="376"/>
      <c r="WXH113" s="376"/>
      <c r="WXI113" s="376"/>
      <c r="WXJ113" s="376"/>
      <c r="WXK113" s="376"/>
      <c r="WXL113" s="376"/>
      <c r="WXM113" s="376"/>
      <c r="WXN113" s="376"/>
      <c r="WXO113" s="376"/>
      <c r="WXP113" s="376"/>
      <c r="WXQ113" s="376"/>
      <c r="WXR113" s="376"/>
      <c r="WXS113" s="376"/>
      <c r="WXT113" s="376"/>
      <c r="WXU113" s="376"/>
      <c r="WXV113" s="376"/>
      <c r="WXW113" s="376"/>
      <c r="WXX113" s="376"/>
      <c r="WXY113" s="376"/>
      <c r="WXZ113" s="376"/>
      <c r="WYA113" s="376"/>
      <c r="WYB113" s="376"/>
      <c r="WYC113" s="376"/>
      <c r="WYD113" s="376"/>
      <c r="WYE113" s="376"/>
      <c r="WYF113" s="376"/>
      <c r="WYG113" s="376"/>
      <c r="WYH113" s="376"/>
      <c r="WYI113" s="376"/>
      <c r="WYJ113" s="376"/>
      <c r="WYK113" s="376"/>
      <c r="WYL113" s="376"/>
      <c r="WYM113" s="376"/>
      <c r="WYN113" s="376"/>
      <c r="WYO113" s="376"/>
      <c r="WYP113" s="376"/>
      <c r="WYQ113" s="376"/>
      <c r="WYR113" s="376"/>
      <c r="WYS113" s="376"/>
      <c r="WYT113" s="376"/>
      <c r="WYU113" s="376"/>
      <c r="WYV113" s="376"/>
      <c r="WYW113" s="376"/>
      <c r="WYX113" s="376"/>
      <c r="WYY113" s="376"/>
      <c r="WYZ113" s="376"/>
      <c r="WZA113" s="376"/>
      <c r="WZB113" s="376"/>
      <c r="WZC113" s="376"/>
      <c r="WZD113" s="376"/>
      <c r="WZE113" s="376"/>
      <c r="WZF113" s="376"/>
      <c r="WZG113" s="376"/>
      <c r="WZH113" s="376"/>
      <c r="WZI113" s="376"/>
      <c r="WZJ113" s="376"/>
      <c r="WZK113" s="376"/>
      <c r="WZL113" s="376"/>
      <c r="WZM113" s="376"/>
      <c r="WZN113" s="376"/>
      <c r="WZO113" s="376"/>
      <c r="WZP113" s="376"/>
      <c r="WZQ113" s="376"/>
      <c r="WZR113" s="376"/>
      <c r="WZS113" s="376"/>
      <c r="WZT113" s="376"/>
      <c r="WZU113" s="376"/>
      <c r="WZV113" s="376"/>
      <c r="WZW113" s="376"/>
      <c r="WZX113" s="376"/>
      <c r="WZY113" s="376"/>
      <c r="WZZ113" s="376"/>
      <c r="XAA113" s="376"/>
      <c r="XAB113" s="376"/>
      <c r="XAC113" s="376"/>
      <c r="XAD113" s="376"/>
      <c r="XAE113" s="376"/>
      <c r="XAF113" s="376"/>
      <c r="XAG113" s="376"/>
      <c r="XAH113" s="376"/>
      <c r="XAI113" s="376"/>
      <c r="XAJ113" s="376"/>
      <c r="XAK113" s="376"/>
      <c r="XAL113" s="376"/>
      <c r="XAM113" s="376"/>
      <c r="XAN113" s="376"/>
      <c r="XAO113" s="376"/>
      <c r="XAP113" s="376"/>
      <c r="XAQ113" s="376"/>
      <c r="XAR113" s="376"/>
      <c r="XAS113" s="376"/>
      <c r="XAT113" s="376"/>
      <c r="XAU113" s="376"/>
      <c r="XAV113" s="376"/>
      <c r="XAW113" s="376"/>
      <c r="XAX113" s="376"/>
      <c r="XAY113" s="376"/>
      <c r="XAZ113" s="376"/>
      <c r="XBA113" s="376"/>
      <c r="XBB113" s="376"/>
      <c r="XBC113" s="376"/>
      <c r="XBD113" s="376"/>
      <c r="XBE113" s="376"/>
      <c r="XBF113" s="376"/>
      <c r="XBG113" s="376"/>
      <c r="XBH113" s="376"/>
      <c r="XBI113" s="376"/>
      <c r="XBJ113" s="376"/>
      <c r="XBK113" s="376"/>
      <c r="XBL113" s="376"/>
      <c r="XBM113" s="376"/>
      <c r="XBN113" s="376"/>
      <c r="XBO113" s="376"/>
      <c r="XBP113" s="376"/>
      <c r="XBQ113" s="376"/>
      <c r="XBR113" s="376"/>
      <c r="XBS113" s="376"/>
      <c r="XBT113" s="376"/>
      <c r="XBU113" s="376"/>
      <c r="XBV113" s="376"/>
      <c r="XBW113" s="376"/>
    </row>
    <row r="114" spans="1:16299" s="367" customFormat="1" hidden="1" x14ac:dyDescent="0.2">
      <c r="A114" s="399" t="s">
        <v>372</v>
      </c>
      <c r="B114" s="376"/>
      <c r="C114" s="290">
        <f>C113/(261*1.4)</f>
        <v>0</v>
      </c>
      <c r="D114" s="376"/>
      <c r="E114" s="376"/>
      <c r="F114" s="376"/>
      <c r="G114" s="376"/>
      <c r="H114" s="376"/>
      <c r="I114" s="376"/>
      <c r="J114" s="376"/>
      <c r="K114" s="376"/>
      <c r="L114" s="376"/>
      <c r="M114" s="376"/>
      <c r="N114" s="376"/>
      <c r="O114" s="376"/>
      <c r="P114" s="376"/>
      <c r="Q114" s="376"/>
      <c r="R114" s="376"/>
      <c r="S114" s="376"/>
      <c r="T114" s="376"/>
      <c r="U114" s="376"/>
      <c r="V114" s="376"/>
      <c r="W114" s="376"/>
      <c r="X114" s="376"/>
      <c r="Y114" s="376"/>
      <c r="Z114" s="376"/>
      <c r="AA114" s="376"/>
      <c r="AB114" s="376"/>
      <c r="AC114" s="376"/>
      <c r="AD114" s="376"/>
      <c r="AE114" s="376"/>
      <c r="AF114" s="376"/>
      <c r="AG114" s="376"/>
      <c r="AH114" s="376"/>
      <c r="AI114" s="376"/>
      <c r="AJ114" s="376"/>
      <c r="AK114" s="376"/>
      <c r="AL114" s="376"/>
      <c r="AM114" s="376"/>
      <c r="AN114" s="376"/>
      <c r="AO114" s="376"/>
      <c r="AP114" s="376"/>
      <c r="AQ114" s="376"/>
      <c r="AR114" s="376"/>
      <c r="AS114" s="376"/>
      <c r="AT114" s="376"/>
      <c r="AU114" s="376"/>
      <c r="AV114" s="376"/>
      <c r="AW114" s="376"/>
      <c r="AX114" s="376"/>
      <c r="AY114" s="376"/>
      <c r="AZ114" s="376"/>
      <c r="BA114" s="376"/>
      <c r="BB114" s="376"/>
      <c r="BC114" s="376"/>
      <c r="BD114" s="376"/>
      <c r="BE114" s="376"/>
      <c r="BF114" s="376"/>
      <c r="BG114" s="376"/>
      <c r="BH114" s="376"/>
      <c r="BI114" s="376"/>
      <c r="BJ114" s="376"/>
      <c r="BK114" s="376"/>
      <c r="BL114" s="376"/>
      <c r="BM114" s="376"/>
      <c r="BN114" s="376"/>
      <c r="BO114" s="376"/>
      <c r="BP114" s="376"/>
      <c r="BQ114" s="376"/>
      <c r="BR114" s="376"/>
      <c r="BS114" s="376"/>
      <c r="BT114" s="376"/>
      <c r="BU114" s="376"/>
      <c r="BV114" s="376"/>
      <c r="BW114" s="376"/>
      <c r="BX114" s="376"/>
      <c r="BY114" s="376"/>
      <c r="BZ114" s="376"/>
      <c r="CA114" s="376"/>
      <c r="CB114" s="376"/>
      <c r="CC114" s="376"/>
      <c r="CD114" s="376"/>
      <c r="CE114" s="376"/>
      <c r="CF114" s="376"/>
      <c r="CG114" s="376"/>
      <c r="CH114" s="376"/>
      <c r="CI114" s="376"/>
      <c r="CJ114" s="376"/>
      <c r="CK114" s="376"/>
      <c r="CL114" s="376"/>
      <c r="CM114" s="376"/>
      <c r="CN114" s="376"/>
      <c r="CO114" s="376"/>
      <c r="CP114" s="376"/>
      <c r="CQ114" s="376"/>
      <c r="CR114" s="376"/>
      <c r="CS114" s="376"/>
      <c r="CT114" s="376"/>
      <c r="CU114" s="376"/>
      <c r="CV114" s="376"/>
      <c r="CW114" s="376"/>
      <c r="CX114" s="376"/>
      <c r="CY114" s="376"/>
      <c r="CZ114" s="376"/>
      <c r="DA114" s="376"/>
      <c r="DB114" s="376"/>
      <c r="DC114" s="376"/>
      <c r="DD114" s="376"/>
      <c r="DE114" s="376"/>
      <c r="DF114" s="376"/>
      <c r="DG114" s="376"/>
      <c r="DH114" s="376"/>
      <c r="DI114" s="376"/>
      <c r="DJ114" s="376"/>
      <c r="DK114" s="376"/>
      <c r="DL114" s="376"/>
      <c r="DM114" s="376"/>
      <c r="DN114" s="376"/>
      <c r="DO114" s="376"/>
      <c r="DP114" s="376"/>
      <c r="DQ114" s="376"/>
      <c r="DR114" s="376"/>
      <c r="DS114" s="376"/>
      <c r="DT114" s="376"/>
      <c r="DU114" s="376"/>
      <c r="DV114" s="376"/>
      <c r="DW114" s="376"/>
      <c r="DX114" s="376"/>
      <c r="DY114" s="376"/>
      <c r="DZ114" s="376"/>
      <c r="EA114" s="376"/>
      <c r="EB114" s="376"/>
      <c r="EC114" s="376"/>
      <c r="ED114" s="376"/>
      <c r="EE114" s="376"/>
      <c r="EF114" s="376"/>
      <c r="EG114" s="376"/>
      <c r="EH114" s="376"/>
      <c r="EI114" s="376"/>
      <c r="EJ114" s="376"/>
      <c r="EK114" s="376"/>
      <c r="EL114" s="376"/>
      <c r="EM114" s="376"/>
      <c r="EN114" s="376"/>
      <c r="EO114" s="376"/>
      <c r="EP114" s="376"/>
      <c r="EQ114" s="376"/>
      <c r="ER114" s="376"/>
      <c r="ES114" s="376"/>
      <c r="ET114" s="376"/>
      <c r="EU114" s="376"/>
      <c r="EV114" s="376"/>
      <c r="EW114" s="376"/>
      <c r="EX114" s="376"/>
      <c r="EY114" s="376"/>
      <c r="EZ114" s="376"/>
      <c r="FA114" s="376"/>
      <c r="FB114" s="376"/>
      <c r="FC114" s="376"/>
      <c r="FD114" s="376"/>
      <c r="FE114" s="376"/>
      <c r="FF114" s="376"/>
      <c r="FG114" s="376"/>
      <c r="FH114" s="376"/>
      <c r="FI114" s="376"/>
      <c r="FJ114" s="376"/>
      <c r="FK114" s="376"/>
      <c r="FL114" s="376"/>
      <c r="FM114" s="376"/>
      <c r="FN114" s="376"/>
      <c r="FO114" s="376"/>
      <c r="FP114" s="376"/>
      <c r="FQ114" s="376"/>
      <c r="FR114" s="376"/>
      <c r="FS114" s="376"/>
      <c r="FT114" s="376"/>
      <c r="FU114" s="376"/>
      <c r="FV114" s="376"/>
      <c r="FW114" s="376"/>
      <c r="FX114" s="376"/>
      <c r="FY114" s="376"/>
      <c r="FZ114" s="376"/>
      <c r="GA114" s="376"/>
      <c r="GB114" s="376"/>
      <c r="GC114" s="376"/>
      <c r="GD114" s="376"/>
      <c r="GE114" s="376"/>
      <c r="GF114" s="376"/>
      <c r="GG114" s="376"/>
      <c r="GH114" s="376"/>
      <c r="GI114" s="376"/>
      <c r="GJ114" s="376"/>
      <c r="GK114" s="376"/>
      <c r="GL114" s="376"/>
      <c r="GM114" s="376"/>
      <c r="GN114" s="376"/>
      <c r="GO114" s="376"/>
      <c r="GP114" s="376"/>
      <c r="GQ114" s="376"/>
      <c r="GR114" s="376"/>
      <c r="GS114" s="376"/>
      <c r="GT114" s="376"/>
      <c r="GU114" s="376"/>
      <c r="GV114" s="376"/>
      <c r="GW114" s="376"/>
      <c r="GX114" s="376"/>
      <c r="GY114" s="376"/>
      <c r="GZ114" s="376"/>
      <c r="HA114" s="376"/>
      <c r="HB114" s="376"/>
      <c r="HC114" s="376"/>
      <c r="HD114" s="376"/>
      <c r="HE114" s="376"/>
      <c r="HF114" s="376"/>
      <c r="HG114" s="376"/>
      <c r="HH114" s="376"/>
      <c r="HI114" s="376"/>
      <c r="HJ114" s="376"/>
      <c r="HK114" s="376"/>
      <c r="HL114" s="376"/>
      <c r="HM114" s="376"/>
      <c r="HN114" s="376"/>
      <c r="HO114" s="376"/>
      <c r="HP114" s="376"/>
      <c r="HQ114" s="376"/>
      <c r="HR114" s="376"/>
      <c r="HS114" s="376"/>
      <c r="HT114" s="376"/>
      <c r="HU114" s="376"/>
      <c r="HV114" s="376"/>
      <c r="HW114" s="376"/>
      <c r="HX114" s="376"/>
      <c r="HY114" s="376"/>
      <c r="HZ114" s="376"/>
      <c r="IA114" s="376"/>
      <c r="IB114" s="376"/>
      <c r="IC114" s="376"/>
      <c r="ID114" s="376"/>
      <c r="IE114" s="376"/>
      <c r="IF114" s="376"/>
      <c r="IG114" s="376"/>
      <c r="IH114" s="376"/>
      <c r="II114" s="376"/>
      <c r="IJ114" s="376"/>
      <c r="IK114" s="376"/>
      <c r="IL114" s="376"/>
      <c r="IM114" s="376"/>
      <c r="IN114" s="376"/>
      <c r="IO114" s="376"/>
      <c r="IP114" s="376"/>
      <c r="IQ114" s="376"/>
      <c r="IR114" s="376"/>
      <c r="IS114" s="376"/>
      <c r="IT114" s="376"/>
      <c r="IU114" s="376"/>
      <c r="IV114" s="376"/>
      <c r="IW114" s="376"/>
      <c r="IX114" s="376"/>
      <c r="IY114" s="376"/>
      <c r="IZ114" s="376"/>
      <c r="JA114" s="376"/>
      <c r="JB114" s="376"/>
      <c r="JC114" s="376"/>
      <c r="JD114" s="376"/>
      <c r="JE114" s="376"/>
      <c r="JF114" s="376"/>
      <c r="JG114" s="376"/>
      <c r="JH114" s="376"/>
      <c r="JI114" s="376"/>
      <c r="JJ114" s="376"/>
      <c r="JK114" s="376"/>
      <c r="JL114" s="376"/>
      <c r="JM114" s="376"/>
      <c r="JN114" s="376"/>
      <c r="JO114" s="376"/>
      <c r="JP114" s="376"/>
      <c r="JQ114" s="376"/>
      <c r="JR114" s="376"/>
      <c r="JS114" s="376"/>
      <c r="JT114" s="376"/>
      <c r="JU114" s="376"/>
      <c r="JV114" s="376"/>
      <c r="JW114" s="376"/>
      <c r="JX114" s="376"/>
      <c r="JY114" s="376"/>
      <c r="JZ114" s="376"/>
      <c r="KA114" s="376"/>
      <c r="KB114" s="376"/>
      <c r="KC114" s="376"/>
      <c r="KD114" s="376"/>
      <c r="KE114" s="376"/>
      <c r="KF114" s="376"/>
      <c r="KG114" s="376"/>
      <c r="KH114" s="376"/>
      <c r="KI114" s="376"/>
      <c r="KJ114" s="376"/>
      <c r="KK114" s="376"/>
      <c r="KL114" s="376"/>
      <c r="KM114" s="376"/>
      <c r="KN114" s="376"/>
      <c r="KO114" s="376"/>
      <c r="KP114" s="376"/>
      <c r="KQ114" s="376"/>
      <c r="KR114" s="376"/>
      <c r="KS114" s="376"/>
      <c r="KT114" s="376"/>
      <c r="KU114" s="376"/>
      <c r="KV114" s="376"/>
      <c r="KW114" s="376"/>
      <c r="KX114" s="376"/>
      <c r="KY114" s="376"/>
      <c r="KZ114" s="376"/>
      <c r="LA114" s="376"/>
      <c r="LB114" s="376"/>
      <c r="LC114" s="376"/>
      <c r="LD114" s="376"/>
      <c r="LE114" s="376"/>
      <c r="LF114" s="376"/>
      <c r="LG114" s="376"/>
      <c r="LH114" s="376"/>
      <c r="LI114" s="376"/>
      <c r="LJ114" s="376"/>
      <c r="LK114" s="376"/>
      <c r="LL114" s="376"/>
      <c r="LM114" s="376"/>
      <c r="LN114" s="376"/>
      <c r="LO114" s="376"/>
      <c r="LP114" s="376"/>
      <c r="LQ114" s="376"/>
      <c r="LR114" s="376"/>
      <c r="LS114" s="376"/>
      <c r="LT114" s="376"/>
      <c r="LU114" s="376"/>
      <c r="LV114" s="376"/>
      <c r="LW114" s="376"/>
      <c r="LX114" s="376"/>
      <c r="LY114" s="376"/>
      <c r="LZ114" s="376"/>
      <c r="MA114" s="376"/>
      <c r="MB114" s="376"/>
      <c r="MC114" s="376"/>
      <c r="MD114" s="376"/>
      <c r="ME114" s="376"/>
      <c r="MF114" s="376"/>
      <c r="MG114" s="376"/>
      <c r="MH114" s="376"/>
      <c r="MI114" s="376"/>
      <c r="MJ114" s="376"/>
      <c r="MK114" s="376"/>
      <c r="ML114" s="376"/>
      <c r="MM114" s="376"/>
      <c r="MN114" s="376"/>
      <c r="MO114" s="376"/>
      <c r="MP114" s="376"/>
      <c r="MQ114" s="376"/>
      <c r="MR114" s="376"/>
      <c r="MS114" s="376"/>
      <c r="MT114" s="376"/>
      <c r="MU114" s="376"/>
      <c r="MV114" s="376"/>
      <c r="MW114" s="376"/>
      <c r="MX114" s="376"/>
      <c r="MY114" s="376"/>
      <c r="MZ114" s="376"/>
      <c r="NA114" s="376"/>
      <c r="NB114" s="376"/>
      <c r="NC114" s="376"/>
      <c r="ND114" s="376"/>
      <c r="NE114" s="376"/>
      <c r="NF114" s="376"/>
      <c r="NG114" s="376"/>
      <c r="NH114" s="376"/>
      <c r="NI114" s="376"/>
      <c r="NJ114" s="376"/>
      <c r="NK114" s="376"/>
      <c r="NL114" s="376"/>
      <c r="NM114" s="376"/>
      <c r="NN114" s="376"/>
      <c r="NO114" s="376"/>
      <c r="NP114" s="376"/>
      <c r="NQ114" s="376"/>
      <c r="NR114" s="376"/>
      <c r="NS114" s="376"/>
      <c r="NT114" s="376"/>
      <c r="NU114" s="376"/>
      <c r="NV114" s="376"/>
      <c r="NW114" s="376"/>
      <c r="NX114" s="376"/>
      <c r="NY114" s="376"/>
      <c r="NZ114" s="376"/>
      <c r="OA114" s="376"/>
      <c r="OB114" s="376"/>
      <c r="OC114" s="376"/>
      <c r="OD114" s="376"/>
      <c r="OE114" s="376"/>
      <c r="OF114" s="376"/>
      <c r="OG114" s="376"/>
      <c r="OH114" s="376"/>
      <c r="OI114" s="376"/>
      <c r="OJ114" s="376"/>
      <c r="OK114" s="376"/>
      <c r="OL114" s="376"/>
      <c r="OM114" s="376"/>
      <c r="ON114" s="376"/>
      <c r="OO114" s="376"/>
      <c r="OP114" s="376"/>
      <c r="OQ114" s="376"/>
      <c r="OR114" s="376"/>
      <c r="OS114" s="376"/>
      <c r="OT114" s="376"/>
      <c r="OU114" s="376"/>
      <c r="OV114" s="376"/>
      <c r="OW114" s="376"/>
      <c r="OX114" s="376"/>
      <c r="OY114" s="376"/>
      <c r="OZ114" s="376"/>
      <c r="PA114" s="376"/>
      <c r="PB114" s="376"/>
      <c r="PC114" s="376"/>
      <c r="PD114" s="376"/>
      <c r="PE114" s="376"/>
      <c r="PF114" s="376"/>
      <c r="PG114" s="376"/>
      <c r="PH114" s="376"/>
      <c r="PI114" s="376"/>
      <c r="PJ114" s="376"/>
      <c r="PK114" s="376"/>
      <c r="PL114" s="376"/>
      <c r="PM114" s="376"/>
      <c r="PN114" s="376"/>
      <c r="PO114" s="376"/>
      <c r="PP114" s="376"/>
      <c r="PQ114" s="376"/>
      <c r="PR114" s="376"/>
      <c r="PS114" s="376"/>
      <c r="PT114" s="376"/>
      <c r="PU114" s="376"/>
      <c r="PV114" s="376"/>
      <c r="PW114" s="376"/>
      <c r="PX114" s="376"/>
      <c r="PY114" s="376"/>
      <c r="PZ114" s="376"/>
      <c r="QA114" s="376"/>
      <c r="QB114" s="376"/>
      <c r="QC114" s="376"/>
      <c r="QD114" s="376"/>
      <c r="QE114" s="376"/>
      <c r="QF114" s="376"/>
      <c r="QG114" s="376"/>
      <c r="QH114" s="376"/>
      <c r="QI114" s="376"/>
      <c r="QJ114" s="376"/>
      <c r="QK114" s="376"/>
      <c r="QL114" s="376"/>
      <c r="QM114" s="376"/>
      <c r="QN114" s="376"/>
      <c r="QO114" s="376"/>
      <c r="QP114" s="376"/>
      <c r="QQ114" s="376"/>
      <c r="QR114" s="376"/>
      <c r="QS114" s="376"/>
      <c r="QT114" s="376"/>
      <c r="QU114" s="376"/>
      <c r="QV114" s="376"/>
      <c r="QW114" s="376"/>
      <c r="QX114" s="376"/>
      <c r="QY114" s="376"/>
      <c r="QZ114" s="376"/>
      <c r="RA114" s="376"/>
      <c r="RB114" s="376"/>
      <c r="RC114" s="376"/>
      <c r="RD114" s="376"/>
      <c r="RE114" s="376"/>
      <c r="RF114" s="376"/>
      <c r="RG114" s="376"/>
      <c r="RH114" s="376"/>
      <c r="RI114" s="376"/>
      <c r="RJ114" s="376"/>
      <c r="RK114" s="376"/>
      <c r="RL114" s="376"/>
      <c r="RM114" s="376"/>
      <c r="RN114" s="376"/>
      <c r="RO114" s="376"/>
      <c r="RP114" s="376"/>
      <c r="RQ114" s="376"/>
      <c r="RR114" s="376"/>
      <c r="RS114" s="376"/>
      <c r="RT114" s="376"/>
      <c r="RU114" s="376"/>
      <c r="RV114" s="376"/>
      <c r="RW114" s="376"/>
      <c r="RX114" s="376"/>
      <c r="RY114" s="376"/>
      <c r="RZ114" s="376"/>
      <c r="SA114" s="376"/>
      <c r="SB114" s="376"/>
      <c r="SC114" s="376"/>
      <c r="SD114" s="376"/>
      <c r="SE114" s="376"/>
      <c r="SF114" s="376"/>
      <c r="SG114" s="376"/>
      <c r="SH114" s="376"/>
      <c r="SI114" s="376"/>
      <c r="SJ114" s="376"/>
      <c r="SK114" s="376"/>
      <c r="SL114" s="376"/>
      <c r="SM114" s="376"/>
      <c r="SN114" s="376"/>
      <c r="SO114" s="376"/>
      <c r="SP114" s="376"/>
      <c r="SQ114" s="376"/>
      <c r="SR114" s="376"/>
      <c r="SS114" s="376"/>
      <c r="ST114" s="376"/>
      <c r="SU114" s="376"/>
      <c r="SV114" s="376"/>
      <c r="SW114" s="376"/>
      <c r="SX114" s="376"/>
      <c r="SY114" s="376"/>
      <c r="SZ114" s="376"/>
      <c r="TA114" s="376"/>
      <c r="TB114" s="376"/>
      <c r="TC114" s="376"/>
      <c r="TD114" s="376"/>
      <c r="TE114" s="376"/>
      <c r="TF114" s="376"/>
      <c r="TG114" s="376"/>
      <c r="TH114" s="376"/>
      <c r="TI114" s="376"/>
      <c r="TJ114" s="376"/>
      <c r="TK114" s="376"/>
      <c r="TL114" s="376"/>
      <c r="TM114" s="376"/>
      <c r="TN114" s="376"/>
      <c r="TO114" s="376"/>
      <c r="TP114" s="376"/>
      <c r="TQ114" s="376"/>
      <c r="TR114" s="376"/>
      <c r="TS114" s="376"/>
      <c r="TT114" s="376"/>
      <c r="TU114" s="376"/>
      <c r="TV114" s="376"/>
      <c r="TW114" s="376"/>
      <c r="TX114" s="376"/>
      <c r="TY114" s="376"/>
      <c r="TZ114" s="376"/>
      <c r="UA114" s="376"/>
      <c r="UB114" s="376"/>
      <c r="UC114" s="376"/>
      <c r="UD114" s="376"/>
      <c r="UE114" s="376"/>
      <c r="UF114" s="376"/>
      <c r="UG114" s="376"/>
      <c r="UH114" s="376"/>
      <c r="UI114" s="376"/>
      <c r="UJ114" s="376"/>
      <c r="UK114" s="376"/>
      <c r="UL114" s="376"/>
      <c r="UM114" s="376"/>
      <c r="UN114" s="376"/>
      <c r="UO114" s="376"/>
      <c r="UP114" s="376"/>
      <c r="UQ114" s="376"/>
      <c r="UR114" s="376"/>
      <c r="US114" s="376"/>
      <c r="UT114" s="376"/>
      <c r="UU114" s="376"/>
      <c r="UV114" s="376"/>
      <c r="UW114" s="376"/>
      <c r="UX114" s="376"/>
      <c r="UY114" s="376"/>
      <c r="UZ114" s="376"/>
      <c r="VA114" s="376"/>
      <c r="VB114" s="376"/>
      <c r="VC114" s="376"/>
      <c r="VD114" s="376"/>
      <c r="VE114" s="376"/>
      <c r="VF114" s="376"/>
      <c r="VG114" s="376"/>
      <c r="VH114" s="376"/>
      <c r="VI114" s="376"/>
      <c r="VJ114" s="376"/>
      <c r="VK114" s="376"/>
      <c r="VL114" s="376"/>
      <c r="VM114" s="376"/>
      <c r="VN114" s="376"/>
      <c r="VO114" s="376"/>
      <c r="VP114" s="376"/>
      <c r="VQ114" s="376"/>
      <c r="VR114" s="376"/>
      <c r="VS114" s="376"/>
      <c r="VT114" s="376"/>
      <c r="VU114" s="376"/>
      <c r="VV114" s="376"/>
      <c r="VW114" s="376"/>
      <c r="VX114" s="376"/>
      <c r="VY114" s="376"/>
      <c r="VZ114" s="376"/>
      <c r="WA114" s="376"/>
      <c r="WB114" s="376"/>
      <c r="WC114" s="376"/>
      <c r="WD114" s="376"/>
      <c r="WE114" s="376"/>
      <c r="WF114" s="376"/>
      <c r="WG114" s="376"/>
      <c r="WH114" s="376"/>
      <c r="WI114" s="376"/>
      <c r="WJ114" s="376"/>
      <c r="WK114" s="376"/>
      <c r="WL114" s="376"/>
      <c r="WM114" s="376"/>
      <c r="WN114" s="376"/>
      <c r="WO114" s="376"/>
      <c r="WP114" s="376"/>
      <c r="WQ114" s="376"/>
      <c r="WR114" s="376"/>
      <c r="WS114" s="376"/>
      <c r="WT114" s="376"/>
      <c r="WU114" s="376"/>
      <c r="WV114" s="376"/>
      <c r="WW114" s="376"/>
      <c r="WX114" s="376"/>
      <c r="WY114" s="376"/>
      <c r="WZ114" s="376"/>
      <c r="XA114" s="376"/>
      <c r="XB114" s="376"/>
      <c r="XC114" s="376"/>
      <c r="XD114" s="376"/>
      <c r="XE114" s="376"/>
      <c r="XF114" s="376"/>
      <c r="XG114" s="376"/>
      <c r="XH114" s="376"/>
      <c r="XI114" s="376"/>
      <c r="XJ114" s="376"/>
      <c r="XK114" s="376"/>
      <c r="XL114" s="376"/>
      <c r="XM114" s="376"/>
      <c r="XN114" s="376"/>
      <c r="XO114" s="376"/>
      <c r="XP114" s="376"/>
      <c r="XQ114" s="376"/>
      <c r="XR114" s="376"/>
      <c r="XS114" s="376"/>
      <c r="XT114" s="376"/>
      <c r="XU114" s="376"/>
      <c r="XV114" s="376"/>
      <c r="XW114" s="376"/>
      <c r="XX114" s="376"/>
      <c r="XY114" s="376"/>
      <c r="XZ114" s="376"/>
      <c r="YA114" s="376"/>
      <c r="YB114" s="376"/>
      <c r="YC114" s="376"/>
      <c r="YD114" s="376"/>
      <c r="YE114" s="376"/>
      <c r="YF114" s="376"/>
      <c r="YG114" s="376"/>
      <c r="YH114" s="376"/>
      <c r="YI114" s="376"/>
      <c r="YJ114" s="376"/>
      <c r="YK114" s="376"/>
      <c r="YL114" s="376"/>
      <c r="YM114" s="376"/>
      <c r="YN114" s="376"/>
      <c r="YO114" s="376"/>
      <c r="YP114" s="376"/>
      <c r="YQ114" s="376"/>
      <c r="YR114" s="376"/>
      <c r="YS114" s="376"/>
      <c r="YT114" s="376"/>
      <c r="YU114" s="376"/>
      <c r="YV114" s="376"/>
      <c r="YW114" s="376"/>
      <c r="YX114" s="376"/>
      <c r="YY114" s="376"/>
      <c r="YZ114" s="376"/>
      <c r="ZA114" s="376"/>
      <c r="ZB114" s="376"/>
      <c r="ZC114" s="376"/>
      <c r="ZD114" s="376"/>
      <c r="ZE114" s="376"/>
      <c r="ZF114" s="376"/>
      <c r="ZG114" s="376"/>
      <c r="ZH114" s="376"/>
      <c r="ZI114" s="376"/>
      <c r="ZJ114" s="376"/>
      <c r="ZK114" s="376"/>
      <c r="ZL114" s="376"/>
      <c r="ZM114" s="376"/>
      <c r="ZN114" s="376"/>
      <c r="ZO114" s="376"/>
      <c r="ZP114" s="376"/>
      <c r="ZQ114" s="376"/>
      <c r="ZR114" s="376"/>
      <c r="ZS114" s="376"/>
      <c r="ZT114" s="376"/>
      <c r="ZU114" s="376"/>
      <c r="ZV114" s="376"/>
      <c r="ZW114" s="376"/>
      <c r="ZX114" s="376"/>
      <c r="ZY114" s="376"/>
      <c r="ZZ114" s="376"/>
      <c r="AAA114" s="376"/>
      <c r="AAB114" s="376"/>
      <c r="AAC114" s="376"/>
      <c r="AAD114" s="376"/>
      <c r="AAE114" s="376"/>
      <c r="AAF114" s="376"/>
      <c r="AAG114" s="376"/>
      <c r="AAH114" s="376"/>
      <c r="AAI114" s="376"/>
      <c r="AAJ114" s="376"/>
      <c r="AAK114" s="376"/>
      <c r="AAL114" s="376"/>
      <c r="AAM114" s="376"/>
      <c r="AAN114" s="376"/>
      <c r="AAO114" s="376"/>
      <c r="AAP114" s="376"/>
      <c r="AAQ114" s="376"/>
      <c r="AAR114" s="376"/>
      <c r="AAS114" s="376"/>
      <c r="AAT114" s="376"/>
      <c r="AAU114" s="376"/>
      <c r="AAV114" s="376"/>
      <c r="AAW114" s="376"/>
      <c r="AAX114" s="376"/>
      <c r="AAY114" s="376"/>
      <c r="AAZ114" s="376"/>
      <c r="ABA114" s="376"/>
      <c r="ABB114" s="376"/>
      <c r="ABC114" s="376"/>
      <c r="ABD114" s="376"/>
      <c r="ABE114" s="376"/>
      <c r="ABF114" s="376"/>
      <c r="ABG114" s="376"/>
      <c r="ABH114" s="376"/>
      <c r="ABI114" s="376"/>
      <c r="ABJ114" s="376"/>
      <c r="ABK114" s="376"/>
      <c r="ABL114" s="376"/>
      <c r="ABM114" s="376"/>
      <c r="ABN114" s="376"/>
      <c r="ABO114" s="376"/>
      <c r="ABP114" s="376"/>
      <c r="ABQ114" s="376"/>
      <c r="ABR114" s="376"/>
      <c r="ABS114" s="376"/>
      <c r="ABT114" s="376"/>
      <c r="ABU114" s="376"/>
      <c r="ABV114" s="376"/>
      <c r="ABW114" s="376"/>
      <c r="ABX114" s="376"/>
      <c r="ABY114" s="376"/>
      <c r="ABZ114" s="376"/>
      <c r="ACA114" s="376"/>
      <c r="ACB114" s="376"/>
      <c r="ACC114" s="376"/>
      <c r="ACD114" s="376"/>
      <c r="ACE114" s="376"/>
      <c r="ACF114" s="376"/>
      <c r="ACG114" s="376"/>
      <c r="ACH114" s="376"/>
      <c r="ACI114" s="376"/>
      <c r="ACJ114" s="376"/>
      <c r="ACK114" s="376"/>
      <c r="ACL114" s="376"/>
      <c r="ACM114" s="376"/>
      <c r="ACN114" s="376"/>
      <c r="ACO114" s="376"/>
      <c r="ACP114" s="376"/>
      <c r="ACQ114" s="376"/>
      <c r="ACR114" s="376"/>
      <c r="ACS114" s="376"/>
      <c r="ACT114" s="376"/>
      <c r="ACU114" s="376"/>
      <c r="ACV114" s="376"/>
      <c r="ACW114" s="376"/>
      <c r="ACX114" s="376"/>
      <c r="ACY114" s="376"/>
      <c r="ACZ114" s="376"/>
      <c r="ADA114" s="376"/>
      <c r="ADB114" s="376"/>
      <c r="ADC114" s="376"/>
      <c r="ADD114" s="376"/>
      <c r="ADE114" s="376"/>
      <c r="ADF114" s="376"/>
      <c r="ADG114" s="376"/>
      <c r="ADH114" s="376"/>
      <c r="ADI114" s="376"/>
      <c r="ADJ114" s="376"/>
      <c r="ADK114" s="376"/>
      <c r="ADL114" s="376"/>
      <c r="ADM114" s="376"/>
      <c r="ADN114" s="376"/>
      <c r="ADO114" s="376"/>
      <c r="ADP114" s="376"/>
      <c r="ADQ114" s="376"/>
      <c r="ADR114" s="376"/>
      <c r="ADS114" s="376"/>
      <c r="ADT114" s="376"/>
      <c r="ADU114" s="376"/>
      <c r="ADV114" s="376"/>
      <c r="ADW114" s="376"/>
      <c r="ADX114" s="376"/>
      <c r="ADY114" s="376"/>
      <c r="ADZ114" s="376"/>
      <c r="AEA114" s="376"/>
      <c r="AEB114" s="376"/>
      <c r="AEC114" s="376"/>
      <c r="AED114" s="376"/>
      <c r="AEE114" s="376"/>
      <c r="AEF114" s="376"/>
      <c r="AEG114" s="376"/>
      <c r="AEH114" s="376"/>
      <c r="AEI114" s="376"/>
      <c r="AEJ114" s="376"/>
      <c r="AEK114" s="376"/>
      <c r="AEL114" s="376"/>
      <c r="AEM114" s="376"/>
      <c r="AEN114" s="376"/>
      <c r="AEO114" s="376"/>
      <c r="AEP114" s="376"/>
      <c r="AEQ114" s="376"/>
      <c r="AER114" s="376"/>
      <c r="AES114" s="376"/>
      <c r="AET114" s="376"/>
      <c r="AEU114" s="376"/>
      <c r="AEV114" s="376"/>
      <c r="AEW114" s="376"/>
      <c r="AEX114" s="376"/>
      <c r="AEY114" s="376"/>
      <c r="AEZ114" s="376"/>
      <c r="AFA114" s="376"/>
      <c r="AFB114" s="376"/>
      <c r="AFC114" s="376"/>
      <c r="AFD114" s="376"/>
      <c r="AFE114" s="376"/>
      <c r="AFF114" s="376"/>
      <c r="AFG114" s="376"/>
      <c r="AFH114" s="376"/>
      <c r="AFI114" s="376"/>
      <c r="AFJ114" s="376"/>
      <c r="AFK114" s="376"/>
      <c r="AFL114" s="376"/>
      <c r="AFM114" s="376"/>
      <c r="AFN114" s="376"/>
      <c r="AFO114" s="376"/>
      <c r="AFP114" s="376"/>
      <c r="AFQ114" s="376"/>
      <c r="AFR114" s="376"/>
      <c r="AFS114" s="376"/>
      <c r="AFT114" s="376"/>
      <c r="AFU114" s="376"/>
      <c r="AFV114" s="376"/>
      <c r="AFW114" s="376"/>
      <c r="AFX114" s="376"/>
      <c r="AFY114" s="376"/>
      <c r="AFZ114" s="376"/>
      <c r="AGA114" s="376"/>
      <c r="AGB114" s="376"/>
      <c r="AGC114" s="376"/>
      <c r="AGD114" s="376"/>
      <c r="AGE114" s="376"/>
      <c r="AGF114" s="376"/>
      <c r="AGG114" s="376"/>
      <c r="AGH114" s="376"/>
      <c r="AGI114" s="376"/>
      <c r="AGJ114" s="376"/>
      <c r="AGK114" s="376"/>
      <c r="AGL114" s="376"/>
      <c r="AGM114" s="376"/>
      <c r="AGN114" s="376"/>
      <c r="AGO114" s="376"/>
      <c r="AGP114" s="376"/>
      <c r="AGQ114" s="376"/>
      <c r="AGR114" s="376"/>
      <c r="AGS114" s="376"/>
      <c r="AGT114" s="376"/>
      <c r="AGU114" s="376"/>
      <c r="AGV114" s="376"/>
      <c r="AGW114" s="376"/>
      <c r="AGX114" s="376"/>
      <c r="AGY114" s="376"/>
      <c r="AGZ114" s="376"/>
      <c r="AHA114" s="376"/>
      <c r="AHB114" s="376"/>
      <c r="AHC114" s="376"/>
      <c r="AHD114" s="376"/>
      <c r="AHE114" s="376"/>
      <c r="AHF114" s="376"/>
      <c r="AHG114" s="376"/>
      <c r="AHH114" s="376"/>
      <c r="AHI114" s="376"/>
      <c r="AHJ114" s="376"/>
      <c r="AHK114" s="376"/>
      <c r="AHL114" s="376"/>
      <c r="AHM114" s="376"/>
      <c r="AHN114" s="376"/>
      <c r="AHO114" s="376"/>
      <c r="AHP114" s="376"/>
      <c r="AHQ114" s="376"/>
      <c r="AHR114" s="376"/>
      <c r="AHS114" s="376"/>
      <c r="AHT114" s="376"/>
      <c r="AHU114" s="376"/>
      <c r="AHV114" s="376"/>
      <c r="AHW114" s="376"/>
      <c r="AHX114" s="376"/>
      <c r="AHY114" s="376"/>
      <c r="AHZ114" s="376"/>
      <c r="AIA114" s="376"/>
      <c r="AIB114" s="376"/>
      <c r="AIC114" s="376"/>
      <c r="AID114" s="376"/>
      <c r="AIE114" s="376"/>
      <c r="AIF114" s="376"/>
      <c r="AIG114" s="376"/>
      <c r="AIH114" s="376"/>
      <c r="AII114" s="376"/>
      <c r="AIJ114" s="376"/>
      <c r="AIK114" s="376"/>
      <c r="AIL114" s="376"/>
      <c r="AIM114" s="376"/>
      <c r="AIN114" s="376"/>
      <c r="AIO114" s="376"/>
      <c r="AIP114" s="376"/>
      <c r="AIQ114" s="376"/>
      <c r="AIR114" s="376"/>
      <c r="AIS114" s="376"/>
      <c r="AIT114" s="376"/>
      <c r="AIU114" s="376"/>
      <c r="AIV114" s="376"/>
      <c r="AIW114" s="376"/>
      <c r="AIX114" s="376"/>
      <c r="AIY114" s="376"/>
      <c r="AIZ114" s="376"/>
      <c r="AJA114" s="376"/>
      <c r="AJB114" s="376"/>
      <c r="AJC114" s="376"/>
      <c r="AJD114" s="376"/>
      <c r="AJE114" s="376"/>
      <c r="AJF114" s="376"/>
      <c r="AJG114" s="376"/>
      <c r="AJH114" s="376"/>
      <c r="AJI114" s="376"/>
      <c r="AJJ114" s="376"/>
      <c r="AJK114" s="376"/>
      <c r="AJL114" s="376"/>
      <c r="AJM114" s="376"/>
      <c r="AJN114" s="376"/>
      <c r="AJO114" s="376"/>
      <c r="AJP114" s="376"/>
      <c r="AJQ114" s="376"/>
      <c r="AJR114" s="376"/>
      <c r="AJS114" s="376"/>
      <c r="AJT114" s="376"/>
      <c r="AJU114" s="376"/>
      <c r="AJV114" s="376"/>
      <c r="AJW114" s="376"/>
      <c r="AJX114" s="376"/>
      <c r="AJY114" s="376"/>
      <c r="AJZ114" s="376"/>
      <c r="AKA114" s="376"/>
      <c r="AKB114" s="376"/>
      <c r="AKC114" s="376"/>
      <c r="AKD114" s="376"/>
      <c r="AKE114" s="376"/>
      <c r="AKF114" s="376"/>
      <c r="AKG114" s="376"/>
      <c r="AKH114" s="376"/>
      <c r="AKI114" s="376"/>
      <c r="AKJ114" s="376"/>
      <c r="AKK114" s="376"/>
      <c r="AKL114" s="376"/>
      <c r="AKM114" s="376"/>
      <c r="AKN114" s="376"/>
      <c r="AKO114" s="376"/>
      <c r="AKP114" s="376"/>
      <c r="AKQ114" s="376"/>
      <c r="AKR114" s="376"/>
      <c r="AKS114" s="376"/>
      <c r="AKT114" s="376"/>
      <c r="AKU114" s="376"/>
      <c r="AKV114" s="376"/>
      <c r="AKW114" s="376"/>
      <c r="AKX114" s="376"/>
      <c r="AKY114" s="376"/>
      <c r="AKZ114" s="376"/>
      <c r="ALA114" s="376"/>
      <c r="ALB114" s="376"/>
      <c r="ALC114" s="376"/>
      <c r="ALD114" s="376"/>
      <c r="ALE114" s="376"/>
      <c r="ALF114" s="376"/>
      <c r="ALG114" s="376"/>
      <c r="ALH114" s="376"/>
      <c r="ALI114" s="376"/>
      <c r="ALJ114" s="376"/>
      <c r="ALK114" s="376"/>
      <c r="ALL114" s="376"/>
      <c r="ALM114" s="376"/>
      <c r="ALN114" s="376"/>
      <c r="ALO114" s="376"/>
      <c r="ALP114" s="376"/>
      <c r="ALQ114" s="376"/>
      <c r="ALR114" s="376"/>
      <c r="ALS114" s="376"/>
      <c r="ALT114" s="376"/>
      <c r="ALU114" s="376"/>
      <c r="ALV114" s="376"/>
      <c r="ALW114" s="376"/>
      <c r="ALX114" s="376"/>
      <c r="ALY114" s="376"/>
      <c r="ALZ114" s="376"/>
      <c r="AMA114" s="376"/>
      <c r="AMB114" s="376"/>
      <c r="AMC114" s="376"/>
      <c r="AMD114" s="376"/>
      <c r="AME114" s="376"/>
      <c r="AMF114" s="376"/>
      <c r="AMG114" s="376"/>
      <c r="AMH114" s="376"/>
      <c r="AMI114" s="376"/>
      <c r="AMJ114" s="376"/>
      <c r="AMK114" s="376"/>
      <c r="AML114" s="376"/>
      <c r="AMM114" s="376"/>
      <c r="AMN114" s="376"/>
      <c r="AMO114" s="376"/>
      <c r="AMP114" s="376"/>
      <c r="AMQ114" s="376"/>
      <c r="AMR114" s="376"/>
      <c r="AMS114" s="376"/>
      <c r="AMT114" s="376"/>
      <c r="AMU114" s="376"/>
      <c r="AMV114" s="376"/>
      <c r="AMW114" s="376"/>
      <c r="AMX114" s="376"/>
      <c r="AMY114" s="376"/>
      <c r="AMZ114" s="376"/>
      <c r="ANA114" s="376"/>
      <c r="ANB114" s="376"/>
      <c r="ANC114" s="376"/>
      <c r="AND114" s="376"/>
      <c r="ANE114" s="376"/>
      <c r="ANF114" s="376"/>
      <c r="ANG114" s="376"/>
      <c r="ANH114" s="376"/>
      <c r="ANI114" s="376"/>
      <c r="ANJ114" s="376"/>
      <c r="ANK114" s="376"/>
      <c r="ANL114" s="376"/>
      <c r="ANM114" s="376"/>
      <c r="ANN114" s="376"/>
      <c r="ANO114" s="376"/>
      <c r="ANP114" s="376"/>
      <c r="ANQ114" s="376"/>
      <c r="ANR114" s="376"/>
      <c r="ANS114" s="376"/>
      <c r="ANT114" s="376"/>
      <c r="ANU114" s="376"/>
      <c r="ANV114" s="376"/>
      <c r="ANW114" s="376"/>
      <c r="ANX114" s="376"/>
      <c r="ANY114" s="376"/>
      <c r="ANZ114" s="376"/>
      <c r="AOA114" s="376"/>
      <c r="AOB114" s="376"/>
      <c r="AOC114" s="376"/>
      <c r="AOD114" s="376"/>
      <c r="AOE114" s="376"/>
      <c r="AOF114" s="376"/>
      <c r="AOG114" s="376"/>
      <c r="AOH114" s="376"/>
      <c r="AOI114" s="376"/>
      <c r="AOJ114" s="376"/>
      <c r="AOK114" s="376"/>
      <c r="AOL114" s="376"/>
      <c r="AOM114" s="376"/>
      <c r="AON114" s="376"/>
      <c r="AOO114" s="376"/>
      <c r="AOP114" s="376"/>
      <c r="AOQ114" s="376"/>
      <c r="AOR114" s="376"/>
      <c r="AOS114" s="376"/>
      <c r="AOT114" s="376"/>
      <c r="AOU114" s="376"/>
      <c r="AOV114" s="376"/>
      <c r="AOW114" s="376"/>
      <c r="AOX114" s="376"/>
      <c r="AOY114" s="376"/>
      <c r="AOZ114" s="376"/>
      <c r="APA114" s="376"/>
      <c r="APB114" s="376"/>
      <c r="APC114" s="376"/>
      <c r="APD114" s="376"/>
      <c r="APE114" s="376"/>
      <c r="APF114" s="376"/>
      <c r="APG114" s="376"/>
      <c r="APH114" s="376"/>
      <c r="API114" s="376"/>
      <c r="APJ114" s="376"/>
      <c r="APK114" s="376"/>
      <c r="APL114" s="376"/>
      <c r="APM114" s="376"/>
      <c r="APN114" s="376"/>
      <c r="APO114" s="376"/>
      <c r="APP114" s="376"/>
      <c r="APQ114" s="376"/>
      <c r="APR114" s="376"/>
      <c r="APS114" s="376"/>
      <c r="APT114" s="376"/>
      <c r="APU114" s="376"/>
      <c r="APV114" s="376"/>
      <c r="APW114" s="376"/>
      <c r="APX114" s="376"/>
      <c r="APY114" s="376"/>
      <c r="APZ114" s="376"/>
      <c r="AQA114" s="376"/>
      <c r="AQB114" s="376"/>
      <c r="AQC114" s="376"/>
      <c r="AQD114" s="376"/>
      <c r="AQE114" s="376"/>
      <c r="AQF114" s="376"/>
      <c r="AQG114" s="376"/>
      <c r="AQH114" s="376"/>
      <c r="AQI114" s="376"/>
      <c r="AQJ114" s="376"/>
      <c r="AQK114" s="376"/>
      <c r="AQL114" s="376"/>
      <c r="AQM114" s="376"/>
      <c r="AQN114" s="376"/>
      <c r="AQO114" s="376"/>
      <c r="AQP114" s="376"/>
      <c r="AQQ114" s="376"/>
      <c r="AQR114" s="376"/>
      <c r="AQS114" s="376"/>
      <c r="AQT114" s="376"/>
      <c r="AQU114" s="376"/>
      <c r="AQV114" s="376"/>
      <c r="AQW114" s="376"/>
      <c r="AQX114" s="376"/>
      <c r="AQY114" s="376"/>
      <c r="AQZ114" s="376"/>
      <c r="ARA114" s="376"/>
      <c r="ARB114" s="376"/>
      <c r="ARC114" s="376"/>
      <c r="ARD114" s="376"/>
      <c r="ARE114" s="376"/>
      <c r="ARF114" s="376"/>
      <c r="ARG114" s="376"/>
      <c r="ARH114" s="376"/>
      <c r="ARI114" s="376"/>
      <c r="ARJ114" s="376"/>
      <c r="ARK114" s="376"/>
      <c r="ARL114" s="376"/>
      <c r="ARM114" s="376"/>
      <c r="ARN114" s="376"/>
      <c r="ARO114" s="376"/>
      <c r="ARP114" s="376"/>
      <c r="ARQ114" s="376"/>
      <c r="ARR114" s="376"/>
      <c r="ARS114" s="376"/>
      <c r="ART114" s="376"/>
      <c r="ARU114" s="376"/>
      <c r="ARV114" s="376"/>
      <c r="ARW114" s="376"/>
      <c r="ARX114" s="376"/>
      <c r="ARY114" s="376"/>
      <c r="ARZ114" s="376"/>
      <c r="ASA114" s="376"/>
      <c r="ASB114" s="376"/>
      <c r="ASC114" s="376"/>
      <c r="ASD114" s="376"/>
      <c r="ASE114" s="376"/>
      <c r="ASF114" s="376"/>
      <c r="ASG114" s="376"/>
      <c r="ASH114" s="376"/>
      <c r="ASI114" s="376"/>
      <c r="ASJ114" s="376"/>
      <c r="ASK114" s="376"/>
      <c r="ASL114" s="376"/>
      <c r="ASM114" s="376"/>
      <c r="ASN114" s="376"/>
      <c r="ASO114" s="376"/>
      <c r="ASP114" s="376"/>
      <c r="ASQ114" s="376"/>
      <c r="ASR114" s="376"/>
      <c r="ASS114" s="376"/>
      <c r="AST114" s="376"/>
      <c r="ASU114" s="376"/>
      <c r="ASV114" s="376"/>
      <c r="ASW114" s="376"/>
      <c r="ASX114" s="376"/>
      <c r="ASY114" s="376"/>
      <c r="ASZ114" s="376"/>
      <c r="ATA114" s="376"/>
      <c r="ATB114" s="376"/>
      <c r="ATC114" s="376"/>
      <c r="ATD114" s="376"/>
      <c r="ATE114" s="376"/>
      <c r="ATF114" s="376"/>
      <c r="ATG114" s="376"/>
      <c r="ATH114" s="376"/>
      <c r="ATI114" s="376"/>
      <c r="ATJ114" s="376"/>
      <c r="ATK114" s="376"/>
      <c r="ATL114" s="376"/>
      <c r="ATM114" s="376"/>
      <c r="ATN114" s="376"/>
      <c r="ATO114" s="376"/>
      <c r="ATP114" s="376"/>
      <c r="ATQ114" s="376"/>
      <c r="ATR114" s="376"/>
      <c r="ATS114" s="376"/>
      <c r="ATT114" s="376"/>
      <c r="ATU114" s="376"/>
      <c r="ATV114" s="376"/>
      <c r="ATW114" s="376"/>
      <c r="ATX114" s="376"/>
      <c r="ATY114" s="376"/>
      <c r="ATZ114" s="376"/>
      <c r="AUA114" s="376"/>
      <c r="AUB114" s="376"/>
      <c r="AUC114" s="376"/>
      <c r="AUD114" s="376"/>
      <c r="AUE114" s="376"/>
      <c r="AUF114" s="376"/>
      <c r="AUG114" s="376"/>
      <c r="AUH114" s="376"/>
      <c r="AUI114" s="376"/>
      <c r="AUJ114" s="376"/>
      <c r="AUK114" s="376"/>
      <c r="AUL114" s="376"/>
      <c r="AUM114" s="376"/>
      <c r="AUN114" s="376"/>
      <c r="AUO114" s="376"/>
      <c r="AUP114" s="376"/>
      <c r="AUQ114" s="376"/>
      <c r="AUR114" s="376"/>
      <c r="AUS114" s="376"/>
      <c r="AUT114" s="376"/>
      <c r="AUU114" s="376"/>
      <c r="AUV114" s="376"/>
      <c r="AUW114" s="376"/>
      <c r="AUX114" s="376"/>
      <c r="AUY114" s="376"/>
      <c r="AUZ114" s="376"/>
      <c r="AVA114" s="376"/>
      <c r="AVB114" s="376"/>
      <c r="AVC114" s="376"/>
      <c r="AVD114" s="376"/>
      <c r="AVE114" s="376"/>
      <c r="AVF114" s="376"/>
      <c r="AVG114" s="376"/>
      <c r="AVH114" s="376"/>
      <c r="AVI114" s="376"/>
      <c r="AVJ114" s="376"/>
      <c r="AVK114" s="376"/>
      <c r="AVL114" s="376"/>
      <c r="AVM114" s="376"/>
      <c r="AVN114" s="376"/>
      <c r="AVO114" s="376"/>
      <c r="AVP114" s="376"/>
      <c r="AVQ114" s="376"/>
      <c r="AVR114" s="376"/>
      <c r="AVS114" s="376"/>
      <c r="AVT114" s="376"/>
      <c r="AVU114" s="376"/>
      <c r="AVV114" s="376"/>
      <c r="AVW114" s="376"/>
      <c r="AVX114" s="376"/>
      <c r="AVY114" s="376"/>
      <c r="AVZ114" s="376"/>
      <c r="AWA114" s="376"/>
      <c r="AWB114" s="376"/>
      <c r="AWC114" s="376"/>
      <c r="AWD114" s="376"/>
      <c r="AWE114" s="376"/>
      <c r="AWF114" s="376"/>
      <c r="AWG114" s="376"/>
      <c r="AWH114" s="376"/>
      <c r="AWI114" s="376"/>
      <c r="AWJ114" s="376"/>
      <c r="AWK114" s="376"/>
      <c r="AWL114" s="376"/>
      <c r="AWM114" s="376"/>
      <c r="AWN114" s="376"/>
      <c r="AWO114" s="376"/>
      <c r="AWP114" s="376"/>
      <c r="AWQ114" s="376"/>
      <c r="AWR114" s="376"/>
      <c r="AWS114" s="376"/>
      <c r="AWT114" s="376"/>
      <c r="AWU114" s="376"/>
      <c r="AWV114" s="376"/>
      <c r="AWW114" s="376"/>
      <c r="AWX114" s="376"/>
      <c r="AWY114" s="376"/>
      <c r="AWZ114" s="376"/>
      <c r="AXA114" s="376"/>
      <c r="AXB114" s="376"/>
      <c r="AXC114" s="376"/>
      <c r="AXD114" s="376"/>
      <c r="AXE114" s="376"/>
      <c r="AXF114" s="376"/>
      <c r="AXG114" s="376"/>
      <c r="AXH114" s="376"/>
      <c r="AXI114" s="376"/>
      <c r="AXJ114" s="376"/>
      <c r="AXK114" s="376"/>
      <c r="AXL114" s="376"/>
      <c r="AXM114" s="376"/>
      <c r="AXN114" s="376"/>
      <c r="AXO114" s="376"/>
      <c r="AXP114" s="376"/>
      <c r="AXQ114" s="376"/>
      <c r="AXR114" s="376"/>
      <c r="AXS114" s="376"/>
      <c r="AXT114" s="376"/>
      <c r="AXU114" s="376"/>
      <c r="AXV114" s="376"/>
      <c r="AXW114" s="376"/>
      <c r="AXX114" s="376"/>
      <c r="AXY114" s="376"/>
      <c r="AXZ114" s="376"/>
      <c r="AYA114" s="376"/>
      <c r="AYB114" s="376"/>
      <c r="AYC114" s="376"/>
      <c r="AYD114" s="376"/>
      <c r="AYE114" s="376"/>
      <c r="AYF114" s="376"/>
      <c r="AYG114" s="376"/>
      <c r="AYH114" s="376"/>
      <c r="AYI114" s="376"/>
      <c r="AYJ114" s="376"/>
      <c r="AYK114" s="376"/>
      <c r="AYL114" s="376"/>
      <c r="AYM114" s="376"/>
      <c r="AYN114" s="376"/>
      <c r="AYO114" s="376"/>
      <c r="AYP114" s="376"/>
      <c r="AYQ114" s="376"/>
      <c r="AYR114" s="376"/>
      <c r="AYS114" s="376"/>
      <c r="AYT114" s="376"/>
      <c r="AYU114" s="376"/>
      <c r="AYV114" s="376"/>
      <c r="AYW114" s="376"/>
      <c r="AYX114" s="376"/>
      <c r="AYY114" s="376"/>
      <c r="AYZ114" s="376"/>
      <c r="AZA114" s="376"/>
      <c r="AZB114" s="376"/>
      <c r="AZC114" s="376"/>
      <c r="AZD114" s="376"/>
      <c r="AZE114" s="376"/>
      <c r="AZF114" s="376"/>
      <c r="AZG114" s="376"/>
      <c r="AZH114" s="376"/>
      <c r="AZI114" s="376"/>
      <c r="AZJ114" s="376"/>
      <c r="AZK114" s="376"/>
      <c r="AZL114" s="376"/>
      <c r="AZM114" s="376"/>
      <c r="AZN114" s="376"/>
      <c r="AZO114" s="376"/>
      <c r="AZP114" s="376"/>
      <c r="AZQ114" s="376"/>
      <c r="AZR114" s="376"/>
      <c r="AZS114" s="376"/>
      <c r="AZT114" s="376"/>
      <c r="AZU114" s="376"/>
      <c r="AZV114" s="376"/>
      <c r="AZW114" s="376"/>
      <c r="AZX114" s="376"/>
      <c r="AZY114" s="376"/>
      <c r="AZZ114" s="376"/>
      <c r="BAA114" s="376"/>
      <c r="BAB114" s="376"/>
      <c r="BAC114" s="376"/>
      <c r="BAD114" s="376"/>
      <c r="BAE114" s="376"/>
      <c r="BAF114" s="376"/>
      <c r="BAG114" s="376"/>
      <c r="BAH114" s="376"/>
      <c r="BAI114" s="376"/>
      <c r="BAJ114" s="376"/>
      <c r="BAK114" s="376"/>
      <c r="BAL114" s="376"/>
      <c r="BAM114" s="376"/>
      <c r="BAN114" s="376"/>
      <c r="BAO114" s="376"/>
      <c r="BAP114" s="376"/>
      <c r="BAQ114" s="376"/>
      <c r="BAR114" s="376"/>
      <c r="BAS114" s="376"/>
      <c r="BAT114" s="376"/>
      <c r="BAU114" s="376"/>
      <c r="BAV114" s="376"/>
      <c r="BAW114" s="376"/>
      <c r="BAX114" s="376"/>
      <c r="BAY114" s="376"/>
      <c r="BAZ114" s="376"/>
      <c r="BBA114" s="376"/>
      <c r="BBB114" s="376"/>
      <c r="BBC114" s="376"/>
      <c r="BBD114" s="376"/>
      <c r="BBE114" s="376"/>
      <c r="BBF114" s="376"/>
      <c r="BBG114" s="376"/>
      <c r="BBH114" s="376"/>
      <c r="BBI114" s="376"/>
      <c r="BBJ114" s="376"/>
      <c r="BBK114" s="376"/>
      <c r="BBL114" s="376"/>
      <c r="BBM114" s="376"/>
      <c r="BBN114" s="376"/>
      <c r="BBO114" s="376"/>
      <c r="BBP114" s="376"/>
      <c r="BBQ114" s="376"/>
      <c r="BBR114" s="376"/>
      <c r="BBS114" s="376"/>
      <c r="BBT114" s="376"/>
      <c r="BBU114" s="376"/>
      <c r="BBV114" s="376"/>
      <c r="BBW114" s="376"/>
      <c r="BBX114" s="376"/>
      <c r="BBY114" s="376"/>
      <c r="BBZ114" s="376"/>
      <c r="BCA114" s="376"/>
      <c r="BCB114" s="376"/>
      <c r="BCC114" s="376"/>
      <c r="BCD114" s="376"/>
      <c r="BCE114" s="376"/>
      <c r="BCF114" s="376"/>
      <c r="BCG114" s="376"/>
      <c r="BCH114" s="376"/>
      <c r="BCI114" s="376"/>
      <c r="BCJ114" s="376"/>
      <c r="BCK114" s="376"/>
      <c r="BCL114" s="376"/>
      <c r="BCM114" s="376"/>
      <c r="BCN114" s="376"/>
      <c r="BCO114" s="376"/>
      <c r="BCP114" s="376"/>
      <c r="BCQ114" s="376"/>
      <c r="BCR114" s="376"/>
      <c r="BCS114" s="376"/>
      <c r="BCT114" s="376"/>
      <c r="BCU114" s="376"/>
      <c r="BCV114" s="376"/>
      <c r="BCW114" s="376"/>
      <c r="BCX114" s="376"/>
      <c r="BCY114" s="376"/>
      <c r="BCZ114" s="376"/>
      <c r="BDA114" s="376"/>
      <c r="BDB114" s="376"/>
      <c r="BDC114" s="376"/>
      <c r="BDD114" s="376"/>
      <c r="BDE114" s="376"/>
      <c r="BDF114" s="376"/>
      <c r="BDG114" s="376"/>
      <c r="BDH114" s="376"/>
      <c r="BDI114" s="376"/>
      <c r="BDJ114" s="376"/>
      <c r="BDK114" s="376"/>
      <c r="BDL114" s="376"/>
      <c r="BDM114" s="376"/>
      <c r="BDN114" s="376"/>
      <c r="BDO114" s="376"/>
      <c r="BDP114" s="376"/>
      <c r="BDQ114" s="376"/>
      <c r="BDR114" s="376"/>
      <c r="BDS114" s="376"/>
      <c r="BDT114" s="376"/>
      <c r="BDU114" s="376"/>
      <c r="BDV114" s="376"/>
      <c r="BDW114" s="376"/>
      <c r="BDX114" s="376"/>
      <c r="BDY114" s="376"/>
      <c r="BDZ114" s="376"/>
      <c r="BEA114" s="376"/>
      <c r="BEB114" s="376"/>
      <c r="BEC114" s="376"/>
      <c r="BED114" s="376"/>
      <c r="BEE114" s="376"/>
      <c r="BEF114" s="376"/>
      <c r="BEG114" s="376"/>
      <c r="BEH114" s="376"/>
      <c r="BEI114" s="376"/>
      <c r="BEJ114" s="376"/>
      <c r="BEK114" s="376"/>
      <c r="BEL114" s="376"/>
      <c r="BEM114" s="376"/>
      <c r="BEN114" s="376"/>
      <c r="BEO114" s="376"/>
      <c r="BEP114" s="376"/>
      <c r="BEQ114" s="376"/>
      <c r="BER114" s="376"/>
      <c r="BES114" s="376"/>
      <c r="BET114" s="376"/>
      <c r="BEU114" s="376"/>
      <c r="BEV114" s="376"/>
      <c r="BEW114" s="376"/>
      <c r="BEX114" s="376"/>
      <c r="BEY114" s="376"/>
      <c r="BEZ114" s="376"/>
      <c r="BFA114" s="376"/>
      <c r="BFB114" s="376"/>
      <c r="BFC114" s="376"/>
      <c r="BFD114" s="376"/>
      <c r="BFE114" s="376"/>
      <c r="BFF114" s="376"/>
      <c r="BFG114" s="376"/>
      <c r="BFH114" s="376"/>
      <c r="BFI114" s="376"/>
      <c r="BFJ114" s="376"/>
      <c r="BFK114" s="376"/>
      <c r="BFL114" s="376"/>
      <c r="BFM114" s="376"/>
      <c r="BFN114" s="376"/>
      <c r="BFO114" s="376"/>
      <c r="BFP114" s="376"/>
      <c r="BFQ114" s="376"/>
      <c r="BFR114" s="376"/>
      <c r="BFS114" s="376"/>
      <c r="BFT114" s="376"/>
      <c r="BFU114" s="376"/>
      <c r="BFV114" s="376"/>
      <c r="BFW114" s="376"/>
      <c r="BFX114" s="376"/>
      <c r="BFY114" s="376"/>
      <c r="BFZ114" s="376"/>
      <c r="BGA114" s="376"/>
      <c r="BGB114" s="376"/>
      <c r="BGC114" s="376"/>
      <c r="BGD114" s="376"/>
      <c r="BGE114" s="376"/>
      <c r="BGF114" s="376"/>
      <c r="BGG114" s="376"/>
      <c r="BGH114" s="376"/>
      <c r="BGI114" s="376"/>
      <c r="BGJ114" s="376"/>
      <c r="BGK114" s="376"/>
      <c r="BGL114" s="376"/>
      <c r="BGM114" s="376"/>
      <c r="BGN114" s="376"/>
      <c r="BGO114" s="376"/>
      <c r="BGP114" s="376"/>
      <c r="BGQ114" s="376"/>
      <c r="BGR114" s="376"/>
      <c r="BGS114" s="376"/>
      <c r="BGT114" s="376"/>
      <c r="BGU114" s="376"/>
      <c r="BGV114" s="376"/>
      <c r="BGW114" s="376"/>
      <c r="BGX114" s="376"/>
      <c r="BGY114" s="376"/>
      <c r="BGZ114" s="376"/>
      <c r="BHA114" s="376"/>
      <c r="BHB114" s="376"/>
      <c r="BHC114" s="376"/>
      <c r="BHD114" s="376"/>
      <c r="BHE114" s="376"/>
      <c r="BHF114" s="376"/>
      <c r="BHG114" s="376"/>
      <c r="BHH114" s="376"/>
      <c r="BHI114" s="376"/>
      <c r="BHJ114" s="376"/>
      <c r="BHK114" s="376"/>
      <c r="BHL114" s="376"/>
      <c r="BHM114" s="376"/>
      <c r="BHN114" s="376"/>
      <c r="BHO114" s="376"/>
      <c r="BHP114" s="376"/>
      <c r="BHQ114" s="376"/>
      <c r="BHR114" s="376"/>
      <c r="BHS114" s="376"/>
      <c r="BHT114" s="376"/>
      <c r="BHU114" s="376"/>
      <c r="BHV114" s="376"/>
      <c r="BHW114" s="376"/>
      <c r="BHX114" s="376"/>
      <c r="BHY114" s="376"/>
      <c r="BHZ114" s="376"/>
      <c r="BIA114" s="376"/>
      <c r="BIB114" s="376"/>
      <c r="BIC114" s="376"/>
      <c r="BID114" s="376"/>
      <c r="BIE114" s="376"/>
      <c r="BIF114" s="376"/>
      <c r="BIG114" s="376"/>
      <c r="BIH114" s="376"/>
      <c r="BII114" s="376"/>
      <c r="BIJ114" s="376"/>
      <c r="BIK114" s="376"/>
      <c r="BIL114" s="376"/>
      <c r="BIM114" s="376"/>
      <c r="BIN114" s="376"/>
      <c r="BIO114" s="376"/>
      <c r="BIP114" s="376"/>
      <c r="BIQ114" s="376"/>
      <c r="BIR114" s="376"/>
      <c r="BIS114" s="376"/>
      <c r="BIT114" s="376"/>
      <c r="BIU114" s="376"/>
      <c r="BIV114" s="376"/>
      <c r="BIW114" s="376"/>
      <c r="BIX114" s="376"/>
      <c r="BIY114" s="376"/>
      <c r="BIZ114" s="376"/>
      <c r="BJA114" s="376"/>
      <c r="BJB114" s="376"/>
      <c r="BJC114" s="376"/>
      <c r="BJD114" s="376"/>
      <c r="BJE114" s="376"/>
      <c r="BJF114" s="376"/>
      <c r="BJG114" s="376"/>
      <c r="BJH114" s="376"/>
      <c r="BJI114" s="376"/>
      <c r="BJJ114" s="376"/>
      <c r="BJK114" s="376"/>
      <c r="BJL114" s="376"/>
      <c r="BJM114" s="376"/>
      <c r="BJN114" s="376"/>
      <c r="BJO114" s="376"/>
      <c r="BJP114" s="376"/>
      <c r="BJQ114" s="376"/>
      <c r="BJR114" s="376"/>
      <c r="BJS114" s="376"/>
      <c r="BJT114" s="376"/>
      <c r="BJU114" s="376"/>
      <c r="BJV114" s="376"/>
      <c r="BJW114" s="376"/>
      <c r="BJX114" s="376"/>
      <c r="BJY114" s="376"/>
      <c r="BJZ114" s="376"/>
      <c r="BKA114" s="376"/>
      <c r="BKB114" s="376"/>
      <c r="BKC114" s="376"/>
      <c r="BKD114" s="376"/>
      <c r="BKE114" s="376"/>
      <c r="BKF114" s="376"/>
      <c r="BKG114" s="376"/>
      <c r="BKH114" s="376"/>
      <c r="BKI114" s="376"/>
      <c r="BKJ114" s="376"/>
      <c r="BKK114" s="376"/>
      <c r="BKL114" s="376"/>
      <c r="BKM114" s="376"/>
      <c r="BKN114" s="376"/>
      <c r="BKO114" s="376"/>
      <c r="BKP114" s="376"/>
      <c r="BKQ114" s="376"/>
      <c r="BKR114" s="376"/>
      <c r="BKS114" s="376"/>
      <c r="BKT114" s="376"/>
      <c r="BKU114" s="376"/>
      <c r="BKV114" s="376"/>
      <c r="BKW114" s="376"/>
      <c r="BKX114" s="376"/>
      <c r="BKY114" s="376"/>
      <c r="BKZ114" s="376"/>
      <c r="BLA114" s="376"/>
      <c r="BLB114" s="376"/>
      <c r="BLC114" s="376"/>
      <c r="BLD114" s="376"/>
      <c r="BLE114" s="376"/>
      <c r="BLF114" s="376"/>
      <c r="BLG114" s="376"/>
      <c r="BLH114" s="376"/>
      <c r="BLI114" s="376"/>
      <c r="BLJ114" s="376"/>
      <c r="BLK114" s="376"/>
      <c r="BLL114" s="376"/>
      <c r="BLM114" s="376"/>
      <c r="BLN114" s="376"/>
      <c r="BLO114" s="376"/>
      <c r="BLP114" s="376"/>
      <c r="BLQ114" s="376"/>
      <c r="BLR114" s="376"/>
      <c r="BLS114" s="376"/>
      <c r="BLT114" s="376"/>
      <c r="BLU114" s="376"/>
      <c r="BLV114" s="376"/>
      <c r="BLW114" s="376"/>
      <c r="BLX114" s="376"/>
      <c r="BLY114" s="376"/>
      <c r="BLZ114" s="376"/>
      <c r="BMA114" s="376"/>
      <c r="BMB114" s="376"/>
      <c r="BMC114" s="376"/>
      <c r="BMD114" s="376"/>
      <c r="BME114" s="376"/>
      <c r="BMF114" s="376"/>
      <c r="BMG114" s="376"/>
      <c r="BMH114" s="376"/>
      <c r="BMI114" s="376"/>
      <c r="BMJ114" s="376"/>
      <c r="BMK114" s="376"/>
      <c r="BML114" s="376"/>
      <c r="BMM114" s="376"/>
      <c r="BMN114" s="376"/>
      <c r="BMO114" s="376"/>
      <c r="BMP114" s="376"/>
      <c r="BMQ114" s="376"/>
      <c r="BMR114" s="376"/>
      <c r="BMS114" s="376"/>
      <c r="BMT114" s="376"/>
      <c r="BMU114" s="376"/>
      <c r="BMV114" s="376"/>
      <c r="BMW114" s="376"/>
      <c r="BMX114" s="376"/>
      <c r="BMY114" s="376"/>
      <c r="BMZ114" s="376"/>
      <c r="BNA114" s="376"/>
      <c r="BNB114" s="376"/>
      <c r="BNC114" s="376"/>
      <c r="BND114" s="376"/>
      <c r="BNE114" s="376"/>
      <c r="BNF114" s="376"/>
      <c r="BNG114" s="376"/>
      <c r="BNH114" s="376"/>
      <c r="BNI114" s="376"/>
      <c r="BNJ114" s="376"/>
      <c r="BNK114" s="376"/>
      <c r="BNL114" s="376"/>
      <c r="BNM114" s="376"/>
      <c r="BNN114" s="376"/>
      <c r="BNO114" s="376"/>
      <c r="BNP114" s="376"/>
      <c r="BNQ114" s="376"/>
      <c r="BNR114" s="376"/>
      <c r="BNS114" s="376"/>
      <c r="BNT114" s="376"/>
      <c r="BNU114" s="376"/>
      <c r="BNV114" s="376"/>
      <c r="BNW114" s="376"/>
      <c r="BNX114" s="376"/>
      <c r="BNY114" s="376"/>
      <c r="BNZ114" s="376"/>
      <c r="BOA114" s="376"/>
      <c r="BOB114" s="376"/>
      <c r="BOC114" s="376"/>
      <c r="BOD114" s="376"/>
      <c r="BOE114" s="376"/>
      <c r="BOF114" s="376"/>
      <c r="BOG114" s="376"/>
      <c r="BOH114" s="376"/>
      <c r="BOI114" s="376"/>
      <c r="BOJ114" s="376"/>
      <c r="BOK114" s="376"/>
      <c r="BOL114" s="376"/>
      <c r="BOM114" s="376"/>
      <c r="BON114" s="376"/>
      <c r="BOO114" s="376"/>
      <c r="BOP114" s="376"/>
      <c r="BOQ114" s="376"/>
      <c r="BOR114" s="376"/>
      <c r="BOS114" s="376"/>
      <c r="BOT114" s="376"/>
      <c r="BOU114" s="376"/>
      <c r="BOV114" s="376"/>
      <c r="BOW114" s="376"/>
      <c r="BOX114" s="376"/>
      <c r="BOY114" s="376"/>
      <c r="BOZ114" s="376"/>
      <c r="BPA114" s="376"/>
      <c r="BPB114" s="376"/>
      <c r="BPC114" s="376"/>
      <c r="BPD114" s="376"/>
      <c r="BPE114" s="376"/>
      <c r="BPF114" s="376"/>
      <c r="BPG114" s="376"/>
      <c r="BPH114" s="376"/>
      <c r="BPI114" s="376"/>
      <c r="BPJ114" s="376"/>
      <c r="BPK114" s="376"/>
      <c r="BPL114" s="376"/>
      <c r="BPM114" s="376"/>
      <c r="BPN114" s="376"/>
      <c r="BPO114" s="376"/>
      <c r="BPP114" s="376"/>
      <c r="BPQ114" s="376"/>
      <c r="BPR114" s="376"/>
      <c r="BPS114" s="376"/>
      <c r="BPT114" s="376"/>
      <c r="BPU114" s="376"/>
      <c r="BPV114" s="376"/>
      <c r="BPW114" s="376"/>
      <c r="BPX114" s="376"/>
      <c r="BPY114" s="376"/>
      <c r="BPZ114" s="376"/>
      <c r="BQA114" s="376"/>
      <c r="BQB114" s="376"/>
      <c r="BQC114" s="376"/>
      <c r="BQD114" s="376"/>
      <c r="BQE114" s="376"/>
      <c r="BQF114" s="376"/>
      <c r="BQG114" s="376"/>
      <c r="BQH114" s="376"/>
      <c r="BQI114" s="376"/>
      <c r="BQJ114" s="376"/>
      <c r="BQK114" s="376"/>
      <c r="BQL114" s="376"/>
      <c r="BQM114" s="376"/>
      <c r="BQN114" s="376"/>
      <c r="BQO114" s="376"/>
      <c r="BQP114" s="376"/>
      <c r="BQQ114" s="376"/>
      <c r="BQR114" s="376"/>
      <c r="BQS114" s="376"/>
      <c r="BQT114" s="376"/>
      <c r="BQU114" s="376"/>
      <c r="BQV114" s="376"/>
      <c r="BQW114" s="376"/>
      <c r="BQX114" s="376"/>
      <c r="BQY114" s="376"/>
      <c r="BQZ114" s="376"/>
      <c r="BRA114" s="376"/>
      <c r="BRB114" s="376"/>
      <c r="BRC114" s="376"/>
      <c r="BRD114" s="376"/>
      <c r="BRE114" s="376"/>
      <c r="BRF114" s="376"/>
      <c r="BRG114" s="376"/>
      <c r="BRH114" s="376"/>
      <c r="BRI114" s="376"/>
      <c r="BRJ114" s="376"/>
      <c r="BRK114" s="376"/>
      <c r="BRL114" s="376"/>
      <c r="BRM114" s="376"/>
      <c r="BRN114" s="376"/>
      <c r="BRO114" s="376"/>
      <c r="BRP114" s="376"/>
      <c r="BRQ114" s="376"/>
      <c r="BRR114" s="376"/>
      <c r="BRS114" s="376"/>
      <c r="BRT114" s="376"/>
      <c r="BRU114" s="376"/>
      <c r="BRV114" s="376"/>
      <c r="BRW114" s="376"/>
      <c r="BRX114" s="376"/>
      <c r="BRY114" s="376"/>
      <c r="BRZ114" s="376"/>
      <c r="BSA114" s="376"/>
      <c r="BSB114" s="376"/>
      <c r="BSC114" s="376"/>
      <c r="BSD114" s="376"/>
      <c r="BSE114" s="376"/>
      <c r="BSF114" s="376"/>
      <c r="BSG114" s="376"/>
      <c r="BSH114" s="376"/>
      <c r="BSI114" s="376"/>
      <c r="BSJ114" s="376"/>
      <c r="BSK114" s="376"/>
      <c r="BSL114" s="376"/>
      <c r="BSM114" s="376"/>
      <c r="BSN114" s="376"/>
      <c r="BSO114" s="376"/>
      <c r="BSP114" s="376"/>
      <c r="BSQ114" s="376"/>
      <c r="BSR114" s="376"/>
      <c r="BSS114" s="376"/>
      <c r="BST114" s="376"/>
      <c r="BSU114" s="376"/>
      <c r="BSV114" s="376"/>
      <c r="BSW114" s="376"/>
      <c r="BSX114" s="376"/>
      <c r="BSY114" s="376"/>
      <c r="BSZ114" s="376"/>
      <c r="BTA114" s="376"/>
      <c r="BTB114" s="376"/>
      <c r="BTC114" s="376"/>
      <c r="BTD114" s="376"/>
      <c r="BTE114" s="376"/>
      <c r="BTF114" s="376"/>
      <c r="BTG114" s="376"/>
      <c r="BTH114" s="376"/>
      <c r="BTI114" s="376"/>
      <c r="BTJ114" s="376"/>
      <c r="BTK114" s="376"/>
      <c r="BTL114" s="376"/>
      <c r="BTM114" s="376"/>
      <c r="BTN114" s="376"/>
      <c r="BTO114" s="376"/>
      <c r="BTP114" s="376"/>
      <c r="BTQ114" s="376"/>
      <c r="BTR114" s="376"/>
      <c r="BTS114" s="376"/>
      <c r="BTT114" s="376"/>
      <c r="BTU114" s="376"/>
      <c r="BTV114" s="376"/>
      <c r="BTW114" s="376"/>
      <c r="BTX114" s="376"/>
      <c r="BTY114" s="376"/>
      <c r="BTZ114" s="376"/>
      <c r="BUA114" s="376"/>
      <c r="BUB114" s="376"/>
      <c r="BUC114" s="376"/>
      <c r="BUD114" s="376"/>
      <c r="BUE114" s="376"/>
      <c r="BUF114" s="376"/>
      <c r="BUG114" s="376"/>
      <c r="BUH114" s="376"/>
      <c r="BUI114" s="376"/>
      <c r="BUJ114" s="376"/>
      <c r="BUK114" s="376"/>
      <c r="BUL114" s="376"/>
      <c r="BUM114" s="376"/>
      <c r="BUN114" s="376"/>
      <c r="BUO114" s="376"/>
      <c r="BUP114" s="376"/>
      <c r="BUQ114" s="376"/>
      <c r="BUR114" s="376"/>
      <c r="BUS114" s="376"/>
      <c r="BUT114" s="376"/>
      <c r="BUU114" s="376"/>
      <c r="BUV114" s="376"/>
      <c r="BUW114" s="376"/>
      <c r="BUX114" s="376"/>
      <c r="BUY114" s="376"/>
      <c r="BUZ114" s="376"/>
      <c r="BVA114" s="376"/>
      <c r="BVB114" s="376"/>
      <c r="BVC114" s="376"/>
      <c r="BVD114" s="376"/>
      <c r="BVE114" s="376"/>
      <c r="BVF114" s="376"/>
      <c r="BVG114" s="376"/>
      <c r="BVH114" s="376"/>
      <c r="BVI114" s="376"/>
      <c r="BVJ114" s="376"/>
      <c r="BVK114" s="376"/>
      <c r="BVL114" s="376"/>
      <c r="BVM114" s="376"/>
      <c r="BVN114" s="376"/>
      <c r="BVO114" s="376"/>
      <c r="BVP114" s="376"/>
      <c r="BVQ114" s="376"/>
      <c r="BVR114" s="376"/>
      <c r="BVS114" s="376"/>
      <c r="BVT114" s="376"/>
      <c r="BVU114" s="376"/>
      <c r="BVV114" s="376"/>
      <c r="BVW114" s="376"/>
      <c r="BVX114" s="376"/>
      <c r="BVY114" s="376"/>
      <c r="BVZ114" s="376"/>
      <c r="BWA114" s="376"/>
      <c r="BWB114" s="376"/>
      <c r="BWC114" s="376"/>
      <c r="BWD114" s="376"/>
      <c r="BWE114" s="376"/>
      <c r="BWF114" s="376"/>
      <c r="BWG114" s="376"/>
      <c r="BWH114" s="376"/>
      <c r="BWI114" s="376"/>
      <c r="BWJ114" s="376"/>
      <c r="BWK114" s="376"/>
      <c r="BWL114" s="376"/>
      <c r="BWM114" s="376"/>
      <c r="BWN114" s="376"/>
      <c r="BWO114" s="376"/>
      <c r="BWP114" s="376"/>
      <c r="BWQ114" s="376"/>
      <c r="BWR114" s="376"/>
      <c r="BWS114" s="376"/>
      <c r="BWT114" s="376"/>
      <c r="BWU114" s="376"/>
      <c r="BWV114" s="376"/>
      <c r="BWW114" s="376"/>
      <c r="BWX114" s="376"/>
      <c r="BWY114" s="376"/>
      <c r="BWZ114" s="376"/>
      <c r="BXA114" s="376"/>
      <c r="BXB114" s="376"/>
      <c r="BXC114" s="376"/>
      <c r="BXD114" s="376"/>
      <c r="BXE114" s="376"/>
      <c r="BXF114" s="376"/>
      <c r="BXG114" s="376"/>
      <c r="BXH114" s="376"/>
      <c r="BXI114" s="376"/>
      <c r="BXJ114" s="376"/>
      <c r="BXK114" s="376"/>
      <c r="BXL114" s="376"/>
      <c r="BXM114" s="376"/>
      <c r="BXN114" s="376"/>
      <c r="BXO114" s="376"/>
      <c r="BXP114" s="376"/>
      <c r="BXQ114" s="376"/>
      <c r="BXR114" s="376"/>
      <c r="BXS114" s="376"/>
      <c r="BXT114" s="376"/>
      <c r="BXU114" s="376"/>
      <c r="BXV114" s="376"/>
      <c r="BXW114" s="376"/>
      <c r="BXX114" s="376"/>
      <c r="BXY114" s="376"/>
      <c r="BXZ114" s="376"/>
      <c r="BYA114" s="376"/>
      <c r="BYB114" s="376"/>
      <c r="BYC114" s="376"/>
      <c r="BYD114" s="376"/>
      <c r="BYE114" s="376"/>
      <c r="BYF114" s="376"/>
      <c r="BYG114" s="376"/>
      <c r="BYH114" s="376"/>
      <c r="BYI114" s="376"/>
      <c r="BYJ114" s="376"/>
      <c r="BYK114" s="376"/>
      <c r="BYL114" s="376"/>
      <c r="BYM114" s="376"/>
      <c r="BYN114" s="376"/>
      <c r="BYO114" s="376"/>
      <c r="BYP114" s="376"/>
      <c r="BYQ114" s="376"/>
      <c r="BYR114" s="376"/>
      <c r="BYS114" s="376"/>
      <c r="BYT114" s="376"/>
      <c r="BYU114" s="376"/>
      <c r="BYV114" s="376"/>
      <c r="BYW114" s="376"/>
      <c r="BYX114" s="376"/>
      <c r="BYY114" s="376"/>
      <c r="BYZ114" s="376"/>
      <c r="BZA114" s="376"/>
      <c r="BZB114" s="376"/>
      <c r="BZC114" s="376"/>
      <c r="BZD114" s="376"/>
      <c r="BZE114" s="376"/>
      <c r="BZF114" s="376"/>
      <c r="BZG114" s="376"/>
      <c r="BZH114" s="376"/>
      <c r="BZI114" s="376"/>
      <c r="BZJ114" s="376"/>
      <c r="BZK114" s="376"/>
      <c r="BZL114" s="376"/>
      <c r="BZM114" s="376"/>
      <c r="BZN114" s="376"/>
      <c r="BZO114" s="376"/>
      <c r="BZP114" s="376"/>
      <c r="BZQ114" s="376"/>
      <c r="BZR114" s="376"/>
      <c r="BZS114" s="376"/>
      <c r="BZT114" s="376"/>
      <c r="BZU114" s="376"/>
      <c r="BZV114" s="376"/>
      <c r="BZW114" s="376"/>
      <c r="BZX114" s="376"/>
      <c r="BZY114" s="376"/>
      <c r="BZZ114" s="376"/>
      <c r="CAA114" s="376"/>
      <c r="CAB114" s="376"/>
      <c r="CAC114" s="376"/>
      <c r="CAD114" s="376"/>
      <c r="CAE114" s="376"/>
      <c r="CAF114" s="376"/>
      <c r="CAG114" s="376"/>
      <c r="CAH114" s="376"/>
      <c r="CAI114" s="376"/>
      <c r="CAJ114" s="376"/>
      <c r="CAK114" s="376"/>
      <c r="CAL114" s="376"/>
      <c r="CAM114" s="376"/>
      <c r="CAN114" s="376"/>
      <c r="CAO114" s="376"/>
      <c r="CAP114" s="376"/>
      <c r="CAQ114" s="376"/>
      <c r="CAR114" s="376"/>
      <c r="CAS114" s="376"/>
      <c r="CAT114" s="376"/>
      <c r="CAU114" s="376"/>
      <c r="CAV114" s="376"/>
      <c r="CAW114" s="376"/>
      <c r="CAX114" s="376"/>
      <c r="CAY114" s="376"/>
      <c r="CAZ114" s="376"/>
      <c r="CBA114" s="376"/>
      <c r="CBB114" s="376"/>
      <c r="CBC114" s="376"/>
      <c r="CBD114" s="376"/>
      <c r="CBE114" s="376"/>
      <c r="CBF114" s="376"/>
      <c r="CBG114" s="376"/>
      <c r="CBH114" s="376"/>
      <c r="CBI114" s="376"/>
      <c r="CBJ114" s="376"/>
      <c r="CBK114" s="376"/>
      <c r="CBL114" s="376"/>
      <c r="CBM114" s="376"/>
      <c r="CBN114" s="376"/>
      <c r="CBO114" s="376"/>
      <c r="CBP114" s="376"/>
      <c r="CBQ114" s="376"/>
      <c r="CBR114" s="376"/>
      <c r="CBS114" s="376"/>
      <c r="CBT114" s="376"/>
      <c r="CBU114" s="376"/>
      <c r="CBV114" s="376"/>
      <c r="CBW114" s="376"/>
      <c r="CBX114" s="376"/>
      <c r="CBY114" s="376"/>
      <c r="CBZ114" s="376"/>
      <c r="CCA114" s="376"/>
      <c r="CCB114" s="376"/>
      <c r="CCC114" s="376"/>
      <c r="CCD114" s="376"/>
      <c r="CCE114" s="376"/>
      <c r="CCF114" s="376"/>
      <c r="CCG114" s="376"/>
      <c r="CCH114" s="376"/>
      <c r="CCI114" s="376"/>
      <c r="CCJ114" s="376"/>
      <c r="CCK114" s="376"/>
      <c r="CCL114" s="376"/>
      <c r="CCM114" s="376"/>
      <c r="CCN114" s="376"/>
      <c r="CCO114" s="376"/>
      <c r="CCP114" s="376"/>
      <c r="CCQ114" s="376"/>
      <c r="CCR114" s="376"/>
      <c r="CCS114" s="376"/>
      <c r="CCT114" s="376"/>
      <c r="CCU114" s="376"/>
      <c r="CCV114" s="376"/>
      <c r="CCW114" s="376"/>
      <c r="CCX114" s="376"/>
      <c r="CCY114" s="376"/>
      <c r="CCZ114" s="376"/>
      <c r="CDA114" s="376"/>
      <c r="CDB114" s="376"/>
      <c r="CDC114" s="376"/>
      <c r="CDD114" s="376"/>
      <c r="CDE114" s="376"/>
      <c r="CDF114" s="376"/>
      <c r="CDG114" s="376"/>
      <c r="CDH114" s="376"/>
      <c r="CDI114" s="376"/>
      <c r="CDJ114" s="376"/>
      <c r="CDK114" s="376"/>
      <c r="CDL114" s="376"/>
      <c r="CDM114" s="376"/>
      <c r="CDN114" s="376"/>
      <c r="CDO114" s="376"/>
      <c r="CDP114" s="376"/>
      <c r="CDQ114" s="376"/>
      <c r="CDR114" s="376"/>
      <c r="CDS114" s="376"/>
      <c r="CDT114" s="376"/>
      <c r="CDU114" s="376"/>
      <c r="CDV114" s="376"/>
      <c r="CDW114" s="376"/>
      <c r="CDX114" s="376"/>
      <c r="CDY114" s="376"/>
      <c r="CDZ114" s="376"/>
      <c r="CEA114" s="376"/>
      <c r="CEB114" s="376"/>
      <c r="CEC114" s="376"/>
      <c r="CED114" s="376"/>
      <c r="CEE114" s="376"/>
      <c r="CEF114" s="376"/>
      <c r="CEG114" s="376"/>
      <c r="CEH114" s="376"/>
      <c r="CEI114" s="376"/>
      <c r="CEJ114" s="376"/>
      <c r="CEK114" s="376"/>
      <c r="CEL114" s="376"/>
      <c r="CEM114" s="376"/>
      <c r="CEN114" s="376"/>
      <c r="CEO114" s="376"/>
      <c r="CEP114" s="376"/>
      <c r="CEQ114" s="376"/>
      <c r="CER114" s="376"/>
      <c r="CES114" s="376"/>
      <c r="CET114" s="376"/>
      <c r="CEU114" s="376"/>
      <c r="CEV114" s="376"/>
      <c r="CEW114" s="376"/>
      <c r="CEX114" s="376"/>
      <c r="CEY114" s="376"/>
      <c r="CEZ114" s="376"/>
      <c r="CFA114" s="376"/>
      <c r="CFB114" s="376"/>
      <c r="CFC114" s="376"/>
      <c r="CFD114" s="376"/>
      <c r="CFE114" s="376"/>
      <c r="CFF114" s="376"/>
      <c r="CFG114" s="376"/>
      <c r="CFH114" s="376"/>
      <c r="CFI114" s="376"/>
      <c r="CFJ114" s="376"/>
      <c r="CFK114" s="376"/>
      <c r="CFL114" s="376"/>
      <c r="CFM114" s="376"/>
      <c r="CFN114" s="376"/>
      <c r="CFO114" s="376"/>
      <c r="CFP114" s="376"/>
      <c r="CFQ114" s="376"/>
      <c r="CFR114" s="376"/>
      <c r="CFS114" s="376"/>
      <c r="CFT114" s="376"/>
      <c r="CFU114" s="376"/>
      <c r="CFV114" s="376"/>
      <c r="CFW114" s="376"/>
      <c r="CFX114" s="376"/>
      <c r="CFY114" s="376"/>
      <c r="CFZ114" s="376"/>
      <c r="CGA114" s="376"/>
      <c r="CGB114" s="376"/>
      <c r="CGC114" s="376"/>
      <c r="CGD114" s="376"/>
      <c r="CGE114" s="376"/>
      <c r="CGF114" s="376"/>
      <c r="CGG114" s="376"/>
      <c r="CGH114" s="376"/>
      <c r="CGI114" s="376"/>
      <c r="CGJ114" s="376"/>
      <c r="CGK114" s="376"/>
      <c r="CGL114" s="376"/>
      <c r="CGM114" s="376"/>
      <c r="CGN114" s="376"/>
      <c r="CGO114" s="376"/>
      <c r="CGP114" s="376"/>
      <c r="CGQ114" s="376"/>
      <c r="CGR114" s="376"/>
      <c r="CGS114" s="376"/>
      <c r="CGT114" s="376"/>
      <c r="CGU114" s="376"/>
      <c r="CGV114" s="376"/>
      <c r="CGW114" s="376"/>
      <c r="CGX114" s="376"/>
      <c r="CGY114" s="376"/>
      <c r="CGZ114" s="376"/>
      <c r="CHA114" s="376"/>
      <c r="CHB114" s="376"/>
      <c r="CHC114" s="376"/>
      <c r="CHD114" s="376"/>
      <c r="CHE114" s="376"/>
      <c r="CHF114" s="376"/>
      <c r="CHG114" s="376"/>
      <c r="CHH114" s="376"/>
      <c r="CHI114" s="376"/>
      <c r="CHJ114" s="376"/>
      <c r="CHK114" s="376"/>
      <c r="CHL114" s="376"/>
      <c r="CHM114" s="376"/>
      <c r="CHN114" s="376"/>
      <c r="CHO114" s="376"/>
      <c r="CHP114" s="376"/>
      <c r="CHQ114" s="376"/>
      <c r="CHR114" s="376"/>
      <c r="CHS114" s="376"/>
      <c r="CHT114" s="376"/>
      <c r="CHU114" s="376"/>
      <c r="CHV114" s="376"/>
      <c r="CHW114" s="376"/>
      <c r="CHX114" s="376"/>
      <c r="CHY114" s="376"/>
      <c r="CHZ114" s="376"/>
      <c r="CIA114" s="376"/>
      <c r="CIB114" s="376"/>
      <c r="CIC114" s="376"/>
      <c r="CID114" s="376"/>
      <c r="CIE114" s="376"/>
      <c r="CIF114" s="376"/>
      <c r="CIG114" s="376"/>
      <c r="CIH114" s="376"/>
      <c r="CII114" s="376"/>
      <c r="CIJ114" s="376"/>
      <c r="CIK114" s="376"/>
      <c r="CIL114" s="376"/>
      <c r="CIM114" s="376"/>
      <c r="CIN114" s="376"/>
      <c r="CIO114" s="376"/>
      <c r="CIP114" s="376"/>
      <c r="CIQ114" s="376"/>
      <c r="CIR114" s="376"/>
      <c r="CIS114" s="376"/>
      <c r="CIT114" s="376"/>
      <c r="CIU114" s="376"/>
      <c r="CIV114" s="376"/>
      <c r="CIW114" s="376"/>
      <c r="CIX114" s="376"/>
      <c r="CIY114" s="376"/>
      <c r="CIZ114" s="376"/>
      <c r="CJA114" s="376"/>
      <c r="CJB114" s="376"/>
      <c r="CJC114" s="376"/>
      <c r="CJD114" s="376"/>
      <c r="CJE114" s="376"/>
      <c r="CJF114" s="376"/>
      <c r="CJG114" s="376"/>
      <c r="CJH114" s="376"/>
      <c r="CJI114" s="376"/>
      <c r="CJJ114" s="376"/>
      <c r="CJK114" s="376"/>
      <c r="CJL114" s="376"/>
      <c r="CJM114" s="376"/>
      <c r="CJN114" s="376"/>
      <c r="CJO114" s="376"/>
      <c r="CJP114" s="376"/>
      <c r="CJQ114" s="376"/>
      <c r="CJR114" s="376"/>
      <c r="CJS114" s="376"/>
      <c r="CJT114" s="376"/>
      <c r="CJU114" s="376"/>
      <c r="CJV114" s="376"/>
      <c r="CJW114" s="376"/>
      <c r="CJX114" s="376"/>
      <c r="CJY114" s="376"/>
      <c r="CJZ114" s="376"/>
      <c r="CKA114" s="376"/>
      <c r="CKB114" s="376"/>
      <c r="CKC114" s="376"/>
      <c r="CKD114" s="376"/>
      <c r="CKE114" s="376"/>
      <c r="CKF114" s="376"/>
      <c r="CKG114" s="376"/>
      <c r="CKH114" s="376"/>
      <c r="CKI114" s="376"/>
      <c r="CKJ114" s="376"/>
      <c r="CKK114" s="376"/>
      <c r="CKL114" s="376"/>
      <c r="CKM114" s="376"/>
      <c r="CKN114" s="376"/>
      <c r="CKO114" s="376"/>
      <c r="CKP114" s="376"/>
      <c r="CKQ114" s="376"/>
      <c r="CKR114" s="376"/>
      <c r="CKS114" s="376"/>
      <c r="CKT114" s="376"/>
      <c r="CKU114" s="376"/>
      <c r="CKV114" s="376"/>
      <c r="CKW114" s="376"/>
      <c r="CKX114" s="376"/>
      <c r="CKY114" s="376"/>
      <c r="CKZ114" s="376"/>
      <c r="CLA114" s="376"/>
      <c r="CLB114" s="376"/>
      <c r="CLC114" s="376"/>
      <c r="CLD114" s="376"/>
      <c r="CLE114" s="376"/>
      <c r="CLF114" s="376"/>
      <c r="CLG114" s="376"/>
      <c r="CLH114" s="376"/>
      <c r="CLI114" s="376"/>
      <c r="CLJ114" s="376"/>
      <c r="CLK114" s="376"/>
      <c r="CLL114" s="376"/>
      <c r="CLM114" s="376"/>
      <c r="CLN114" s="376"/>
      <c r="CLO114" s="376"/>
      <c r="CLP114" s="376"/>
      <c r="CLQ114" s="376"/>
      <c r="CLR114" s="376"/>
      <c r="CLS114" s="376"/>
      <c r="CLT114" s="376"/>
      <c r="CLU114" s="376"/>
      <c r="CLV114" s="376"/>
      <c r="CLW114" s="376"/>
      <c r="CLX114" s="376"/>
      <c r="CLY114" s="376"/>
      <c r="CLZ114" s="376"/>
      <c r="CMA114" s="376"/>
      <c r="CMB114" s="376"/>
      <c r="CMC114" s="376"/>
      <c r="CMD114" s="376"/>
      <c r="CME114" s="376"/>
      <c r="CMF114" s="376"/>
      <c r="CMG114" s="376"/>
      <c r="CMH114" s="376"/>
      <c r="CMI114" s="376"/>
      <c r="CMJ114" s="376"/>
      <c r="CMK114" s="376"/>
      <c r="CML114" s="376"/>
      <c r="CMM114" s="376"/>
      <c r="CMN114" s="376"/>
      <c r="CMO114" s="376"/>
      <c r="CMP114" s="376"/>
      <c r="CMQ114" s="376"/>
      <c r="CMR114" s="376"/>
      <c r="CMS114" s="376"/>
      <c r="CMT114" s="376"/>
      <c r="CMU114" s="376"/>
      <c r="CMV114" s="376"/>
      <c r="CMW114" s="376"/>
      <c r="CMX114" s="376"/>
      <c r="CMY114" s="376"/>
      <c r="CMZ114" s="376"/>
      <c r="CNA114" s="376"/>
      <c r="CNB114" s="376"/>
      <c r="CNC114" s="376"/>
      <c r="CND114" s="376"/>
      <c r="CNE114" s="376"/>
      <c r="CNF114" s="376"/>
      <c r="CNG114" s="376"/>
      <c r="CNH114" s="376"/>
      <c r="CNI114" s="376"/>
      <c r="CNJ114" s="376"/>
      <c r="CNK114" s="376"/>
      <c r="CNL114" s="376"/>
      <c r="CNM114" s="376"/>
      <c r="CNN114" s="376"/>
      <c r="CNO114" s="376"/>
      <c r="CNP114" s="376"/>
      <c r="CNQ114" s="376"/>
      <c r="CNR114" s="376"/>
      <c r="CNS114" s="376"/>
      <c r="CNT114" s="376"/>
      <c r="CNU114" s="376"/>
      <c r="CNV114" s="376"/>
      <c r="CNW114" s="376"/>
      <c r="CNX114" s="376"/>
      <c r="CNY114" s="376"/>
      <c r="CNZ114" s="376"/>
      <c r="COA114" s="376"/>
      <c r="COB114" s="376"/>
      <c r="COC114" s="376"/>
      <c r="COD114" s="376"/>
      <c r="COE114" s="376"/>
      <c r="COF114" s="376"/>
      <c r="COG114" s="376"/>
      <c r="COH114" s="376"/>
      <c r="COI114" s="376"/>
      <c r="COJ114" s="376"/>
      <c r="COK114" s="376"/>
      <c r="COL114" s="376"/>
      <c r="COM114" s="376"/>
      <c r="CON114" s="376"/>
      <c r="COO114" s="376"/>
      <c r="COP114" s="376"/>
      <c r="COQ114" s="376"/>
      <c r="COR114" s="376"/>
      <c r="COS114" s="376"/>
      <c r="COT114" s="376"/>
      <c r="COU114" s="376"/>
      <c r="COV114" s="376"/>
      <c r="COW114" s="376"/>
      <c r="COX114" s="376"/>
      <c r="COY114" s="376"/>
      <c r="COZ114" s="376"/>
      <c r="CPA114" s="376"/>
      <c r="CPB114" s="376"/>
      <c r="CPC114" s="376"/>
      <c r="CPD114" s="376"/>
      <c r="CPE114" s="376"/>
      <c r="CPF114" s="376"/>
      <c r="CPG114" s="376"/>
      <c r="CPH114" s="376"/>
      <c r="CPI114" s="376"/>
      <c r="CPJ114" s="376"/>
      <c r="CPK114" s="376"/>
      <c r="CPL114" s="376"/>
      <c r="CPM114" s="376"/>
      <c r="CPN114" s="376"/>
      <c r="CPO114" s="376"/>
      <c r="CPP114" s="376"/>
      <c r="CPQ114" s="376"/>
      <c r="CPR114" s="376"/>
      <c r="CPS114" s="376"/>
      <c r="CPT114" s="376"/>
      <c r="CPU114" s="376"/>
      <c r="CPV114" s="376"/>
      <c r="CPW114" s="376"/>
      <c r="CPX114" s="376"/>
      <c r="CPY114" s="376"/>
      <c r="CPZ114" s="376"/>
      <c r="CQA114" s="376"/>
      <c r="CQB114" s="376"/>
      <c r="CQC114" s="376"/>
      <c r="CQD114" s="376"/>
      <c r="CQE114" s="376"/>
      <c r="CQF114" s="376"/>
      <c r="CQG114" s="376"/>
      <c r="CQH114" s="376"/>
      <c r="CQI114" s="376"/>
      <c r="CQJ114" s="376"/>
      <c r="CQK114" s="376"/>
      <c r="CQL114" s="376"/>
      <c r="CQM114" s="376"/>
      <c r="CQN114" s="376"/>
      <c r="CQO114" s="376"/>
      <c r="CQP114" s="376"/>
      <c r="CQQ114" s="376"/>
      <c r="CQR114" s="376"/>
      <c r="CQS114" s="376"/>
      <c r="CQT114" s="376"/>
      <c r="CQU114" s="376"/>
      <c r="CQV114" s="376"/>
      <c r="CQW114" s="376"/>
      <c r="CQX114" s="376"/>
      <c r="CQY114" s="376"/>
      <c r="CQZ114" s="376"/>
      <c r="CRA114" s="376"/>
      <c r="CRB114" s="376"/>
      <c r="CRC114" s="376"/>
      <c r="CRD114" s="376"/>
      <c r="CRE114" s="376"/>
      <c r="CRF114" s="376"/>
      <c r="CRG114" s="376"/>
      <c r="CRH114" s="376"/>
      <c r="CRI114" s="376"/>
      <c r="CRJ114" s="376"/>
      <c r="CRK114" s="376"/>
      <c r="CRL114" s="376"/>
      <c r="CRM114" s="376"/>
      <c r="CRN114" s="376"/>
      <c r="CRO114" s="376"/>
      <c r="CRP114" s="376"/>
      <c r="CRQ114" s="376"/>
      <c r="CRR114" s="376"/>
      <c r="CRS114" s="376"/>
      <c r="CRT114" s="376"/>
      <c r="CRU114" s="376"/>
      <c r="CRV114" s="376"/>
      <c r="CRW114" s="376"/>
      <c r="CRX114" s="376"/>
      <c r="CRY114" s="376"/>
      <c r="CRZ114" s="376"/>
      <c r="CSA114" s="376"/>
      <c r="CSB114" s="376"/>
      <c r="CSC114" s="376"/>
      <c r="CSD114" s="376"/>
      <c r="CSE114" s="376"/>
      <c r="CSF114" s="376"/>
      <c r="CSG114" s="376"/>
      <c r="CSH114" s="376"/>
      <c r="CSI114" s="376"/>
      <c r="CSJ114" s="376"/>
      <c r="CSK114" s="376"/>
      <c r="CSL114" s="376"/>
      <c r="CSM114" s="376"/>
      <c r="CSN114" s="376"/>
      <c r="CSO114" s="376"/>
      <c r="CSP114" s="376"/>
      <c r="CSQ114" s="376"/>
      <c r="CSR114" s="376"/>
      <c r="CSS114" s="376"/>
      <c r="CST114" s="376"/>
      <c r="CSU114" s="376"/>
      <c r="CSV114" s="376"/>
      <c r="CSW114" s="376"/>
      <c r="CSX114" s="376"/>
      <c r="CSY114" s="376"/>
      <c r="CSZ114" s="376"/>
      <c r="CTA114" s="376"/>
      <c r="CTB114" s="376"/>
      <c r="CTC114" s="376"/>
      <c r="CTD114" s="376"/>
      <c r="CTE114" s="376"/>
      <c r="CTF114" s="376"/>
      <c r="CTG114" s="376"/>
      <c r="CTH114" s="376"/>
      <c r="CTI114" s="376"/>
      <c r="CTJ114" s="376"/>
      <c r="CTK114" s="376"/>
      <c r="CTL114" s="376"/>
      <c r="CTM114" s="376"/>
      <c r="CTN114" s="376"/>
      <c r="CTO114" s="376"/>
      <c r="CTP114" s="376"/>
      <c r="CTQ114" s="376"/>
      <c r="CTR114" s="376"/>
      <c r="CTS114" s="376"/>
      <c r="CTT114" s="376"/>
      <c r="CTU114" s="376"/>
      <c r="CTV114" s="376"/>
      <c r="CTW114" s="376"/>
      <c r="CTX114" s="376"/>
      <c r="CTY114" s="376"/>
      <c r="CTZ114" s="376"/>
      <c r="CUA114" s="376"/>
      <c r="CUB114" s="376"/>
      <c r="CUC114" s="376"/>
      <c r="CUD114" s="376"/>
      <c r="CUE114" s="376"/>
      <c r="CUF114" s="376"/>
      <c r="CUG114" s="376"/>
      <c r="CUH114" s="376"/>
      <c r="CUI114" s="376"/>
      <c r="CUJ114" s="376"/>
      <c r="CUK114" s="376"/>
      <c r="CUL114" s="376"/>
      <c r="CUM114" s="376"/>
      <c r="CUN114" s="376"/>
      <c r="CUO114" s="376"/>
      <c r="CUP114" s="376"/>
      <c r="CUQ114" s="376"/>
      <c r="CUR114" s="376"/>
      <c r="CUS114" s="376"/>
      <c r="CUT114" s="376"/>
      <c r="CUU114" s="376"/>
      <c r="CUV114" s="376"/>
      <c r="CUW114" s="376"/>
      <c r="CUX114" s="376"/>
      <c r="CUY114" s="376"/>
      <c r="CUZ114" s="376"/>
      <c r="CVA114" s="376"/>
      <c r="CVB114" s="376"/>
      <c r="CVC114" s="376"/>
      <c r="CVD114" s="376"/>
      <c r="CVE114" s="376"/>
      <c r="CVF114" s="376"/>
      <c r="CVG114" s="376"/>
      <c r="CVH114" s="376"/>
      <c r="CVI114" s="376"/>
      <c r="CVJ114" s="376"/>
      <c r="CVK114" s="376"/>
      <c r="CVL114" s="376"/>
      <c r="CVM114" s="376"/>
      <c r="CVN114" s="376"/>
      <c r="CVO114" s="376"/>
      <c r="CVP114" s="376"/>
      <c r="CVQ114" s="376"/>
      <c r="CVR114" s="376"/>
      <c r="CVS114" s="376"/>
      <c r="CVT114" s="376"/>
      <c r="CVU114" s="376"/>
      <c r="CVV114" s="376"/>
      <c r="CVW114" s="376"/>
      <c r="CVX114" s="376"/>
      <c r="CVY114" s="376"/>
      <c r="CVZ114" s="376"/>
      <c r="CWA114" s="376"/>
      <c r="CWB114" s="376"/>
      <c r="CWC114" s="376"/>
      <c r="CWD114" s="376"/>
      <c r="CWE114" s="376"/>
      <c r="CWF114" s="376"/>
      <c r="CWG114" s="376"/>
      <c r="CWH114" s="376"/>
      <c r="CWI114" s="376"/>
      <c r="CWJ114" s="376"/>
      <c r="CWK114" s="376"/>
      <c r="CWL114" s="376"/>
      <c r="CWM114" s="376"/>
      <c r="CWN114" s="376"/>
      <c r="CWO114" s="376"/>
      <c r="CWP114" s="376"/>
      <c r="CWQ114" s="376"/>
      <c r="CWR114" s="376"/>
      <c r="CWS114" s="376"/>
      <c r="CWT114" s="376"/>
      <c r="CWU114" s="376"/>
      <c r="CWV114" s="376"/>
      <c r="CWW114" s="376"/>
      <c r="CWX114" s="376"/>
      <c r="CWY114" s="376"/>
      <c r="CWZ114" s="376"/>
      <c r="CXA114" s="376"/>
      <c r="CXB114" s="376"/>
      <c r="CXC114" s="376"/>
      <c r="CXD114" s="376"/>
      <c r="CXE114" s="376"/>
      <c r="CXF114" s="376"/>
      <c r="CXG114" s="376"/>
      <c r="CXH114" s="376"/>
      <c r="CXI114" s="376"/>
      <c r="CXJ114" s="376"/>
      <c r="CXK114" s="376"/>
      <c r="CXL114" s="376"/>
      <c r="CXM114" s="376"/>
      <c r="CXN114" s="376"/>
      <c r="CXO114" s="376"/>
      <c r="CXP114" s="376"/>
      <c r="CXQ114" s="376"/>
      <c r="CXR114" s="376"/>
      <c r="CXS114" s="376"/>
      <c r="CXT114" s="376"/>
      <c r="CXU114" s="376"/>
      <c r="CXV114" s="376"/>
      <c r="CXW114" s="376"/>
      <c r="CXX114" s="376"/>
      <c r="CXY114" s="376"/>
      <c r="CXZ114" s="376"/>
      <c r="CYA114" s="376"/>
      <c r="CYB114" s="376"/>
      <c r="CYC114" s="376"/>
      <c r="CYD114" s="376"/>
      <c r="CYE114" s="376"/>
      <c r="CYF114" s="376"/>
      <c r="CYG114" s="376"/>
      <c r="CYH114" s="376"/>
      <c r="CYI114" s="376"/>
      <c r="CYJ114" s="376"/>
      <c r="CYK114" s="376"/>
      <c r="CYL114" s="376"/>
      <c r="CYM114" s="376"/>
      <c r="CYN114" s="376"/>
      <c r="CYO114" s="376"/>
      <c r="CYP114" s="376"/>
      <c r="CYQ114" s="376"/>
      <c r="CYR114" s="376"/>
      <c r="CYS114" s="376"/>
      <c r="CYT114" s="376"/>
      <c r="CYU114" s="376"/>
      <c r="CYV114" s="376"/>
      <c r="CYW114" s="376"/>
      <c r="CYX114" s="376"/>
      <c r="CYY114" s="376"/>
      <c r="CYZ114" s="376"/>
      <c r="CZA114" s="376"/>
      <c r="CZB114" s="376"/>
      <c r="CZC114" s="376"/>
      <c r="CZD114" s="376"/>
      <c r="CZE114" s="376"/>
      <c r="CZF114" s="376"/>
      <c r="CZG114" s="376"/>
      <c r="CZH114" s="376"/>
      <c r="CZI114" s="376"/>
      <c r="CZJ114" s="376"/>
      <c r="CZK114" s="376"/>
      <c r="CZL114" s="376"/>
      <c r="CZM114" s="376"/>
      <c r="CZN114" s="376"/>
      <c r="CZO114" s="376"/>
      <c r="CZP114" s="376"/>
      <c r="CZQ114" s="376"/>
      <c r="CZR114" s="376"/>
      <c r="CZS114" s="376"/>
      <c r="CZT114" s="376"/>
      <c r="CZU114" s="376"/>
      <c r="CZV114" s="376"/>
      <c r="CZW114" s="376"/>
      <c r="CZX114" s="376"/>
      <c r="CZY114" s="376"/>
      <c r="CZZ114" s="376"/>
      <c r="DAA114" s="376"/>
      <c r="DAB114" s="376"/>
      <c r="DAC114" s="376"/>
      <c r="DAD114" s="376"/>
      <c r="DAE114" s="376"/>
      <c r="DAF114" s="376"/>
      <c r="DAG114" s="376"/>
      <c r="DAH114" s="376"/>
      <c r="DAI114" s="376"/>
      <c r="DAJ114" s="376"/>
      <c r="DAK114" s="376"/>
      <c r="DAL114" s="376"/>
      <c r="DAM114" s="376"/>
      <c r="DAN114" s="376"/>
      <c r="DAO114" s="376"/>
      <c r="DAP114" s="376"/>
      <c r="DAQ114" s="376"/>
      <c r="DAR114" s="376"/>
      <c r="DAS114" s="376"/>
      <c r="DAT114" s="376"/>
      <c r="DAU114" s="376"/>
      <c r="DAV114" s="376"/>
      <c r="DAW114" s="376"/>
      <c r="DAX114" s="376"/>
      <c r="DAY114" s="376"/>
      <c r="DAZ114" s="376"/>
      <c r="DBA114" s="376"/>
      <c r="DBB114" s="376"/>
      <c r="DBC114" s="376"/>
      <c r="DBD114" s="376"/>
      <c r="DBE114" s="376"/>
      <c r="DBF114" s="376"/>
      <c r="DBG114" s="376"/>
      <c r="DBH114" s="376"/>
      <c r="DBI114" s="376"/>
      <c r="DBJ114" s="376"/>
      <c r="DBK114" s="376"/>
      <c r="DBL114" s="376"/>
      <c r="DBM114" s="376"/>
      <c r="DBN114" s="376"/>
      <c r="DBO114" s="376"/>
      <c r="DBP114" s="376"/>
      <c r="DBQ114" s="376"/>
      <c r="DBR114" s="376"/>
      <c r="DBS114" s="376"/>
      <c r="DBT114" s="376"/>
      <c r="DBU114" s="376"/>
      <c r="DBV114" s="376"/>
      <c r="DBW114" s="376"/>
      <c r="DBX114" s="376"/>
      <c r="DBY114" s="376"/>
      <c r="DBZ114" s="376"/>
      <c r="DCA114" s="376"/>
      <c r="DCB114" s="376"/>
      <c r="DCC114" s="376"/>
      <c r="DCD114" s="376"/>
      <c r="DCE114" s="376"/>
      <c r="DCF114" s="376"/>
      <c r="DCG114" s="376"/>
      <c r="DCH114" s="376"/>
      <c r="DCI114" s="376"/>
      <c r="DCJ114" s="376"/>
      <c r="DCK114" s="376"/>
      <c r="DCL114" s="376"/>
      <c r="DCM114" s="376"/>
      <c r="DCN114" s="376"/>
      <c r="DCO114" s="376"/>
      <c r="DCP114" s="376"/>
      <c r="DCQ114" s="376"/>
      <c r="DCR114" s="376"/>
      <c r="DCS114" s="376"/>
      <c r="DCT114" s="376"/>
      <c r="DCU114" s="376"/>
      <c r="DCV114" s="376"/>
      <c r="DCW114" s="376"/>
      <c r="DCX114" s="376"/>
      <c r="DCY114" s="376"/>
      <c r="DCZ114" s="376"/>
      <c r="DDA114" s="376"/>
      <c r="DDB114" s="376"/>
      <c r="DDC114" s="376"/>
      <c r="DDD114" s="376"/>
      <c r="DDE114" s="376"/>
      <c r="DDF114" s="376"/>
      <c r="DDG114" s="376"/>
      <c r="DDH114" s="376"/>
      <c r="DDI114" s="376"/>
      <c r="DDJ114" s="376"/>
      <c r="DDK114" s="376"/>
      <c r="DDL114" s="376"/>
      <c r="DDM114" s="376"/>
      <c r="DDN114" s="376"/>
      <c r="DDO114" s="376"/>
      <c r="DDP114" s="376"/>
      <c r="DDQ114" s="376"/>
      <c r="DDR114" s="376"/>
      <c r="DDS114" s="376"/>
      <c r="DDT114" s="376"/>
      <c r="DDU114" s="376"/>
      <c r="DDV114" s="376"/>
      <c r="DDW114" s="376"/>
      <c r="DDX114" s="376"/>
      <c r="DDY114" s="376"/>
      <c r="DDZ114" s="376"/>
      <c r="DEA114" s="376"/>
      <c r="DEB114" s="376"/>
      <c r="DEC114" s="376"/>
      <c r="DED114" s="376"/>
      <c r="DEE114" s="376"/>
      <c r="DEF114" s="376"/>
      <c r="DEG114" s="376"/>
      <c r="DEH114" s="376"/>
      <c r="DEI114" s="376"/>
      <c r="DEJ114" s="376"/>
      <c r="DEK114" s="376"/>
      <c r="DEL114" s="376"/>
      <c r="DEM114" s="376"/>
      <c r="DEN114" s="376"/>
      <c r="DEO114" s="376"/>
      <c r="DEP114" s="376"/>
      <c r="DEQ114" s="376"/>
      <c r="DER114" s="376"/>
      <c r="DES114" s="376"/>
      <c r="DET114" s="376"/>
      <c r="DEU114" s="376"/>
      <c r="DEV114" s="376"/>
      <c r="DEW114" s="376"/>
      <c r="DEX114" s="376"/>
      <c r="DEY114" s="376"/>
      <c r="DEZ114" s="376"/>
      <c r="DFA114" s="376"/>
      <c r="DFB114" s="376"/>
      <c r="DFC114" s="376"/>
      <c r="DFD114" s="376"/>
      <c r="DFE114" s="376"/>
      <c r="DFF114" s="376"/>
      <c r="DFG114" s="376"/>
      <c r="DFH114" s="376"/>
      <c r="DFI114" s="376"/>
      <c r="DFJ114" s="376"/>
      <c r="DFK114" s="376"/>
      <c r="DFL114" s="376"/>
      <c r="DFM114" s="376"/>
      <c r="DFN114" s="376"/>
      <c r="DFO114" s="376"/>
      <c r="DFP114" s="376"/>
      <c r="DFQ114" s="376"/>
      <c r="DFR114" s="376"/>
      <c r="DFS114" s="376"/>
      <c r="DFT114" s="376"/>
      <c r="DFU114" s="376"/>
      <c r="DFV114" s="376"/>
      <c r="DFW114" s="376"/>
      <c r="DFX114" s="376"/>
      <c r="DFY114" s="376"/>
      <c r="DFZ114" s="376"/>
      <c r="DGA114" s="376"/>
      <c r="DGB114" s="376"/>
      <c r="DGC114" s="376"/>
      <c r="DGD114" s="376"/>
      <c r="DGE114" s="376"/>
      <c r="DGF114" s="376"/>
      <c r="DGG114" s="376"/>
      <c r="DGH114" s="376"/>
      <c r="DGI114" s="376"/>
      <c r="DGJ114" s="376"/>
      <c r="DGK114" s="376"/>
      <c r="DGL114" s="376"/>
      <c r="DGM114" s="376"/>
      <c r="DGN114" s="376"/>
      <c r="DGO114" s="376"/>
      <c r="DGP114" s="376"/>
      <c r="DGQ114" s="376"/>
      <c r="DGR114" s="376"/>
      <c r="DGS114" s="376"/>
      <c r="DGT114" s="376"/>
      <c r="DGU114" s="376"/>
      <c r="DGV114" s="376"/>
      <c r="DGW114" s="376"/>
      <c r="DGX114" s="376"/>
      <c r="DGY114" s="376"/>
      <c r="DGZ114" s="376"/>
      <c r="DHA114" s="376"/>
      <c r="DHB114" s="376"/>
      <c r="DHC114" s="376"/>
      <c r="DHD114" s="376"/>
      <c r="DHE114" s="376"/>
      <c r="DHF114" s="376"/>
      <c r="DHG114" s="376"/>
      <c r="DHH114" s="376"/>
      <c r="DHI114" s="376"/>
      <c r="DHJ114" s="376"/>
      <c r="DHK114" s="376"/>
      <c r="DHL114" s="376"/>
      <c r="DHM114" s="376"/>
      <c r="DHN114" s="376"/>
      <c r="DHO114" s="376"/>
      <c r="DHP114" s="376"/>
      <c r="DHQ114" s="376"/>
      <c r="DHR114" s="376"/>
      <c r="DHS114" s="376"/>
      <c r="DHT114" s="376"/>
      <c r="DHU114" s="376"/>
      <c r="DHV114" s="376"/>
      <c r="DHW114" s="376"/>
      <c r="DHX114" s="376"/>
      <c r="DHY114" s="376"/>
      <c r="DHZ114" s="376"/>
      <c r="DIA114" s="376"/>
      <c r="DIB114" s="376"/>
      <c r="DIC114" s="376"/>
      <c r="DID114" s="376"/>
      <c r="DIE114" s="376"/>
      <c r="DIF114" s="376"/>
      <c r="DIG114" s="376"/>
      <c r="DIH114" s="376"/>
      <c r="DII114" s="376"/>
      <c r="DIJ114" s="376"/>
      <c r="DIK114" s="376"/>
      <c r="DIL114" s="376"/>
      <c r="DIM114" s="376"/>
      <c r="DIN114" s="376"/>
      <c r="DIO114" s="376"/>
      <c r="DIP114" s="376"/>
      <c r="DIQ114" s="376"/>
      <c r="DIR114" s="376"/>
      <c r="DIS114" s="376"/>
      <c r="DIT114" s="376"/>
      <c r="DIU114" s="376"/>
      <c r="DIV114" s="376"/>
      <c r="DIW114" s="376"/>
      <c r="DIX114" s="376"/>
      <c r="DIY114" s="376"/>
      <c r="DIZ114" s="376"/>
      <c r="DJA114" s="376"/>
      <c r="DJB114" s="376"/>
      <c r="DJC114" s="376"/>
      <c r="DJD114" s="376"/>
      <c r="DJE114" s="376"/>
      <c r="DJF114" s="376"/>
      <c r="DJG114" s="376"/>
      <c r="DJH114" s="376"/>
      <c r="DJI114" s="376"/>
      <c r="DJJ114" s="376"/>
      <c r="DJK114" s="376"/>
      <c r="DJL114" s="376"/>
      <c r="DJM114" s="376"/>
      <c r="DJN114" s="376"/>
      <c r="DJO114" s="376"/>
      <c r="DJP114" s="376"/>
      <c r="DJQ114" s="376"/>
      <c r="DJR114" s="376"/>
      <c r="DJS114" s="376"/>
      <c r="DJT114" s="376"/>
      <c r="DJU114" s="376"/>
      <c r="DJV114" s="376"/>
      <c r="DJW114" s="376"/>
      <c r="DJX114" s="376"/>
      <c r="DJY114" s="376"/>
      <c r="DJZ114" s="376"/>
      <c r="DKA114" s="376"/>
      <c r="DKB114" s="376"/>
      <c r="DKC114" s="376"/>
      <c r="DKD114" s="376"/>
      <c r="DKE114" s="376"/>
      <c r="DKF114" s="376"/>
      <c r="DKG114" s="376"/>
      <c r="DKH114" s="376"/>
      <c r="DKI114" s="376"/>
      <c r="DKJ114" s="376"/>
      <c r="DKK114" s="376"/>
      <c r="DKL114" s="376"/>
      <c r="DKM114" s="376"/>
      <c r="DKN114" s="376"/>
      <c r="DKO114" s="376"/>
      <c r="DKP114" s="376"/>
      <c r="DKQ114" s="376"/>
      <c r="DKR114" s="376"/>
      <c r="DKS114" s="376"/>
      <c r="DKT114" s="376"/>
      <c r="DKU114" s="376"/>
      <c r="DKV114" s="376"/>
      <c r="DKW114" s="376"/>
      <c r="DKX114" s="376"/>
      <c r="DKY114" s="376"/>
      <c r="DKZ114" s="376"/>
      <c r="DLA114" s="376"/>
      <c r="DLB114" s="376"/>
      <c r="DLC114" s="376"/>
      <c r="DLD114" s="376"/>
      <c r="DLE114" s="376"/>
      <c r="DLF114" s="376"/>
      <c r="DLG114" s="376"/>
      <c r="DLH114" s="376"/>
      <c r="DLI114" s="376"/>
      <c r="DLJ114" s="376"/>
      <c r="DLK114" s="376"/>
      <c r="DLL114" s="376"/>
      <c r="DLM114" s="376"/>
      <c r="DLN114" s="376"/>
      <c r="DLO114" s="376"/>
      <c r="DLP114" s="376"/>
      <c r="DLQ114" s="376"/>
      <c r="DLR114" s="376"/>
      <c r="DLS114" s="376"/>
      <c r="DLT114" s="376"/>
      <c r="DLU114" s="376"/>
      <c r="DLV114" s="376"/>
      <c r="DLW114" s="376"/>
      <c r="DLX114" s="376"/>
      <c r="DLY114" s="376"/>
      <c r="DLZ114" s="376"/>
      <c r="DMA114" s="376"/>
      <c r="DMB114" s="376"/>
      <c r="DMC114" s="376"/>
      <c r="DMD114" s="376"/>
      <c r="DME114" s="376"/>
      <c r="DMF114" s="376"/>
      <c r="DMG114" s="376"/>
      <c r="DMH114" s="376"/>
      <c r="DMI114" s="376"/>
      <c r="DMJ114" s="376"/>
      <c r="DMK114" s="376"/>
      <c r="DML114" s="376"/>
      <c r="DMM114" s="376"/>
      <c r="DMN114" s="376"/>
      <c r="DMO114" s="376"/>
      <c r="DMP114" s="376"/>
      <c r="DMQ114" s="376"/>
      <c r="DMR114" s="376"/>
      <c r="DMS114" s="376"/>
      <c r="DMT114" s="376"/>
      <c r="DMU114" s="376"/>
      <c r="DMV114" s="376"/>
      <c r="DMW114" s="376"/>
      <c r="DMX114" s="376"/>
      <c r="DMY114" s="376"/>
      <c r="DMZ114" s="376"/>
      <c r="DNA114" s="376"/>
      <c r="DNB114" s="376"/>
      <c r="DNC114" s="376"/>
      <c r="DND114" s="376"/>
      <c r="DNE114" s="376"/>
      <c r="DNF114" s="376"/>
      <c r="DNG114" s="376"/>
      <c r="DNH114" s="376"/>
      <c r="DNI114" s="376"/>
      <c r="DNJ114" s="376"/>
      <c r="DNK114" s="376"/>
      <c r="DNL114" s="376"/>
      <c r="DNM114" s="376"/>
      <c r="DNN114" s="376"/>
      <c r="DNO114" s="376"/>
      <c r="DNP114" s="376"/>
      <c r="DNQ114" s="376"/>
      <c r="DNR114" s="376"/>
      <c r="DNS114" s="376"/>
      <c r="DNT114" s="376"/>
      <c r="DNU114" s="376"/>
      <c r="DNV114" s="376"/>
      <c r="DNW114" s="376"/>
      <c r="DNX114" s="376"/>
      <c r="DNY114" s="376"/>
      <c r="DNZ114" s="376"/>
      <c r="DOA114" s="376"/>
      <c r="DOB114" s="376"/>
      <c r="DOC114" s="376"/>
      <c r="DOD114" s="376"/>
      <c r="DOE114" s="376"/>
      <c r="DOF114" s="376"/>
      <c r="DOG114" s="376"/>
      <c r="DOH114" s="376"/>
      <c r="DOI114" s="376"/>
      <c r="DOJ114" s="376"/>
      <c r="DOK114" s="376"/>
      <c r="DOL114" s="376"/>
      <c r="DOM114" s="376"/>
      <c r="DON114" s="376"/>
      <c r="DOO114" s="376"/>
      <c r="DOP114" s="376"/>
      <c r="DOQ114" s="376"/>
      <c r="DOR114" s="376"/>
      <c r="DOS114" s="376"/>
      <c r="DOT114" s="376"/>
      <c r="DOU114" s="376"/>
      <c r="DOV114" s="376"/>
      <c r="DOW114" s="376"/>
      <c r="DOX114" s="376"/>
      <c r="DOY114" s="376"/>
      <c r="DOZ114" s="376"/>
      <c r="DPA114" s="376"/>
      <c r="DPB114" s="376"/>
      <c r="DPC114" s="376"/>
      <c r="DPD114" s="376"/>
      <c r="DPE114" s="376"/>
      <c r="DPF114" s="376"/>
      <c r="DPG114" s="376"/>
      <c r="DPH114" s="376"/>
      <c r="DPI114" s="376"/>
      <c r="DPJ114" s="376"/>
      <c r="DPK114" s="376"/>
      <c r="DPL114" s="376"/>
      <c r="DPM114" s="376"/>
      <c r="DPN114" s="376"/>
      <c r="DPO114" s="376"/>
      <c r="DPP114" s="376"/>
      <c r="DPQ114" s="376"/>
      <c r="DPR114" s="376"/>
      <c r="DPS114" s="376"/>
      <c r="DPT114" s="376"/>
      <c r="DPU114" s="376"/>
      <c r="DPV114" s="376"/>
      <c r="DPW114" s="376"/>
      <c r="DPX114" s="376"/>
      <c r="DPY114" s="376"/>
      <c r="DPZ114" s="376"/>
      <c r="DQA114" s="376"/>
      <c r="DQB114" s="376"/>
      <c r="DQC114" s="376"/>
      <c r="DQD114" s="376"/>
      <c r="DQE114" s="376"/>
      <c r="DQF114" s="376"/>
      <c r="DQG114" s="376"/>
      <c r="DQH114" s="376"/>
      <c r="DQI114" s="376"/>
      <c r="DQJ114" s="376"/>
      <c r="DQK114" s="376"/>
      <c r="DQL114" s="376"/>
      <c r="DQM114" s="376"/>
      <c r="DQN114" s="376"/>
      <c r="DQO114" s="376"/>
      <c r="DQP114" s="376"/>
      <c r="DQQ114" s="376"/>
      <c r="DQR114" s="376"/>
      <c r="DQS114" s="376"/>
      <c r="DQT114" s="376"/>
      <c r="DQU114" s="376"/>
      <c r="DQV114" s="376"/>
      <c r="DQW114" s="376"/>
      <c r="DQX114" s="376"/>
      <c r="DQY114" s="376"/>
      <c r="DQZ114" s="376"/>
      <c r="DRA114" s="376"/>
      <c r="DRB114" s="376"/>
      <c r="DRC114" s="376"/>
      <c r="DRD114" s="376"/>
      <c r="DRE114" s="376"/>
      <c r="DRF114" s="376"/>
      <c r="DRG114" s="376"/>
      <c r="DRH114" s="376"/>
      <c r="DRI114" s="376"/>
      <c r="DRJ114" s="376"/>
      <c r="DRK114" s="376"/>
      <c r="DRL114" s="376"/>
      <c r="DRM114" s="376"/>
      <c r="DRN114" s="376"/>
      <c r="DRO114" s="376"/>
      <c r="DRP114" s="376"/>
      <c r="DRQ114" s="376"/>
      <c r="DRR114" s="376"/>
      <c r="DRS114" s="376"/>
      <c r="DRT114" s="376"/>
      <c r="DRU114" s="376"/>
      <c r="DRV114" s="376"/>
      <c r="DRW114" s="376"/>
      <c r="DRX114" s="376"/>
      <c r="DRY114" s="376"/>
      <c r="DRZ114" s="376"/>
      <c r="DSA114" s="376"/>
      <c r="DSB114" s="376"/>
      <c r="DSC114" s="376"/>
      <c r="DSD114" s="376"/>
      <c r="DSE114" s="376"/>
      <c r="DSF114" s="376"/>
      <c r="DSG114" s="376"/>
      <c r="DSH114" s="376"/>
      <c r="DSI114" s="376"/>
      <c r="DSJ114" s="376"/>
      <c r="DSK114" s="376"/>
      <c r="DSL114" s="376"/>
      <c r="DSM114" s="376"/>
      <c r="DSN114" s="376"/>
      <c r="DSO114" s="376"/>
      <c r="DSP114" s="376"/>
      <c r="DSQ114" s="376"/>
      <c r="DSR114" s="376"/>
      <c r="DSS114" s="376"/>
      <c r="DST114" s="376"/>
      <c r="DSU114" s="376"/>
      <c r="DSV114" s="376"/>
      <c r="DSW114" s="376"/>
      <c r="DSX114" s="376"/>
      <c r="DSY114" s="376"/>
      <c r="DSZ114" s="376"/>
      <c r="DTA114" s="376"/>
      <c r="DTB114" s="376"/>
      <c r="DTC114" s="376"/>
      <c r="DTD114" s="376"/>
      <c r="DTE114" s="376"/>
      <c r="DTF114" s="376"/>
      <c r="DTG114" s="376"/>
      <c r="DTH114" s="376"/>
      <c r="DTI114" s="376"/>
      <c r="DTJ114" s="376"/>
      <c r="DTK114" s="376"/>
      <c r="DTL114" s="376"/>
      <c r="DTM114" s="376"/>
      <c r="DTN114" s="376"/>
      <c r="DTO114" s="376"/>
      <c r="DTP114" s="376"/>
      <c r="DTQ114" s="376"/>
      <c r="DTR114" s="376"/>
      <c r="DTS114" s="376"/>
      <c r="DTT114" s="376"/>
      <c r="DTU114" s="376"/>
      <c r="DTV114" s="376"/>
      <c r="DTW114" s="376"/>
      <c r="DTX114" s="376"/>
      <c r="DTY114" s="376"/>
      <c r="DTZ114" s="376"/>
      <c r="DUA114" s="376"/>
      <c r="DUB114" s="376"/>
      <c r="DUC114" s="376"/>
      <c r="DUD114" s="376"/>
      <c r="DUE114" s="376"/>
      <c r="DUF114" s="376"/>
      <c r="DUG114" s="376"/>
      <c r="DUH114" s="376"/>
      <c r="DUI114" s="376"/>
      <c r="DUJ114" s="376"/>
      <c r="DUK114" s="376"/>
      <c r="DUL114" s="376"/>
      <c r="DUM114" s="376"/>
      <c r="DUN114" s="376"/>
      <c r="DUO114" s="376"/>
      <c r="DUP114" s="376"/>
      <c r="DUQ114" s="376"/>
      <c r="DUR114" s="376"/>
      <c r="DUS114" s="376"/>
      <c r="DUT114" s="376"/>
      <c r="DUU114" s="376"/>
      <c r="DUV114" s="376"/>
      <c r="DUW114" s="376"/>
      <c r="DUX114" s="376"/>
      <c r="DUY114" s="376"/>
      <c r="DUZ114" s="376"/>
      <c r="DVA114" s="376"/>
      <c r="DVB114" s="376"/>
      <c r="DVC114" s="376"/>
      <c r="DVD114" s="376"/>
      <c r="DVE114" s="376"/>
      <c r="DVF114" s="376"/>
      <c r="DVG114" s="376"/>
      <c r="DVH114" s="376"/>
      <c r="DVI114" s="376"/>
      <c r="DVJ114" s="376"/>
      <c r="DVK114" s="376"/>
      <c r="DVL114" s="376"/>
      <c r="DVM114" s="376"/>
      <c r="DVN114" s="376"/>
      <c r="DVO114" s="376"/>
      <c r="DVP114" s="376"/>
      <c r="DVQ114" s="376"/>
      <c r="DVR114" s="376"/>
      <c r="DVS114" s="376"/>
      <c r="DVT114" s="376"/>
      <c r="DVU114" s="376"/>
      <c r="DVV114" s="376"/>
      <c r="DVW114" s="376"/>
      <c r="DVX114" s="376"/>
      <c r="DVY114" s="376"/>
      <c r="DVZ114" s="376"/>
      <c r="DWA114" s="376"/>
      <c r="DWB114" s="376"/>
      <c r="DWC114" s="376"/>
      <c r="DWD114" s="376"/>
      <c r="DWE114" s="376"/>
      <c r="DWF114" s="376"/>
      <c r="DWG114" s="376"/>
      <c r="DWH114" s="376"/>
      <c r="DWI114" s="376"/>
      <c r="DWJ114" s="376"/>
      <c r="DWK114" s="376"/>
      <c r="DWL114" s="376"/>
      <c r="DWM114" s="376"/>
      <c r="DWN114" s="376"/>
      <c r="DWO114" s="376"/>
      <c r="DWP114" s="376"/>
      <c r="DWQ114" s="376"/>
      <c r="DWR114" s="376"/>
      <c r="DWS114" s="376"/>
      <c r="DWT114" s="376"/>
      <c r="DWU114" s="376"/>
      <c r="DWV114" s="376"/>
      <c r="DWW114" s="376"/>
      <c r="DWX114" s="376"/>
      <c r="DWY114" s="376"/>
      <c r="DWZ114" s="376"/>
      <c r="DXA114" s="376"/>
      <c r="DXB114" s="376"/>
      <c r="DXC114" s="376"/>
      <c r="DXD114" s="376"/>
      <c r="DXE114" s="376"/>
      <c r="DXF114" s="376"/>
      <c r="DXG114" s="376"/>
      <c r="DXH114" s="376"/>
      <c r="DXI114" s="376"/>
      <c r="DXJ114" s="376"/>
      <c r="DXK114" s="376"/>
      <c r="DXL114" s="376"/>
      <c r="DXM114" s="376"/>
      <c r="DXN114" s="376"/>
      <c r="DXO114" s="376"/>
      <c r="DXP114" s="376"/>
      <c r="DXQ114" s="376"/>
      <c r="DXR114" s="376"/>
      <c r="DXS114" s="376"/>
      <c r="DXT114" s="376"/>
      <c r="DXU114" s="376"/>
      <c r="DXV114" s="376"/>
      <c r="DXW114" s="376"/>
      <c r="DXX114" s="376"/>
      <c r="DXY114" s="376"/>
      <c r="DXZ114" s="376"/>
      <c r="DYA114" s="376"/>
      <c r="DYB114" s="376"/>
      <c r="DYC114" s="376"/>
      <c r="DYD114" s="376"/>
      <c r="DYE114" s="376"/>
      <c r="DYF114" s="376"/>
      <c r="DYG114" s="376"/>
      <c r="DYH114" s="376"/>
      <c r="DYI114" s="376"/>
      <c r="DYJ114" s="376"/>
      <c r="DYK114" s="376"/>
      <c r="DYL114" s="376"/>
      <c r="DYM114" s="376"/>
      <c r="DYN114" s="376"/>
      <c r="DYO114" s="376"/>
      <c r="DYP114" s="376"/>
      <c r="DYQ114" s="376"/>
      <c r="DYR114" s="376"/>
      <c r="DYS114" s="376"/>
      <c r="DYT114" s="376"/>
      <c r="DYU114" s="376"/>
      <c r="DYV114" s="376"/>
      <c r="DYW114" s="376"/>
      <c r="DYX114" s="376"/>
      <c r="DYY114" s="376"/>
      <c r="DYZ114" s="376"/>
      <c r="DZA114" s="376"/>
      <c r="DZB114" s="376"/>
      <c r="DZC114" s="376"/>
      <c r="DZD114" s="376"/>
      <c r="DZE114" s="376"/>
      <c r="DZF114" s="376"/>
      <c r="DZG114" s="376"/>
      <c r="DZH114" s="376"/>
      <c r="DZI114" s="376"/>
      <c r="DZJ114" s="376"/>
      <c r="DZK114" s="376"/>
      <c r="DZL114" s="376"/>
      <c r="DZM114" s="376"/>
      <c r="DZN114" s="376"/>
      <c r="DZO114" s="376"/>
      <c r="DZP114" s="376"/>
      <c r="DZQ114" s="376"/>
      <c r="DZR114" s="376"/>
      <c r="DZS114" s="376"/>
      <c r="DZT114" s="376"/>
      <c r="DZU114" s="376"/>
      <c r="DZV114" s="376"/>
      <c r="DZW114" s="376"/>
      <c r="DZX114" s="376"/>
      <c r="DZY114" s="376"/>
      <c r="DZZ114" s="376"/>
      <c r="EAA114" s="376"/>
      <c r="EAB114" s="376"/>
      <c r="EAC114" s="376"/>
      <c r="EAD114" s="376"/>
      <c r="EAE114" s="376"/>
      <c r="EAF114" s="376"/>
      <c r="EAG114" s="376"/>
      <c r="EAH114" s="376"/>
      <c r="EAI114" s="376"/>
      <c r="EAJ114" s="376"/>
      <c r="EAK114" s="376"/>
      <c r="EAL114" s="376"/>
      <c r="EAM114" s="376"/>
      <c r="EAN114" s="376"/>
      <c r="EAO114" s="376"/>
      <c r="EAP114" s="376"/>
      <c r="EAQ114" s="376"/>
      <c r="EAR114" s="376"/>
      <c r="EAS114" s="376"/>
      <c r="EAT114" s="376"/>
      <c r="EAU114" s="376"/>
      <c r="EAV114" s="376"/>
      <c r="EAW114" s="376"/>
      <c r="EAX114" s="376"/>
      <c r="EAY114" s="376"/>
      <c r="EAZ114" s="376"/>
      <c r="EBA114" s="376"/>
      <c r="EBB114" s="376"/>
      <c r="EBC114" s="376"/>
      <c r="EBD114" s="376"/>
      <c r="EBE114" s="376"/>
      <c r="EBF114" s="376"/>
      <c r="EBG114" s="376"/>
      <c r="EBH114" s="376"/>
      <c r="EBI114" s="376"/>
      <c r="EBJ114" s="376"/>
      <c r="EBK114" s="376"/>
      <c r="EBL114" s="376"/>
      <c r="EBM114" s="376"/>
      <c r="EBN114" s="376"/>
      <c r="EBO114" s="376"/>
      <c r="EBP114" s="376"/>
      <c r="EBQ114" s="376"/>
      <c r="EBR114" s="376"/>
      <c r="EBS114" s="376"/>
      <c r="EBT114" s="376"/>
      <c r="EBU114" s="376"/>
      <c r="EBV114" s="376"/>
      <c r="EBW114" s="376"/>
      <c r="EBX114" s="376"/>
      <c r="EBY114" s="376"/>
      <c r="EBZ114" s="376"/>
      <c r="ECA114" s="376"/>
      <c r="ECB114" s="376"/>
      <c r="ECC114" s="376"/>
      <c r="ECD114" s="376"/>
      <c r="ECE114" s="376"/>
      <c r="ECF114" s="376"/>
      <c r="ECG114" s="376"/>
      <c r="ECH114" s="376"/>
      <c r="ECI114" s="376"/>
      <c r="ECJ114" s="376"/>
      <c r="ECK114" s="376"/>
      <c r="ECL114" s="376"/>
      <c r="ECM114" s="376"/>
      <c r="ECN114" s="376"/>
      <c r="ECO114" s="376"/>
      <c r="ECP114" s="376"/>
      <c r="ECQ114" s="376"/>
      <c r="ECR114" s="376"/>
      <c r="ECS114" s="376"/>
      <c r="ECT114" s="376"/>
      <c r="ECU114" s="376"/>
      <c r="ECV114" s="376"/>
      <c r="ECW114" s="376"/>
      <c r="ECX114" s="376"/>
      <c r="ECY114" s="376"/>
      <c r="ECZ114" s="376"/>
      <c r="EDA114" s="376"/>
      <c r="EDB114" s="376"/>
      <c r="EDC114" s="376"/>
      <c r="EDD114" s="376"/>
      <c r="EDE114" s="376"/>
      <c r="EDF114" s="376"/>
      <c r="EDG114" s="376"/>
      <c r="EDH114" s="376"/>
      <c r="EDI114" s="376"/>
      <c r="EDJ114" s="376"/>
      <c r="EDK114" s="376"/>
      <c r="EDL114" s="376"/>
      <c r="EDM114" s="376"/>
      <c r="EDN114" s="376"/>
      <c r="EDO114" s="376"/>
      <c r="EDP114" s="376"/>
      <c r="EDQ114" s="376"/>
      <c r="EDR114" s="376"/>
      <c r="EDS114" s="376"/>
      <c r="EDT114" s="376"/>
      <c r="EDU114" s="376"/>
      <c r="EDV114" s="376"/>
      <c r="EDW114" s="376"/>
      <c r="EDX114" s="376"/>
      <c r="EDY114" s="376"/>
      <c r="EDZ114" s="376"/>
      <c r="EEA114" s="376"/>
      <c r="EEB114" s="376"/>
      <c r="EEC114" s="376"/>
      <c r="EED114" s="376"/>
      <c r="EEE114" s="376"/>
      <c r="EEF114" s="376"/>
      <c r="EEG114" s="376"/>
      <c r="EEH114" s="376"/>
      <c r="EEI114" s="376"/>
      <c r="EEJ114" s="376"/>
      <c r="EEK114" s="376"/>
      <c r="EEL114" s="376"/>
      <c r="EEM114" s="376"/>
      <c r="EEN114" s="376"/>
      <c r="EEO114" s="376"/>
      <c r="EEP114" s="376"/>
      <c r="EEQ114" s="376"/>
      <c r="EER114" s="376"/>
      <c r="EES114" s="376"/>
      <c r="EET114" s="376"/>
      <c r="EEU114" s="376"/>
      <c r="EEV114" s="376"/>
      <c r="EEW114" s="376"/>
      <c r="EEX114" s="376"/>
      <c r="EEY114" s="376"/>
      <c r="EEZ114" s="376"/>
      <c r="EFA114" s="376"/>
      <c r="EFB114" s="376"/>
      <c r="EFC114" s="376"/>
      <c r="EFD114" s="376"/>
      <c r="EFE114" s="376"/>
      <c r="EFF114" s="376"/>
      <c r="EFG114" s="376"/>
      <c r="EFH114" s="376"/>
      <c r="EFI114" s="376"/>
      <c r="EFJ114" s="376"/>
      <c r="EFK114" s="376"/>
      <c r="EFL114" s="376"/>
      <c r="EFM114" s="376"/>
      <c r="EFN114" s="376"/>
      <c r="EFO114" s="376"/>
      <c r="EFP114" s="376"/>
      <c r="EFQ114" s="376"/>
      <c r="EFR114" s="376"/>
      <c r="EFS114" s="376"/>
      <c r="EFT114" s="376"/>
      <c r="EFU114" s="376"/>
      <c r="EFV114" s="376"/>
      <c r="EFW114" s="376"/>
      <c r="EFX114" s="376"/>
      <c r="EFY114" s="376"/>
      <c r="EFZ114" s="376"/>
      <c r="EGA114" s="376"/>
      <c r="EGB114" s="376"/>
      <c r="EGC114" s="376"/>
      <c r="EGD114" s="376"/>
      <c r="EGE114" s="376"/>
      <c r="EGF114" s="376"/>
      <c r="EGG114" s="376"/>
      <c r="EGH114" s="376"/>
      <c r="EGI114" s="376"/>
      <c r="EGJ114" s="376"/>
      <c r="EGK114" s="376"/>
      <c r="EGL114" s="376"/>
      <c r="EGM114" s="376"/>
      <c r="EGN114" s="376"/>
      <c r="EGO114" s="376"/>
      <c r="EGP114" s="376"/>
      <c r="EGQ114" s="376"/>
      <c r="EGR114" s="376"/>
      <c r="EGS114" s="376"/>
      <c r="EGT114" s="376"/>
      <c r="EGU114" s="376"/>
      <c r="EGV114" s="376"/>
      <c r="EGW114" s="376"/>
      <c r="EGX114" s="376"/>
      <c r="EGY114" s="376"/>
      <c r="EGZ114" s="376"/>
      <c r="EHA114" s="376"/>
      <c r="EHB114" s="376"/>
      <c r="EHC114" s="376"/>
      <c r="EHD114" s="376"/>
      <c r="EHE114" s="376"/>
      <c r="EHF114" s="376"/>
      <c r="EHG114" s="376"/>
      <c r="EHH114" s="376"/>
      <c r="EHI114" s="376"/>
      <c r="EHJ114" s="376"/>
      <c r="EHK114" s="376"/>
      <c r="EHL114" s="376"/>
      <c r="EHM114" s="376"/>
      <c r="EHN114" s="376"/>
      <c r="EHO114" s="376"/>
      <c r="EHP114" s="376"/>
      <c r="EHQ114" s="376"/>
      <c r="EHR114" s="376"/>
      <c r="EHS114" s="376"/>
      <c r="EHT114" s="376"/>
      <c r="EHU114" s="376"/>
      <c r="EHV114" s="376"/>
      <c r="EHW114" s="376"/>
      <c r="EHX114" s="376"/>
      <c r="EHY114" s="376"/>
      <c r="EHZ114" s="376"/>
      <c r="EIA114" s="376"/>
      <c r="EIB114" s="376"/>
      <c r="EIC114" s="376"/>
      <c r="EID114" s="376"/>
      <c r="EIE114" s="376"/>
      <c r="EIF114" s="376"/>
      <c r="EIG114" s="376"/>
      <c r="EIH114" s="376"/>
      <c r="EII114" s="376"/>
      <c r="EIJ114" s="376"/>
      <c r="EIK114" s="376"/>
      <c r="EIL114" s="376"/>
      <c r="EIM114" s="376"/>
      <c r="EIN114" s="376"/>
      <c r="EIO114" s="376"/>
      <c r="EIP114" s="376"/>
      <c r="EIQ114" s="376"/>
      <c r="EIR114" s="376"/>
      <c r="EIS114" s="376"/>
      <c r="EIT114" s="376"/>
      <c r="EIU114" s="376"/>
      <c r="EIV114" s="376"/>
      <c r="EIW114" s="376"/>
      <c r="EIX114" s="376"/>
      <c r="EIY114" s="376"/>
      <c r="EIZ114" s="376"/>
      <c r="EJA114" s="376"/>
      <c r="EJB114" s="376"/>
      <c r="EJC114" s="376"/>
      <c r="EJD114" s="376"/>
      <c r="EJE114" s="376"/>
      <c r="EJF114" s="376"/>
      <c r="EJG114" s="376"/>
      <c r="EJH114" s="376"/>
      <c r="EJI114" s="376"/>
      <c r="EJJ114" s="376"/>
      <c r="EJK114" s="376"/>
      <c r="EJL114" s="376"/>
      <c r="EJM114" s="376"/>
      <c r="EJN114" s="376"/>
      <c r="EJO114" s="376"/>
      <c r="EJP114" s="376"/>
      <c r="EJQ114" s="376"/>
      <c r="EJR114" s="376"/>
      <c r="EJS114" s="376"/>
      <c r="EJT114" s="376"/>
      <c r="EJU114" s="376"/>
      <c r="EJV114" s="376"/>
      <c r="EJW114" s="376"/>
      <c r="EJX114" s="376"/>
      <c r="EJY114" s="376"/>
      <c r="EJZ114" s="376"/>
      <c r="EKA114" s="376"/>
      <c r="EKB114" s="376"/>
      <c r="EKC114" s="376"/>
      <c r="EKD114" s="376"/>
      <c r="EKE114" s="376"/>
      <c r="EKF114" s="376"/>
      <c r="EKG114" s="376"/>
      <c r="EKH114" s="376"/>
      <c r="EKI114" s="376"/>
      <c r="EKJ114" s="376"/>
      <c r="EKK114" s="376"/>
      <c r="EKL114" s="376"/>
      <c r="EKM114" s="376"/>
      <c r="EKN114" s="376"/>
      <c r="EKO114" s="376"/>
      <c r="EKP114" s="376"/>
      <c r="EKQ114" s="376"/>
      <c r="EKR114" s="376"/>
      <c r="EKS114" s="376"/>
      <c r="EKT114" s="376"/>
      <c r="EKU114" s="376"/>
      <c r="EKV114" s="376"/>
      <c r="EKW114" s="376"/>
      <c r="EKX114" s="376"/>
      <c r="EKY114" s="376"/>
      <c r="EKZ114" s="376"/>
      <c r="ELA114" s="376"/>
      <c r="ELB114" s="376"/>
      <c r="ELC114" s="376"/>
      <c r="ELD114" s="376"/>
      <c r="ELE114" s="376"/>
      <c r="ELF114" s="376"/>
      <c r="ELG114" s="376"/>
      <c r="ELH114" s="376"/>
      <c r="ELI114" s="376"/>
      <c r="ELJ114" s="376"/>
      <c r="ELK114" s="376"/>
      <c r="ELL114" s="376"/>
      <c r="ELM114" s="376"/>
      <c r="ELN114" s="376"/>
      <c r="ELO114" s="376"/>
      <c r="ELP114" s="376"/>
      <c r="ELQ114" s="376"/>
      <c r="ELR114" s="376"/>
      <c r="ELS114" s="376"/>
      <c r="ELT114" s="376"/>
      <c r="ELU114" s="376"/>
      <c r="ELV114" s="376"/>
      <c r="ELW114" s="376"/>
      <c r="ELX114" s="376"/>
      <c r="ELY114" s="376"/>
      <c r="ELZ114" s="376"/>
      <c r="EMA114" s="376"/>
      <c r="EMB114" s="376"/>
      <c r="EMC114" s="376"/>
      <c r="EMD114" s="376"/>
      <c r="EME114" s="376"/>
      <c r="EMF114" s="376"/>
      <c r="EMG114" s="376"/>
      <c r="EMH114" s="376"/>
      <c r="EMI114" s="376"/>
      <c r="EMJ114" s="376"/>
      <c r="EMK114" s="376"/>
      <c r="EML114" s="376"/>
      <c r="EMM114" s="376"/>
      <c r="EMN114" s="376"/>
      <c r="EMO114" s="376"/>
      <c r="EMP114" s="376"/>
      <c r="EMQ114" s="376"/>
      <c r="EMR114" s="376"/>
      <c r="EMS114" s="376"/>
      <c r="EMT114" s="376"/>
      <c r="EMU114" s="376"/>
      <c r="EMV114" s="376"/>
      <c r="EMW114" s="376"/>
      <c r="EMX114" s="376"/>
      <c r="EMY114" s="376"/>
      <c r="EMZ114" s="376"/>
      <c r="ENA114" s="376"/>
      <c r="ENB114" s="376"/>
      <c r="ENC114" s="376"/>
      <c r="END114" s="376"/>
      <c r="ENE114" s="376"/>
      <c r="ENF114" s="376"/>
      <c r="ENG114" s="376"/>
      <c r="ENH114" s="376"/>
      <c r="ENI114" s="376"/>
      <c r="ENJ114" s="376"/>
      <c r="ENK114" s="376"/>
      <c r="ENL114" s="376"/>
      <c r="ENM114" s="376"/>
      <c r="ENN114" s="376"/>
      <c r="ENO114" s="376"/>
      <c r="ENP114" s="376"/>
      <c r="ENQ114" s="376"/>
      <c r="ENR114" s="376"/>
      <c r="ENS114" s="376"/>
      <c r="ENT114" s="376"/>
      <c r="ENU114" s="376"/>
      <c r="ENV114" s="376"/>
      <c r="ENW114" s="376"/>
      <c r="ENX114" s="376"/>
      <c r="ENY114" s="376"/>
      <c r="ENZ114" s="376"/>
      <c r="EOA114" s="376"/>
      <c r="EOB114" s="376"/>
      <c r="EOC114" s="376"/>
      <c r="EOD114" s="376"/>
      <c r="EOE114" s="376"/>
      <c r="EOF114" s="376"/>
      <c r="EOG114" s="376"/>
      <c r="EOH114" s="376"/>
      <c r="EOI114" s="376"/>
      <c r="EOJ114" s="376"/>
      <c r="EOK114" s="376"/>
      <c r="EOL114" s="376"/>
      <c r="EOM114" s="376"/>
      <c r="EON114" s="376"/>
      <c r="EOO114" s="376"/>
      <c r="EOP114" s="376"/>
      <c r="EOQ114" s="376"/>
      <c r="EOR114" s="376"/>
      <c r="EOS114" s="376"/>
      <c r="EOT114" s="376"/>
      <c r="EOU114" s="376"/>
      <c r="EOV114" s="376"/>
      <c r="EOW114" s="376"/>
      <c r="EOX114" s="376"/>
      <c r="EOY114" s="376"/>
      <c r="EOZ114" s="376"/>
      <c r="EPA114" s="376"/>
      <c r="EPB114" s="376"/>
      <c r="EPC114" s="376"/>
      <c r="EPD114" s="376"/>
      <c r="EPE114" s="376"/>
      <c r="EPF114" s="376"/>
      <c r="EPG114" s="376"/>
      <c r="EPH114" s="376"/>
      <c r="EPI114" s="376"/>
      <c r="EPJ114" s="376"/>
      <c r="EPK114" s="376"/>
      <c r="EPL114" s="376"/>
      <c r="EPM114" s="376"/>
      <c r="EPN114" s="376"/>
      <c r="EPO114" s="376"/>
      <c r="EPP114" s="376"/>
      <c r="EPQ114" s="376"/>
      <c r="EPR114" s="376"/>
      <c r="EPS114" s="376"/>
      <c r="EPT114" s="376"/>
      <c r="EPU114" s="376"/>
      <c r="EPV114" s="376"/>
      <c r="EPW114" s="376"/>
      <c r="EPX114" s="376"/>
      <c r="EPY114" s="376"/>
      <c r="EPZ114" s="376"/>
      <c r="EQA114" s="376"/>
      <c r="EQB114" s="376"/>
      <c r="EQC114" s="376"/>
      <c r="EQD114" s="376"/>
      <c r="EQE114" s="376"/>
      <c r="EQF114" s="376"/>
      <c r="EQG114" s="376"/>
      <c r="EQH114" s="376"/>
      <c r="EQI114" s="376"/>
      <c r="EQJ114" s="376"/>
      <c r="EQK114" s="376"/>
      <c r="EQL114" s="376"/>
      <c r="EQM114" s="376"/>
      <c r="EQN114" s="376"/>
      <c r="EQO114" s="376"/>
      <c r="EQP114" s="376"/>
      <c r="EQQ114" s="376"/>
      <c r="EQR114" s="376"/>
      <c r="EQS114" s="376"/>
      <c r="EQT114" s="376"/>
      <c r="EQU114" s="376"/>
      <c r="EQV114" s="376"/>
      <c r="EQW114" s="376"/>
      <c r="EQX114" s="376"/>
      <c r="EQY114" s="376"/>
      <c r="EQZ114" s="376"/>
      <c r="ERA114" s="376"/>
      <c r="ERB114" s="376"/>
      <c r="ERC114" s="376"/>
      <c r="ERD114" s="376"/>
      <c r="ERE114" s="376"/>
      <c r="ERF114" s="376"/>
      <c r="ERG114" s="376"/>
      <c r="ERH114" s="376"/>
      <c r="ERI114" s="376"/>
      <c r="ERJ114" s="376"/>
      <c r="ERK114" s="376"/>
      <c r="ERL114" s="376"/>
      <c r="ERM114" s="376"/>
      <c r="ERN114" s="376"/>
      <c r="ERO114" s="376"/>
      <c r="ERP114" s="376"/>
      <c r="ERQ114" s="376"/>
      <c r="ERR114" s="376"/>
      <c r="ERS114" s="376"/>
      <c r="ERT114" s="376"/>
      <c r="ERU114" s="376"/>
      <c r="ERV114" s="376"/>
      <c r="ERW114" s="376"/>
      <c r="ERX114" s="376"/>
      <c r="ERY114" s="376"/>
      <c r="ERZ114" s="376"/>
      <c r="ESA114" s="376"/>
      <c r="ESB114" s="376"/>
      <c r="ESC114" s="376"/>
      <c r="ESD114" s="376"/>
      <c r="ESE114" s="376"/>
      <c r="ESF114" s="376"/>
      <c r="ESG114" s="376"/>
      <c r="ESH114" s="376"/>
      <c r="ESI114" s="376"/>
      <c r="ESJ114" s="376"/>
      <c r="ESK114" s="376"/>
      <c r="ESL114" s="376"/>
      <c r="ESM114" s="376"/>
      <c r="ESN114" s="376"/>
      <c r="ESO114" s="376"/>
      <c r="ESP114" s="376"/>
      <c r="ESQ114" s="376"/>
      <c r="ESR114" s="376"/>
      <c r="ESS114" s="376"/>
      <c r="EST114" s="376"/>
      <c r="ESU114" s="376"/>
      <c r="ESV114" s="376"/>
      <c r="ESW114" s="376"/>
      <c r="ESX114" s="376"/>
      <c r="ESY114" s="376"/>
      <c r="ESZ114" s="376"/>
      <c r="ETA114" s="376"/>
      <c r="ETB114" s="376"/>
      <c r="ETC114" s="376"/>
      <c r="ETD114" s="376"/>
      <c r="ETE114" s="376"/>
      <c r="ETF114" s="376"/>
      <c r="ETG114" s="376"/>
      <c r="ETH114" s="376"/>
      <c r="ETI114" s="376"/>
      <c r="ETJ114" s="376"/>
      <c r="ETK114" s="376"/>
      <c r="ETL114" s="376"/>
      <c r="ETM114" s="376"/>
      <c r="ETN114" s="376"/>
      <c r="ETO114" s="376"/>
      <c r="ETP114" s="376"/>
      <c r="ETQ114" s="376"/>
      <c r="ETR114" s="376"/>
      <c r="ETS114" s="376"/>
      <c r="ETT114" s="376"/>
      <c r="ETU114" s="376"/>
      <c r="ETV114" s="376"/>
      <c r="ETW114" s="376"/>
      <c r="ETX114" s="376"/>
      <c r="ETY114" s="376"/>
      <c r="ETZ114" s="376"/>
      <c r="EUA114" s="376"/>
      <c r="EUB114" s="376"/>
      <c r="EUC114" s="376"/>
      <c r="EUD114" s="376"/>
      <c r="EUE114" s="376"/>
      <c r="EUF114" s="376"/>
      <c r="EUG114" s="376"/>
      <c r="EUH114" s="376"/>
      <c r="EUI114" s="376"/>
      <c r="EUJ114" s="376"/>
      <c r="EUK114" s="376"/>
      <c r="EUL114" s="376"/>
      <c r="EUM114" s="376"/>
      <c r="EUN114" s="376"/>
      <c r="EUO114" s="376"/>
      <c r="EUP114" s="376"/>
      <c r="EUQ114" s="376"/>
      <c r="EUR114" s="376"/>
      <c r="EUS114" s="376"/>
      <c r="EUT114" s="376"/>
      <c r="EUU114" s="376"/>
      <c r="EUV114" s="376"/>
      <c r="EUW114" s="376"/>
      <c r="EUX114" s="376"/>
      <c r="EUY114" s="376"/>
      <c r="EUZ114" s="376"/>
      <c r="EVA114" s="376"/>
      <c r="EVB114" s="376"/>
      <c r="EVC114" s="376"/>
      <c r="EVD114" s="376"/>
      <c r="EVE114" s="376"/>
      <c r="EVF114" s="376"/>
      <c r="EVG114" s="376"/>
      <c r="EVH114" s="376"/>
      <c r="EVI114" s="376"/>
      <c r="EVJ114" s="376"/>
      <c r="EVK114" s="376"/>
      <c r="EVL114" s="376"/>
      <c r="EVM114" s="376"/>
      <c r="EVN114" s="376"/>
      <c r="EVO114" s="376"/>
      <c r="EVP114" s="376"/>
      <c r="EVQ114" s="376"/>
      <c r="EVR114" s="376"/>
      <c r="EVS114" s="376"/>
      <c r="EVT114" s="376"/>
      <c r="EVU114" s="376"/>
      <c r="EVV114" s="376"/>
      <c r="EVW114" s="376"/>
      <c r="EVX114" s="376"/>
      <c r="EVY114" s="376"/>
      <c r="EVZ114" s="376"/>
      <c r="EWA114" s="376"/>
      <c r="EWB114" s="376"/>
      <c r="EWC114" s="376"/>
      <c r="EWD114" s="376"/>
      <c r="EWE114" s="376"/>
      <c r="EWF114" s="376"/>
      <c r="EWG114" s="376"/>
      <c r="EWH114" s="376"/>
      <c r="EWI114" s="376"/>
      <c r="EWJ114" s="376"/>
      <c r="EWK114" s="376"/>
      <c r="EWL114" s="376"/>
      <c r="EWM114" s="376"/>
      <c r="EWN114" s="376"/>
      <c r="EWO114" s="376"/>
      <c r="EWP114" s="376"/>
      <c r="EWQ114" s="376"/>
      <c r="EWR114" s="376"/>
      <c r="EWS114" s="376"/>
      <c r="EWT114" s="376"/>
      <c r="EWU114" s="376"/>
      <c r="EWV114" s="376"/>
      <c r="EWW114" s="376"/>
      <c r="EWX114" s="376"/>
      <c r="EWY114" s="376"/>
      <c r="EWZ114" s="376"/>
      <c r="EXA114" s="376"/>
      <c r="EXB114" s="376"/>
      <c r="EXC114" s="376"/>
      <c r="EXD114" s="376"/>
      <c r="EXE114" s="376"/>
      <c r="EXF114" s="376"/>
      <c r="EXG114" s="376"/>
      <c r="EXH114" s="376"/>
      <c r="EXI114" s="376"/>
      <c r="EXJ114" s="376"/>
      <c r="EXK114" s="376"/>
      <c r="EXL114" s="376"/>
      <c r="EXM114" s="376"/>
      <c r="EXN114" s="376"/>
      <c r="EXO114" s="376"/>
      <c r="EXP114" s="376"/>
      <c r="EXQ114" s="376"/>
      <c r="EXR114" s="376"/>
      <c r="EXS114" s="376"/>
      <c r="EXT114" s="376"/>
      <c r="EXU114" s="376"/>
      <c r="EXV114" s="376"/>
      <c r="EXW114" s="376"/>
      <c r="EXX114" s="376"/>
      <c r="EXY114" s="376"/>
      <c r="EXZ114" s="376"/>
      <c r="EYA114" s="376"/>
      <c r="EYB114" s="376"/>
      <c r="EYC114" s="376"/>
      <c r="EYD114" s="376"/>
      <c r="EYE114" s="376"/>
      <c r="EYF114" s="376"/>
      <c r="EYG114" s="376"/>
      <c r="EYH114" s="376"/>
      <c r="EYI114" s="376"/>
      <c r="EYJ114" s="376"/>
      <c r="EYK114" s="376"/>
      <c r="EYL114" s="376"/>
      <c r="EYM114" s="376"/>
      <c r="EYN114" s="376"/>
      <c r="EYO114" s="376"/>
      <c r="EYP114" s="376"/>
      <c r="EYQ114" s="376"/>
      <c r="EYR114" s="376"/>
      <c r="EYS114" s="376"/>
      <c r="EYT114" s="376"/>
      <c r="EYU114" s="376"/>
      <c r="EYV114" s="376"/>
      <c r="EYW114" s="376"/>
      <c r="EYX114" s="376"/>
      <c r="EYY114" s="376"/>
      <c r="EYZ114" s="376"/>
      <c r="EZA114" s="376"/>
      <c r="EZB114" s="376"/>
      <c r="EZC114" s="376"/>
      <c r="EZD114" s="376"/>
      <c r="EZE114" s="376"/>
      <c r="EZF114" s="376"/>
      <c r="EZG114" s="376"/>
      <c r="EZH114" s="376"/>
      <c r="EZI114" s="376"/>
      <c r="EZJ114" s="376"/>
      <c r="EZK114" s="376"/>
      <c r="EZL114" s="376"/>
      <c r="EZM114" s="376"/>
      <c r="EZN114" s="376"/>
      <c r="EZO114" s="376"/>
      <c r="EZP114" s="376"/>
      <c r="EZQ114" s="376"/>
      <c r="EZR114" s="376"/>
      <c r="EZS114" s="376"/>
      <c r="EZT114" s="376"/>
      <c r="EZU114" s="376"/>
      <c r="EZV114" s="376"/>
      <c r="EZW114" s="376"/>
      <c r="EZX114" s="376"/>
      <c r="EZY114" s="376"/>
      <c r="EZZ114" s="376"/>
      <c r="FAA114" s="376"/>
      <c r="FAB114" s="376"/>
      <c r="FAC114" s="376"/>
      <c r="FAD114" s="376"/>
      <c r="FAE114" s="376"/>
      <c r="FAF114" s="376"/>
      <c r="FAG114" s="376"/>
      <c r="FAH114" s="376"/>
      <c r="FAI114" s="376"/>
      <c r="FAJ114" s="376"/>
      <c r="FAK114" s="376"/>
      <c r="FAL114" s="376"/>
      <c r="FAM114" s="376"/>
      <c r="FAN114" s="376"/>
      <c r="FAO114" s="376"/>
      <c r="FAP114" s="376"/>
      <c r="FAQ114" s="376"/>
      <c r="FAR114" s="376"/>
      <c r="FAS114" s="376"/>
      <c r="FAT114" s="376"/>
      <c r="FAU114" s="376"/>
      <c r="FAV114" s="376"/>
      <c r="FAW114" s="376"/>
      <c r="FAX114" s="376"/>
      <c r="FAY114" s="376"/>
      <c r="FAZ114" s="376"/>
      <c r="FBA114" s="376"/>
      <c r="FBB114" s="376"/>
      <c r="FBC114" s="376"/>
      <c r="FBD114" s="376"/>
      <c r="FBE114" s="376"/>
      <c r="FBF114" s="376"/>
      <c r="FBG114" s="376"/>
      <c r="FBH114" s="376"/>
      <c r="FBI114" s="376"/>
      <c r="FBJ114" s="376"/>
      <c r="FBK114" s="376"/>
      <c r="FBL114" s="376"/>
      <c r="FBM114" s="376"/>
      <c r="FBN114" s="376"/>
      <c r="FBO114" s="376"/>
      <c r="FBP114" s="376"/>
      <c r="FBQ114" s="376"/>
      <c r="FBR114" s="376"/>
      <c r="FBS114" s="376"/>
      <c r="FBT114" s="376"/>
      <c r="FBU114" s="376"/>
      <c r="FBV114" s="376"/>
      <c r="FBW114" s="376"/>
      <c r="FBX114" s="376"/>
      <c r="FBY114" s="376"/>
      <c r="FBZ114" s="376"/>
      <c r="FCA114" s="376"/>
      <c r="FCB114" s="376"/>
      <c r="FCC114" s="376"/>
      <c r="FCD114" s="376"/>
      <c r="FCE114" s="376"/>
      <c r="FCF114" s="376"/>
      <c r="FCG114" s="376"/>
      <c r="FCH114" s="376"/>
      <c r="FCI114" s="376"/>
      <c r="FCJ114" s="376"/>
      <c r="FCK114" s="376"/>
      <c r="FCL114" s="376"/>
      <c r="FCM114" s="376"/>
      <c r="FCN114" s="376"/>
      <c r="FCO114" s="376"/>
      <c r="FCP114" s="376"/>
      <c r="FCQ114" s="376"/>
      <c r="FCR114" s="376"/>
      <c r="FCS114" s="376"/>
      <c r="FCT114" s="376"/>
      <c r="FCU114" s="376"/>
      <c r="FCV114" s="376"/>
      <c r="FCW114" s="376"/>
      <c r="FCX114" s="376"/>
      <c r="FCY114" s="376"/>
      <c r="FCZ114" s="376"/>
      <c r="FDA114" s="376"/>
      <c r="FDB114" s="376"/>
      <c r="FDC114" s="376"/>
      <c r="FDD114" s="376"/>
      <c r="FDE114" s="376"/>
      <c r="FDF114" s="376"/>
      <c r="FDG114" s="376"/>
      <c r="FDH114" s="376"/>
      <c r="FDI114" s="376"/>
      <c r="FDJ114" s="376"/>
      <c r="FDK114" s="376"/>
      <c r="FDL114" s="376"/>
      <c r="FDM114" s="376"/>
      <c r="FDN114" s="376"/>
      <c r="FDO114" s="376"/>
      <c r="FDP114" s="376"/>
      <c r="FDQ114" s="376"/>
      <c r="FDR114" s="376"/>
      <c r="FDS114" s="376"/>
      <c r="FDT114" s="376"/>
      <c r="FDU114" s="376"/>
      <c r="FDV114" s="376"/>
      <c r="FDW114" s="376"/>
      <c r="FDX114" s="376"/>
      <c r="FDY114" s="376"/>
      <c r="FDZ114" s="376"/>
      <c r="FEA114" s="376"/>
      <c r="FEB114" s="376"/>
      <c r="FEC114" s="376"/>
      <c r="FED114" s="376"/>
      <c r="FEE114" s="376"/>
      <c r="FEF114" s="376"/>
      <c r="FEG114" s="376"/>
      <c r="FEH114" s="376"/>
      <c r="FEI114" s="376"/>
      <c r="FEJ114" s="376"/>
      <c r="FEK114" s="376"/>
      <c r="FEL114" s="376"/>
      <c r="FEM114" s="376"/>
      <c r="FEN114" s="376"/>
      <c r="FEO114" s="376"/>
      <c r="FEP114" s="376"/>
      <c r="FEQ114" s="376"/>
      <c r="FER114" s="376"/>
      <c r="FES114" s="376"/>
      <c r="FET114" s="376"/>
      <c r="FEU114" s="376"/>
      <c r="FEV114" s="376"/>
      <c r="FEW114" s="376"/>
      <c r="FEX114" s="376"/>
      <c r="FEY114" s="376"/>
      <c r="FEZ114" s="376"/>
      <c r="FFA114" s="376"/>
      <c r="FFB114" s="376"/>
      <c r="FFC114" s="376"/>
      <c r="FFD114" s="376"/>
      <c r="FFE114" s="376"/>
      <c r="FFF114" s="376"/>
      <c r="FFG114" s="376"/>
      <c r="FFH114" s="376"/>
      <c r="FFI114" s="376"/>
      <c r="FFJ114" s="376"/>
      <c r="FFK114" s="376"/>
      <c r="FFL114" s="376"/>
      <c r="FFM114" s="376"/>
      <c r="FFN114" s="376"/>
      <c r="FFO114" s="376"/>
      <c r="FFP114" s="376"/>
      <c r="FFQ114" s="376"/>
      <c r="FFR114" s="376"/>
      <c r="FFS114" s="376"/>
      <c r="FFT114" s="376"/>
      <c r="FFU114" s="376"/>
      <c r="FFV114" s="376"/>
      <c r="FFW114" s="376"/>
      <c r="FFX114" s="376"/>
      <c r="FFY114" s="376"/>
      <c r="FFZ114" s="376"/>
      <c r="FGA114" s="376"/>
      <c r="FGB114" s="376"/>
      <c r="FGC114" s="376"/>
      <c r="FGD114" s="376"/>
      <c r="FGE114" s="376"/>
      <c r="FGF114" s="376"/>
      <c r="FGG114" s="376"/>
      <c r="FGH114" s="376"/>
      <c r="FGI114" s="376"/>
      <c r="FGJ114" s="376"/>
      <c r="FGK114" s="376"/>
      <c r="FGL114" s="376"/>
      <c r="FGM114" s="376"/>
      <c r="FGN114" s="376"/>
      <c r="FGO114" s="376"/>
      <c r="FGP114" s="376"/>
      <c r="FGQ114" s="376"/>
      <c r="FGR114" s="376"/>
      <c r="FGS114" s="376"/>
      <c r="FGT114" s="376"/>
      <c r="FGU114" s="376"/>
      <c r="FGV114" s="376"/>
      <c r="FGW114" s="376"/>
      <c r="FGX114" s="376"/>
      <c r="FGY114" s="376"/>
      <c r="FGZ114" s="376"/>
      <c r="FHA114" s="376"/>
      <c r="FHB114" s="376"/>
      <c r="FHC114" s="376"/>
      <c r="FHD114" s="376"/>
      <c r="FHE114" s="376"/>
      <c r="FHF114" s="376"/>
      <c r="FHG114" s="376"/>
      <c r="FHH114" s="376"/>
      <c r="FHI114" s="376"/>
      <c r="FHJ114" s="376"/>
      <c r="FHK114" s="376"/>
      <c r="FHL114" s="376"/>
      <c r="FHM114" s="376"/>
      <c r="FHN114" s="376"/>
      <c r="FHO114" s="376"/>
      <c r="FHP114" s="376"/>
      <c r="FHQ114" s="376"/>
      <c r="FHR114" s="376"/>
      <c r="FHS114" s="376"/>
      <c r="FHT114" s="376"/>
      <c r="FHU114" s="376"/>
      <c r="FHV114" s="376"/>
      <c r="FHW114" s="376"/>
      <c r="FHX114" s="376"/>
      <c r="FHY114" s="376"/>
      <c r="FHZ114" s="376"/>
      <c r="FIA114" s="376"/>
      <c r="FIB114" s="376"/>
      <c r="FIC114" s="376"/>
      <c r="FID114" s="376"/>
      <c r="FIE114" s="376"/>
      <c r="FIF114" s="376"/>
      <c r="FIG114" s="376"/>
      <c r="FIH114" s="376"/>
      <c r="FII114" s="376"/>
      <c r="FIJ114" s="376"/>
      <c r="FIK114" s="376"/>
      <c r="FIL114" s="376"/>
      <c r="FIM114" s="376"/>
      <c r="FIN114" s="376"/>
      <c r="FIO114" s="376"/>
      <c r="FIP114" s="376"/>
      <c r="FIQ114" s="376"/>
      <c r="FIR114" s="376"/>
      <c r="FIS114" s="376"/>
      <c r="FIT114" s="376"/>
      <c r="FIU114" s="376"/>
      <c r="FIV114" s="376"/>
      <c r="FIW114" s="376"/>
      <c r="FIX114" s="376"/>
      <c r="FIY114" s="376"/>
      <c r="FIZ114" s="376"/>
      <c r="FJA114" s="376"/>
      <c r="FJB114" s="376"/>
      <c r="FJC114" s="376"/>
      <c r="FJD114" s="376"/>
      <c r="FJE114" s="376"/>
      <c r="FJF114" s="376"/>
      <c r="FJG114" s="376"/>
      <c r="FJH114" s="376"/>
      <c r="FJI114" s="376"/>
      <c r="FJJ114" s="376"/>
      <c r="FJK114" s="376"/>
      <c r="FJL114" s="376"/>
      <c r="FJM114" s="376"/>
      <c r="FJN114" s="376"/>
      <c r="FJO114" s="376"/>
      <c r="FJP114" s="376"/>
      <c r="FJQ114" s="376"/>
      <c r="FJR114" s="376"/>
      <c r="FJS114" s="376"/>
      <c r="FJT114" s="376"/>
      <c r="FJU114" s="376"/>
      <c r="FJV114" s="376"/>
      <c r="FJW114" s="376"/>
      <c r="FJX114" s="376"/>
      <c r="FJY114" s="376"/>
      <c r="FJZ114" s="376"/>
      <c r="FKA114" s="376"/>
      <c r="FKB114" s="376"/>
      <c r="FKC114" s="376"/>
      <c r="FKD114" s="376"/>
      <c r="FKE114" s="376"/>
      <c r="FKF114" s="376"/>
      <c r="FKG114" s="376"/>
      <c r="FKH114" s="376"/>
      <c r="FKI114" s="376"/>
      <c r="FKJ114" s="376"/>
      <c r="FKK114" s="376"/>
      <c r="FKL114" s="376"/>
      <c r="FKM114" s="376"/>
      <c r="FKN114" s="376"/>
      <c r="FKO114" s="376"/>
      <c r="FKP114" s="376"/>
      <c r="FKQ114" s="376"/>
      <c r="FKR114" s="376"/>
      <c r="FKS114" s="376"/>
      <c r="FKT114" s="376"/>
      <c r="FKU114" s="376"/>
      <c r="FKV114" s="376"/>
      <c r="FKW114" s="376"/>
      <c r="FKX114" s="376"/>
      <c r="FKY114" s="376"/>
      <c r="FKZ114" s="376"/>
      <c r="FLA114" s="376"/>
      <c r="FLB114" s="376"/>
      <c r="FLC114" s="376"/>
      <c r="FLD114" s="376"/>
      <c r="FLE114" s="376"/>
      <c r="FLF114" s="376"/>
      <c r="FLG114" s="376"/>
      <c r="FLH114" s="376"/>
      <c r="FLI114" s="376"/>
      <c r="FLJ114" s="376"/>
      <c r="FLK114" s="376"/>
      <c r="FLL114" s="376"/>
      <c r="FLM114" s="376"/>
      <c r="FLN114" s="376"/>
      <c r="FLO114" s="376"/>
      <c r="FLP114" s="376"/>
      <c r="FLQ114" s="376"/>
      <c r="FLR114" s="376"/>
      <c r="FLS114" s="376"/>
      <c r="FLT114" s="376"/>
      <c r="FLU114" s="376"/>
      <c r="FLV114" s="376"/>
      <c r="FLW114" s="376"/>
      <c r="FLX114" s="376"/>
      <c r="FLY114" s="376"/>
      <c r="FLZ114" s="376"/>
      <c r="FMA114" s="376"/>
      <c r="FMB114" s="376"/>
      <c r="FMC114" s="376"/>
      <c r="FMD114" s="376"/>
      <c r="FME114" s="376"/>
      <c r="FMF114" s="376"/>
      <c r="FMG114" s="376"/>
      <c r="FMH114" s="376"/>
      <c r="FMI114" s="376"/>
      <c r="FMJ114" s="376"/>
      <c r="FMK114" s="376"/>
      <c r="FML114" s="376"/>
      <c r="FMM114" s="376"/>
      <c r="FMN114" s="376"/>
      <c r="FMO114" s="376"/>
      <c r="FMP114" s="376"/>
      <c r="FMQ114" s="376"/>
      <c r="FMR114" s="376"/>
      <c r="FMS114" s="376"/>
      <c r="FMT114" s="376"/>
      <c r="FMU114" s="376"/>
      <c r="FMV114" s="376"/>
      <c r="FMW114" s="376"/>
      <c r="FMX114" s="376"/>
      <c r="FMY114" s="376"/>
      <c r="FMZ114" s="376"/>
      <c r="FNA114" s="376"/>
      <c r="FNB114" s="376"/>
      <c r="FNC114" s="376"/>
      <c r="FND114" s="376"/>
      <c r="FNE114" s="376"/>
      <c r="FNF114" s="376"/>
      <c r="FNG114" s="376"/>
      <c r="FNH114" s="376"/>
      <c r="FNI114" s="376"/>
      <c r="FNJ114" s="376"/>
      <c r="FNK114" s="376"/>
      <c r="FNL114" s="376"/>
      <c r="FNM114" s="376"/>
      <c r="FNN114" s="376"/>
      <c r="FNO114" s="376"/>
      <c r="FNP114" s="376"/>
      <c r="FNQ114" s="376"/>
      <c r="FNR114" s="376"/>
      <c r="FNS114" s="376"/>
      <c r="FNT114" s="376"/>
      <c r="FNU114" s="376"/>
      <c r="FNV114" s="376"/>
      <c r="FNW114" s="376"/>
      <c r="FNX114" s="376"/>
      <c r="FNY114" s="376"/>
      <c r="FNZ114" s="376"/>
      <c r="FOA114" s="376"/>
      <c r="FOB114" s="376"/>
      <c r="FOC114" s="376"/>
      <c r="FOD114" s="376"/>
      <c r="FOE114" s="376"/>
      <c r="FOF114" s="376"/>
      <c r="FOG114" s="376"/>
      <c r="FOH114" s="376"/>
      <c r="FOI114" s="376"/>
      <c r="FOJ114" s="376"/>
      <c r="FOK114" s="376"/>
      <c r="FOL114" s="376"/>
      <c r="FOM114" s="376"/>
      <c r="FON114" s="376"/>
      <c r="FOO114" s="376"/>
      <c r="FOP114" s="376"/>
      <c r="FOQ114" s="376"/>
      <c r="FOR114" s="376"/>
      <c r="FOS114" s="376"/>
      <c r="FOT114" s="376"/>
      <c r="FOU114" s="376"/>
      <c r="FOV114" s="376"/>
      <c r="FOW114" s="376"/>
      <c r="FOX114" s="376"/>
      <c r="FOY114" s="376"/>
      <c r="FOZ114" s="376"/>
      <c r="FPA114" s="376"/>
      <c r="FPB114" s="376"/>
      <c r="FPC114" s="376"/>
      <c r="FPD114" s="376"/>
      <c r="FPE114" s="376"/>
      <c r="FPF114" s="376"/>
      <c r="FPG114" s="376"/>
      <c r="FPH114" s="376"/>
      <c r="FPI114" s="376"/>
      <c r="FPJ114" s="376"/>
      <c r="FPK114" s="376"/>
      <c r="FPL114" s="376"/>
      <c r="FPM114" s="376"/>
      <c r="FPN114" s="376"/>
      <c r="FPO114" s="376"/>
      <c r="FPP114" s="376"/>
      <c r="FPQ114" s="376"/>
      <c r="FPR114" s="376"/>
      <c r="FPS114" s="376"/>
      <c r="FPT114" s="376"/>
      <c r="FPU114" s="376"/>
      <c r="FPV114" s="376"/>
      <c r="FPW114" s="376"/>
      <c r="FPX114" s="376"/>
      <c r="FPY114" s="376"/>
      <c r="FPZ114" s="376"/>
      <c r="FQA114" s="376"/>
      <c r="FQB114" s="376"/>
      <c r="FQC114" s="376"/>
      <c r="FQD114" s="376"/>
      <c r="FQE114" s="376"/>
      <c r="FQF114" s="376"/>
      <c r="FQG114" s="376"/>
      <c r="FQH114" s="376"/>
      <c r="FQI114" s="376"/>
      <c r="FQJ114" s="376"/>
      <c r="FQK114" s="376"/>
      <c r="FQL114" s="376"/>
      <c r="FQM114" s="376"/>
      <c r="FQN114" s="376"/>
      <c r="FQO114" s="376"/>
      <c r="FQP114" s="376"/>
      <c r="FQQ114" s="376"/>
      <c r="FQR114" s="376"/>
      <c r="FQS114" s="376"/>
      <c r="FQT114" s="376"/>
      <c r="FQU114" s="376"/>
      <c r="FQV114" s="376"/>
      <c r="FQW114" s="376"/>
      <c r="FQX114" s="376"/>
      <c r="FQY114" s="376"/>
      <c r="FQZ114" s="376"/>
      <c r="FRA114" s="376"/>
      <c r="FRB114" s="376"/>
      <c r="FRC114" s="376"/>
      <c r="FRD114" s="376"/>
      <c r="FRE114" s="376"/>
      <c r="FRF114" s="376"/>
      <c r="FRG114" s="376"/>
      <c r="FRH114" s="376"/>
      <c r="FRI114" s="376"/>
      <c r="FRJ114" s="376"/>
      <c r="FRK114" s="376"/>
      <c r="FRL114" s="376"/>
      <c r="FRM114" s="376"/>
      <c r="FRN114" s="376"/>
      <c r="FRO114" s="376"/>
      <c r="FRP114" s="376"/>
      <c r="FRQ114" s="376"/>
      <c r="FRR114" s="376"/>
      <c r="FRS114" s="376"/>
      <c r="FRT114" s="376"/>
      <c r="FRU114" s="376"/>
      <c r="FRV114" s="376"/>
      <c r="FRW114" s="376"/>
      <c r="FRX114" s="376"/>
      <c r="FRY114" s="376"/>
      <c r="FRZ114" s="376"/>
      <c r="FSA114" s="376"/>
      <c r="FSB114" s="376"/>
      <c r="FSC114" s="376"/>
      <c r="FSD114" s="376"/>
      <c r="FSE114" s="376"/>
      <c r="FSF114" s="376"/>
      <c r="FSG114" s="376"/>
      <c r="FSH114" s="376"/>
      <c r="FSI114" s="376"/>
      <c r="FSJ114" s="376"/>
      <c r="FSK114" s="376"/>
      <c r="FSL114" s="376"/>
      <c r="FSM114" s="376"/>
      <c r="FSN114" s="376"/>
      <c r="FSO114" s="376"/>
      <c r="FSP114" s="376"/>
      <c r="FSQ114" s="376"/>
      <c r="FSR114" s="376"/>
      <c r="FSS114" s="376"/>
      <c r="FST114" s="376"/>
      <c r="FSU114" s="376"/>
      <c r="FSV114" s="376"/>
      <c r="FSW114" s="376"/>
      <c r="FSX114" s="376"/>
      <c r="FSY114" s="376"/>
      <c r="FSZ114" s="376"/>
      <c r="FTA114" s="376"/>
      <c r="FTB114" s="376"/>
      <c r="FTC114" s="376"/>
      <c r="FTD114" s="376"/>
      <c r="FTE114" s="376"/>
      <c r="FTF114" s="376"/>
      <c r="FTG114" s="376"/>
      <c r="FTH114" s="376"/>
      <c r="FTI114" s="376"/>
      <c r="FTJ114" s="376"/>
      <c r="FTK114" s="376"/>
      <c r="FTL114" s="376"/>
      <c r="FTM114" s="376"/>
      <c r="FTN114" s="376"/>
      <c r="FTO114" s="376"/>
      <c r="FTP114" s="376"/>
      <c r="FTQ114" s="376"/>
      <c r="FTR114" s="376"/>
      <c r="FTS114" s="376"/>
      <c r="FTT114" s="376"/>
      <c r="FTU114" s="376"/>
      <c r="FTV114" s="376"/>
      <c r="FTW114" s="376"/>
      <c r="FTX114" s="376"/>
      <c r="FTY114" s="376"/>
      <c r="FTZ114" s="376"/>
      <c r="FUA114" s="376"/>
      <c r="FUB114" s="376"/>
      <c r="FUC114" s="376"/>
      <c r="FUD114" s="376"/>
      <c r="FUE114" s="376"/>
      <c r="FUF114" s="376"/>
      <c r="FUG114" s="376"/>
      <c r="FUH114" s="376"/>
      <c r="FUI114" s="376"/>
      <c r="FUJ114" s="376"/>
      <c r="FUK114" s="376"/>
      <c r="FUL114" s="376"/>
      <c r="FUM114" s="376"/>
      <c r="FUN114" s="376"/>
      <c r="FUO114" s="376"/>
      <c r="FUP114" s="376"/>
      <c r="FUQ114" s="376"/>
      <c r="FUR114" s="376"/>
      <c r="FUS114" s="376"/>
      <c r="FUT114" s="376"/>
      <c r="FUU114" s="376"/>
      <c r="FUV114" s="376"/>
      <c r="FUW114" s="376"/>
      <c r="FUX114" s="376"/>
      <c r="FUY114" s="376"/>
      <c r="FUZ114" s="376"/>
      <c r="FVA114" s="376"/>
      <c r="FVB114" s="376"/>
      <c r="FVC114" s="376"/>
      <c r="FVD114" s="376"/>
      <c r="FVE114" s="376"/>
      <c r="FVF114" s="376"/>
      <c r="FVG114" s="376"/>
      <c r="FVH114" s="376"/>
      <c r="FVI114" s="376"/>
      <c r="FVJ114" s="376"/>
      <c r="FVK114" s="376"/>
      <c r="FVL114" s="376"/>
      <c r="FVM114" s="376"/>
      <c r="FVN114" s="376"/>
      <c r="FVO114" s="376"/>
      <c r="FVP114" s="376"/>
      <c r="FVQ114" s="376"/>
      <c r="FVR114" s="376"/>
      <c r="FVS114" s="376"/>
      <c r="FVT114" s="376"/>
      <c r="FVU114" s="376"/>
      <c r="FVV114" s="376"/>
      <c r="FVW114" s="376"/>
      <c r="FVX114" s="376"/>
      <c r="FVY114" s="376"/>
      <c r="FVZ114" s="376"/>
      <c r="FWA114" s="376"/>
      <c r="FWB114" s="376"/>
      <c r="FWC114" s="376"/>
      <c r="FWD114" s="376"/>
      <c r="FWE114" s="376"/>
      <c r="FWF114" s="376"/>
      <c r="FWG114" s="376"/>
      <c r="FWH114" s="376"/>
      <c r="FWI114" s="376"/>
      <c r="FWJ114" s="376"/>
      <c r="FWK114" s="376"/>
      <c r="FWL114" s="376"/>
      <c r="FWM114" s="376"/>
      <c r="FWN114" s="376"/>
      <c r="FWO114" s="376"/>
      <c r="FWP114" s="376"/>
      <c r="FWQ114" s="376"/>
      <c r="FWR114" s="376"/>
      <c r="FWS114" s="376"/>
      <c r="FWT114" s="376"/>
      <c r="FWU114" s="376"/>
      <c r="FWV114" s="376"/>
      <c r="FWW114" s="376"/>
      <c r="FWX114" s="376"/>
      <c r="FWY114" s="376"/>
      <c r="FWZ114" s="376"/>
      <c r="FXA114" s="376"/>
      <c r="FXB114" s="376"/>
      <c r="FXC114" s="376"/>
      <c r="FXD114" s="376"/>
      <c r="FXE114" s="376"/>
      <c r="FXF114" s="376"/>
      <c r="FXG114" s="376"/>
      <c r="FXH114" s="376"/>
      <c r="FXI114" s="376"/>
      <c r="FXJ114" s="376"/>
      <c r="FXK114" s="376"/>
      <c r="FXL114" s="376"/>
      <c r="FXM114" s="376"/>
      <c r="FXN114" s="376"/>
      <c r="FXO114" s="376"/>
      <c r="FXP114" s="376"/>
      <c r="FXQ114" s="376"/>
      <c r="FXR114" s="376"/>
      <c r="FXS114" s="376"/>
      <c r="FXT114" s="376"/>
      <c r="FXU114" s="376"/>
      <c r="FXV114" s="376"/>
      <c r="FXW114" s="376"/>
      <c r="FXX114" s="376"/>
      <c r="FXY114" s="376"/>
      <c r="FXZ114" s="376"/>
      <c r="FYA114" s="376"/>
      <c r="FYB114" s="376"/>
      <c r="FYC114" s="376"/>
      <c r="FYD114" s="376"/>
      <c r="FYE114" s="376"/>
      <c r="FYF114" s="376"/>
      <c r="FYG114" s="376"/>
      <c r="FYH114" s="376"/>
      <c r="FYI114" s="376"/>
      <c r="FYJ114" s="376"/>
      <c r="FYK114" s="376"/>
      <c r="FYL114" s="376"/>
      <c r="FYM114" s="376"/>
      <c r="FYN114" s="376"/>
      <c r="FYO114" s="376"/>
      <c r="FYP114" s="376"/>
      <c r="FYQ114" s="376"/>
      <c r="FYR114" s="376"/>
      <c r="FYS114" s="376"/>
      <c r="FYT114" s="376"/>
      <c r="FYU114" s="376"/>
      <c r="FYV114" s="376"/>
      <c r="FYW114" s="376"/>
      <c r="FYX114" s="376"/>
      <c r="FYY114" s="376"/>
      <c r="FYZ114" s="376"/>
      <c r="FZA114" s="376"/>
      <c r="FZB114" s="376"/>
      <c r="FZC114" s="376"/>
      <c r="FZD114" s="376"/>
      <c r="FZE114" s="376"/>
      <c r="FZF114" s="376"/>
      <c r="FZG114" s="376"/>
      <c r="FZH114" s="376"/>
      <c r="FZI114" s="376"/>
      <c r="FZJ114" s="376"/>
      <c r="FZK114" s="376"/>
      <c r="FZL114" s="376"/>
      <c r="FZM114" s="376"/>
      <c r="FZN114" s="376"/>
      <c r="FZO114" s="376"/>
      <c r="FZP114" s="376"/>
      <c r="FZQ114" s="376"/>
      <c r="FZR114" s="376"/>
      <c r="FZS114" s="376"/>
      <c r="FZT114" s="376"/>
      <c r="FZU114" s="376"/>
      <c r="FZV114" s="376"/>
      <c r="FZW114" s="376"/>
      <c r="FZX114" s="376"/>
      <c r="FZY114" s="376"/>
      <c r="FZZ114" s="376"/>
      <c r="GAA114" s="376"/>
      <c r="GAB114" s="376"/>
      <c r="GAC114" s="376"/>
      <c r="GAD114" s="376"/>
      <c r="GAE114" s="376"/>
      <c r="GAF114" s="376"/>
      <c r="GAG114" s="376"/>
      <c r="GAH114" s="376"/>
      <c r="GAI114" s="376"/>
      <c r="GAJ114" s="376"/>
      <c r="GAK114" s="376"/>
      <c r="GAL114" s="376"/>
      <c r="GAM114" s="376"/>
      <c r="GAN114" s="376"/>
      <c r="GAO114" s="376"/>
      <c r="GAP114" s="376"/>
      <c r="GAQ114" s="376"/>
      <c r="GAR114" s="376"/>
      <c r="GAS114" s="376"/>
      <c r="GAT114" s="376"/>
      <c r="GAU114" s="376"/>
      <c r="GAV114" s="376"/>
      <c r="GAW114" s="376"/>
      <c r="GAX114" s="376"/>
      <c r="GAY114" s="376"/>
      <c r="GAZ114" s="376"/>
      <c r="GBA114" s="376"/>
      <c r="GBB114" s="376"/>
      <c r="GBC114" s="376"/>
      <c r="GBD114" s="376"/>
      <c r="GBE114" s="376"/>
      <c r="GBF114" s="376"/>
      <c r="GBG114" s="376"/>
      <c r="GBH114" s="376"/>
      <c r="GBI114" s="376"/>
      <c r="GBJ114" s="376"/>
      <c r="GBK114" s="376"/>
      <c r="GBL114" s="376"/>
      <c r="GBM114" s="376"/>
      <c r="GBN114" s="376"/>
      <c r="GBO114" s="376"/>
      <c r="GBP114" s="376"/>
      <c r="GBQ114" s="376"/>
      <c r="GBR114" s="376"/>
      <c r="GBS114" s="376"/>
      <c r="GBT114" s="376"/>
      <c r="GBU114" s="376"/>
      <c r="GBV114" s="376"/>
      <c r="GBW114" s="376"/>
      <c r="GBX114" s="376"/>
      <c r="GBY114" s="376"/>
      <c r="GBZ114" s="376"/>
      <c r="GCA114" s="376"/>
      <c r="GCB114" s="376"/>
      <c r="GCC114" s="376"/>
      <c r="GCD114" s="376"/>
      <c r="GCE114" s="376"/>
      <c r="GCF114" s="376"/>
      <c r="GCG114" s="376"/>
      <c r="GCH114" s="376"/>
      <c r="GCI114" s="376"/>
      <c r="GCJ114" s="376"/>
      <c r="GCK114" s="376"/>
      <c r="GCL114" s="376"/>
      <c r="GCM114" s="376"/>
      <c r="GCN114" s="376"/>
      <c r="GCO114" s="376"/>
      <c r="GCP114" s="376"/>
      <c r="GCQ114" s="376"/>
      <c r="GCR114" s="376"/>
      <c r="GCS114" s="376"/>
      <c r="GCT114" s="376"/>
      <c r="GCU114" s="376"/>
      <c r="GCV114" s="376"/>
      <c r="GCW114" s="376"/>
      <c r="GCX114" s="376"/>
      <c r="GCY114" s="376"/>
      <c r="GCZ114" s="376"/>
      <c r="GDA114" s="376"/>
      <c r="GDB114" s="376"/>
      <c r="GDC114" s="376"/>
      <c r="GDD114" s="376"/>
      <c r="GDE114" s="376"/>
      <c r="GDF114" s="376"/>
      <c r="GDG114" s="376"/>
      <c r="GDH114" s="376"/>
      <c r="GDI114" s="376"/>
      <c r="GDJ114" s="376"/>
      <c r="GDK114" s="376"/>
      <c r="GDL114" s="376"/>
      <c r="GDM114" s="376"/>
      <c r="GDN114" s="376"/>
      <c r="GDO114" s="376"/>
      <c r="GDP114" s="376"/>
      <c r="GDQ114" s="376"/>
      <c r="GDR114" s="376"/>
      <c r="GDS114" s="376"/>
      <c r="GDT114" s="376"/>
      <c r="GDU114" s="376"/>
      <c r="GDV114" s="376"/>
      <c r="GDW114" s="376"/>
      <c r="GDX114" s="376"/>
      <c r="GDY114" s="376"/>
      <c r="GDZ114" s="376"/>
      <c r="GEA114" s="376"/>
      <c r="GEB114" s="376"/>
      <c r="GEC114" s="376"/>
      <c r="GED114" s="376"/>
      <c r="GEE114" s="376"/>
      <c r="GEF114" s="376"/>
      <c r="GEG114" s="376"/>
      <c r="GEH114" s="376"/>
      <c r="GEI114" s="376"/>
      <c r="GEJ114" s="376"/>
      <c r="GEK114" s="376"/>
      <c r="GEL114" s="376"/>
      <c r="GEM114" s="376"/>
      <c r="GEN114" s="376"/>
      <c r="GEO114" s="376"/>
      <c r="GEP114" s="376"/>
      <c r="GEQ114" s="376"/>
      <c r="GER114" s="376"/>
      <c r="GES114" s="376"/>
      <c r="GET114" s="376"/>
      <c r="GEU114" s="376"/>
      <c r="GEV114" s="376"/>
      <c r="GEW114" s="376"/>
      <c r="GEX114" s="376"/>
      <c r="GEY114" s="376"/>
      <c r="GEZ114" s="376"/>
      <c r="GFA114" s="376"/>
      <c r="GFB114" s="376"/>
      <c r="GFC114" s="376"/>
      <c r="GFD114" s="376"/>
      <c r="GFE114" s="376"/>
      <c r="GFF114" s="376"/>
      <c r="GFG114" s="376"/>
      <c r="GFH114" s="376"/>
      <c r="GFI114" s="376"/>
      <c r="GFJ114" s="376"/>
      <c r="GFK114" s="376"/>
      <c r="GFL114" s="376"/>
      <c r="GFM114" s="376"/>
      <c r="GFN114" s="376"/>
      <c r="GFO114" s="376"/>
      <c r="GFP114" s="376"/>
      <c r="GFQ114" s="376"/>
      <c r="GFR114" s="376"/>
      <c r="GFS114" s="376"/>
      <c r="GFT114" s="376"/>
      <c r="GFU114" s="376"/>
      <c r="GFV114" s="376"/>
      <c r="GFW114" s="376"/>
      <c r="GFX114" s="376"/>
      <c r="GFY114" s="376"/>
      <c r="GFZ114" s="376"/>
      <c r="GGA114" s="376"/>
      <c r="GGB114" s="376"/>
      <c r="GGC114" s="376"/>
      <c r="GGD114" s="376"/>
      <c r="GGE114" s="376"/>
      <c r="GGF114" s="376"/>
      <c r="GGG114" s="376"/>
      <c r="GGH114" s="376"/>
      <c r="GGI114" s="376"/>
      <c r="GGJ114" s="376"/>
      <c r="GGK114" s="376"/>
      <c r="GGL114" s="376"/>
      <c r="GGM114" s="376"/>
      <c r="GGN114" s="376"/>
      <c r="GGO114" s="376"/>
      <c r="GGP114" s="376"/>
      <c r="GGQ114" s="376"/>
      <c r="GGR114" s="376"/>
      <c r="GGS114" s="376"/>
      <c r="GGT114" s="376"/>
      <c r="GGU114" s="376"/>
      <c r="GGV114" s="376"/>
      <c r="GGW114" s="376"/>
      <c r="GGX114" s="376"/>
      <c r="GGY114" s="376"/>
      <c r="GGZ114" s="376"/>
      <c r="GHA114" s="376"/>
      <c r="GHB114" s="376"/>
      <c r="GHC114" s="376"/>
      <c r="GHD114" s="376"/>
      <c r="GHE114" s="376"/>
      <c r="GHF114" s="376"/>
      <c r="GHG114" s="376"/>
      <c r="GHH114" s="376"/>
      <c r="GHI114" s="376"/>
      <c r="GHJ114" s="376"/>
      <c r="GHK114" s="376"/>
      <c r="GHL114" s="376"/>
      <c r="GHM114" s="376"/>
      <c r="GHN114" s="376"/>
      <c r="GHO114" s="376"/>
      <c r="GHP114" s="376"/>
      <c r="GHQ114" s="376"/>
      <c r="GHR114" s="376"/>
      <c r="GHS114" s="376"/>
      <c r="GHT114" s="376"/>
      <c r="GHU114" s="376"/>
      <c r="GHV114" s="376"/>
      <c r="GHW114" s="376"/>
      <c r="GHX114" s="376"/>
      <c r="GHY114" s="376"/>
      <c r="GHZ114" s="376"/>
      <c r="GIA114" s="376"/>
      <c r="GIB114" s="376"/>
      <c r="GIC114" s="376"/>
      <c r="GID114" s="376"/>
      <c r="GIE114" s="376"/>
      <c r="GIF114" s="376"/>
      <c r="GIG114" s="376"/>
      <c r="GIH114" s="376"/>
      <c r="GII114" s="376"/>
      <c r="GIJ114" s="376"/>
      <c r="GIK114" s="376"/>
      <c r="GIL114" s="376"/>
      <c r="GIM114" s="376"/>
      <c r="GIN114" s="376"/>
      <c r="GIO114" s="376"/>
      <c r="GIP114" s="376"/>
      <c r="GIQ114" s="376"/>
      <c r="GIR114" s="376"/>
      <c r="GIS114" s="376"/>
      <c r="GIT114" s="376"/>
      <c r="GIU114" s="376"/>
      <c r="GIV114" s="376"/>
      <c r="GIW114" s="376"/>
      <c r="GIX114" s="376"/>
      <c r="GIY114" s="376"/>
      <c r="GIZ114" s="376"/>
      <c r="GJA114" s="376"/>
      <c r="GJB114" s="376"/>
      <c r="GJC114" s="376"/>
      <c r="GJD114" s="376"/>
      <c r="GJE114" s="376"/>
      <c r="GJF114" s="376"/>
      <c r="GJG114" s="376"/>
      <c r="GJH114" s="376"/>
      <c r="GJI114" s="376"/>
      <c r="GJJ114" s="376"/>
      <c r="GJK114" s="376"/>
      <c r="GJL114" s="376"/>
      <c r="GJM114" s="376"/>
      <c r="GJN114" s="376"/>
      <c r="GJO114" s="376"/>
      <c r="GJP114" s="376"/>
      <c r="GJQ114" s="376"/>
      <c r="GJR114" s="376"/>
      <c r="GJS114" s="376"/>
      <c r="GJT114" s="376"/>
      <c r="GJU114" s="376"/>
      <c r="GJV114" s="376"/>
      <c r="GJW114" s="376"/>
      <c r="GJX114" s="376"/>
      <c r="GJY114" s="376"/>
      <c r="GJZ114" s="376"/>
      <c r="GKA114" s="376"/>
      <c r="GKB114" s="376"/>
      <c r="GKC114" s="376"/>
      <c r="GKD114" s="376"/>
      <c r="GKE114" s="376"/>
      <c r="GKF114" s="376"/>
      <c r="GKG114" s="376"/>
      <c r="GKH114" s="376"/>
      <c r="GKI114" s="376"/>
      <c r="GKJ114" s="376"/>
      <c r="GKK114" s="376"/>
      <c r="GKL114" s="376"/>
      <c r="GKM114" s="376"/>
      <c r="GKN114" s="376"/>
      <c r="GKO114" s="376"/>
      <c r="GKP114" s="376"/>
      <c r="GKQ114" s="376"/>
      <c r="GKR114" s="376"/>
      <c r="GKS114" s="376"/>
      <c r="GKT114" s="376"/>
      <c r="GKU114" s="376"/>
      <c r="GKV114" s="376"/>
      <c r="GKW114" s="376"/>
      <c r="GKX114" s="376"/>
      <c r="GKY114" s="376"/>
      <c r="GKZ114" s="376"/>
      <c r="GLA114" s="376"/>
      <c r="GLB114" s="376"/>
      <c r="GLC114" s="376"/>
      <c r="GLD114" s="376"/>
      <c r="GLE114" s="376"/>
      <c r="GLF114" s="376"/>
      <c r="GLG114" s="376"/>
      <c r="GLH114" s="376"/>
      <c r="GLI114" s="376"/>
      <c r="GLJ114" s="376"/>
      <c r="GLK114" s="376"/>
      <c r="GLL114" s="376"/>
      <c r="GLM114" s="376"/>
      <c r="GLN114" s="376"/>
      <c r="GLO114" s="376"/>
      <c r="GLP114" s="376"/>
      <c r="GLQ114" s="376"/>
      <c r="GLR114" s="376"/>
      <c r="GLS114" s="376"/>
      <c r="GLT114" s="376"/>
      <c r="GLU114" s="376"/>
      <c r="GLV114" s="376"/>
      <c r="GLW114" s="376"/>
      <c r="GLX114" s="376"/>
      <c r="GLY114" s="376"/>
      <c r="GLZ114" s="376"/>
      <c r="GMA114" s="376"/>
      <c r="GMB114" s="376"/>
      <c r="GMC114" s="376"/>
      <c r="GMD114" s="376"/>
      <c r="GME114" s="376"/>
      <c r="GMF114" s="376"/>
      <c r="GMG114" s="376"/>
      <c r="GMH114" s="376"/>
      <c r="GMI114" s="376"/>
      <c r="GMJ114" s="376"/>
      <c r="GMK114" s="376"/>
      <c r="GML114" s="376"/>
      <c r="GMM114" s="376"/>
      <c r="GMN114" s="376"/>
      <c r="GMO114" s="376"/>
      <c r="GMP114" s="376"/>
      <c r="GMQ114" s="376"/>
      <c r="GMR114" s="376"/>
      <c r="GMS114" s="376"/>
      <c r="GMT114" s="376"/>
      <c r="GMU114" s="376"/>
      <c r="GMV114" s="376"/>
      <c r="GMW114" s="376"/>
      <c r="GMX114" s="376"/>
      <c r="GMY114" s="376"/>
      <c r="GMZ114" s="376"/>
      <c r="GNA114" s="376"/>
      <c r="GNB114" s="376"/>
      <c r="GNC114" s="376"/>
      <c r="GND114" s="376"/>
      <c r="GNE114" s="376"/>
      <c r="GNF114" s="376"/>
      <c r="GNG114" s="376"/>
      <c r="GNH114" s="376"/>
      <c r="GNI114" s="376"/>
      <c r="GNJ114" s="376"/>
      <c r="GNK114" s="376"/>
      <c r="GNL114" s="376"/>
      <c r="GNM114" s="376"/>
      <c r="GNN114" s="376"/>
      <c r="GNO114" s="376"/>
      <c r="GNP114" s="376"/>
      <c r="GNQ114" s="376"/>
      <c r="GNR114" s="376"/>
      <c r="GNS114" s="376"/>
      <c r="GNT114" s="376"/>
      <c r="GNU114" s="376"/>
      <c r="GNV114" s="376"/>
      <c r="GNW114" s="376"/>
      <c r="GNX114" s="376"/>
      <c r="GNY114" s="376"/>
      <c r="GNZ114" s="376"/>
      <c r="GOA114" s="376"/>
      <c r="GOB114" s="376"/>
      <c r="GOC114" s="376"/>
      <c r="GOD114" s="376"/>
      <c r="GOE114" s="376"/>
      <c r="GOF114" s="376"/>
      <c r="GOG114" s="376"/>
      <c r="GOH114" s="376"/>
      <c r="GOI114" s="376"/>
      <c r="GOJ114" s="376"/>
      <c r="GOK114" s="376"/>
      <c r="GOL114" s="376"/>
      <c r="GOM114" s="376"/>
      <c r="GON114" s="376"/>
      <c r="GOO114" s="376"/>
      <c r="GOP114" s="376"/>
      <c r="GOQ114" s="376"/>
      <c r="GOR114" s="376"/>
      <c r="GOS114" s="376"/>
      <c r="GOT114" s="376"/>
      <c r="GOU114" s="376"/>
      <c r="GOV114" s="376"/>
      <c r="GOW114" s="376"/>
      <c r="GOX114" s="376"/>
      <c r="GOY114" s="376"/>
      <c r="GOZ114" s="376"/>
      <c r="GPA114" s="376"/>
      <c r="GPB114" s="376"/>
      <c r="GPC114" s="376"/>
      <c r="GPD114" s="376"/>
      <c r="GPE114" s="376"/>
      <c r="GPF114" s="376"/>
      <c r="GPG114" s="376"/>
      <c r="GPH114" s="376"/>
      <c r="GPI114" s="376"/>
      <c r="GPJ114" s="376"/>
      <c r="GPK114" s="376"/>
      <c r="GPL114" s="376"/>
      <c r="GPM114" s="376"/>
      <c r="GPN114" s="376"/>
      <c r="GPO114" s="376"/>
      <c r="GPP114" s="376"/>
      <c r="GPQ114" s="376"/>
      <c r="GPR114" s="376"/>
      <c r="GPS114" s="376"/>
      <c r="GPT114" s="376"/>
      <c r="GPU114" s="376"/>
      <c r="GPV114" s="376"/>
      <c r="GPW114" s="376"/>
      <c r="GPX114" s="376"/>
      <c r="GPY114" s="376"/>
      <c r="GPZ114" s="376"/>
      <c r="GQA114" s="376"/>
      <c r="GQB114" s="376"/>
      <c r="GQC114" s="376"/>
      <c r="GQD114" s="376"/>
      <c r="GQE114" s="376"/>
      <c r="GQF114" s="376"/>
      <c r="GQG114" s="376"/>
      <c r="GQH114" s="376"/>
      <c r="GQI114" s="376"/>
      <c r="GQJ114" s="376"/>
      <c r="GQK114" s="376"/>
      <c r="GQL114" s="376"/>
      <c r="GQM114" s="376"/>
      <c r="GQN114" s="376"/>
      <c r="GQO114" s="376"/>
      <c r="GQP114" s="376"/>
      <c r="GQQ114" s="376"/>
      <c r="GQR114" s="376"/>
      <c r="GQS114" s="376"/>
      <c r="GQT114" s="376"/>
      <c r="GQU114" s="376"/>
      <c r="GQV114" s="376"/>
      <c r="GQW114" s="376"/>
      <c r="GQX114" s="376"/>
      <c r="GQY114" s="376"/>
      <c r="GQZ114" s="376"/>
      <c r="GRA114" s="376"/>
      <c r="GRB114" s="376"/>
      <c r="GRC114" s="376"/>
      <c r="GRD114" s="376"/>
      <c r="GRE114" s="376"/>
      <c r="GRF114" s="376"/>
      <c r="GRG114" s="376"/>
      <c r="GRH114" s="376"/>
      <c r="GRI114" s="376"/>
      <c r="GRJ114" s="376"/>
      <c r="GRK114" s="376"/>
      <c r="GRL114" s="376"/>
      <c r="GRM114" s="376"/>
      <c r="GRN114" s="376"/>
      <c r="GRO114" s="376"/>
      <c r="GRP114" s="376"/>
      <c r="GRQ114" s="376"/>
      <c r="GRR114" s="376"/>
      <c r="GRS114" s="376"/>
      <c r="GRT114" s="376"/>
      <c r="GRU114" s="376"/>
      <c r="GRV114" s="376"/>
      <c r="GRW114" s="376"/>
      <c r="GRX114" s="376"/>
      <c r="GRY114" s="376"/>
      <c r="GRZ114" s="376"/>
      <c r="GSA114" s="376"/>
      <c r="GSB114" s="376"/>
      <c r="GSC114" s="376"/>
      <c r="GSD114" s="376"/>
      <c r="GSE114" s="376"/>
      <c r="GSF114" s="376"/>
      <c r="GSG114" s="376"/>
      <c r="GSH114" s="376"/>
      <c r="GSI114" s="376"/>
      <c r="GSJ114" s="376"/>
      <c r="GSK114" s="376"/>
      <c r="GSL114" s="376"/>
      <c r="GSM114" s="376"/>
      <c r="GSN114" s="376"/>
      <c r="GSO114" s="376"/>
      <c r="GSP114" s="376"/>
      <c r="GSQ114" s="376"/>
      <c r="GSR114" s="376"/>
      <c r="GSS114" s="376"/>
      <c r="GST114" s="376"/>
      <c r="GSU114" s="376"/>
      <c r="GSV114" s="376"/>
      <c r="GSW114" s="376"/>
      <c r="GSX114" s="376"/>
      <c r="GSY114" s="376"/>
      <c r="GSZ114" s="376"/>
      <c r="GTA114" s="376"/>
      <c r="GTB114" s="376"/>
      <c r="GTC114" s="376"/>
      <c r="GTD114" s="376"/>
      <c r="GTE114" s="376"/>
      <c r="GTF114" s="376"/>
      <c r="GTG114" s="376"/>
      <c r="GTH114" s="376"/>
      <c r="GTI114" s="376"/>
      <c r="GTJ114" s="376"/>
      <c r="GTK114" s="376"/>
      <c r="GTL114" s="376"/>
      <c r="GTM114" s="376"/>
      <c r="GTN114" s="376"/>
      <c r="GTO114" s="376"/>
      <c r="GTP114" s="376"/>
      <c r="GTQ114" s="376"/>
      <c r="GTR114" s="376"/>
      <c r="GTS114" s="376"/>
      <c r="GTT114" s="376"/>
      <c r="GTU114" s="376"/>
      <c r="GTV114" s="376"/>
      <c r="GTW114" s="376"/>
      <c r="GTX114" s="376"/>
      <c r="GTY114" s="376"/>
      <c r="GTZ114" s="376"/>
      <c r="GUA114" s="376"/>
      <c r="GUB114" s="376"/>
      <c r="GUC114" s="376"/>
      <c r="GUD114" s="376"/>
      <c r="GUE114" s="376"/>
      <c r="GUF114" s="376"/>
      <c r="GUG114" s="376"/>
      <c r="GUH114" s="376"/>
      <c r="GUI114" s="376"/>
      <c r="GUJ114" s="376"/>
      <c r="GUK114" s="376"/>
      <c r="GUL114" s="376"/>
      <c r="GUM114" s="376"/>
      <c r="GUN114" s="376"/>
      <c r="GUO114" s="376"/>
      <c r="GUP114" s="376"/>
      <c r="GUQ114" s="376"/>
      <c r="GUR114" s="376"/>
      <c r="GUS114" s="376"/>
      <c r="GUT114" s="376"/>
      <c r="GUU114" s="376"/>
      <c r="GUV114" s="376"/>
      <c r="GUW114" s="376"/>
      <c r="GUX114" s="376"/>
      <c r="GUY114" s="376"/>
      <c r="GUZ114" s="376"/>
      <c r="GVA114" s="376"/>
      <c r="GVB114" s="376"/>
      <c r="GVC114" s="376"/>
      <c r="GVD114" s="376"/>
      <c r="GVE114" s="376"/>
      <c r="GVF114" s="376"/>
      <c r="GVG114" s="376"/>
      <c r="GVH114" s="376"/>
      <c r="GVI114" s="376"/>
      <c r="GVJ114" s="376"/>
      <c r="GVK114" s="376"/>
      <c r="GVL114" s="376"/>
      <c r="GVM114" s="376"/>
      <c r="GVN114" s="376"/>
      <c r="GVO114" s="376"/>
      <c r="GVP114" s="376"/>
      <c r="GVQ114" s="376"/>
      <c r="GVR114" s="376"/>
      <c r="GVS114" s="376"/>
      <c r="GVT114" s="376"/>
      <c r="GVU114" s="376"/>
      <c r="GVV114" s="376"/>
      <c r="GVW114" s="376"/>
      <c r="GVX114" s="376"/>
      <c r="GVY114" s="376"/>
      <c r="GVZ114" s="376"/>
      <c r="GWA114" s="376"/>
      <c r="GWB114" s="376"/>
      <c r="GWC114" s="376"/>
      <c r="GWD114" s="376"/>
      <c r="GWE114" s="376"/>
      <c r="GWF114" s="376"/>
      <c r="GWG114" s="376"/>
      <c r="GWH114" s="376"/>
      <c r="GWI114" s="376"/>
      <c r="GWJ114" s="376"/>
      <c r="GWK114" s="376"/>
      <c r="GWL114" s="376"/>
      <c r="GWM114" s="376"/>
      <c r="GWN114" s="376"/>
      <c r="GWO114" s="376"/>
      <c r="GWP114" s="376"/>
      <c r="GWQ114" s="376"/>
      <c r="GWR114" s="376"/>
      <c r="GWS114" s="376"/>
      <c r="GWT114" s="376"/>
      <c r="GWU114" s="376"/>
      <c r="GWV114" s="376"/>
      <c r="GWW114" s="376"/>
      <c r="GWX114" s="376"/>
      <c r="GWY114" s="376"/>
      <c r="GWZ114" s="376"/>
      <c r="GXA114" s="376"/>
      <c r="GXB114" s="376"/>
      <c r="GXC114" s="376"/>
      <c r="GXD114" s="376"/>
      <c r="GXE114" s="376"/>
      <c r="GXF114" s="376"/>
      <c r="GXG114" s="376"/>
      <c r="GXH114" s="376"/>
      <c r="GXI114" s="376"/>
      <c r="GXJ114" s="376"/>
      <c r="GXK114" s="376"/>
      <c r="GXL114" s="376"/>
      <c r="GXM114" s="376"/>
      <c r="GXN114" s="376"/>
      <c r="GXO114" s="376"/>
      <c r="GXP114" s="376"/>
      <c r="GXQ114" s="376"/>
      <c r="GXR114" s="376"/>
      <c r="GXS114" s="376"/>
      <c r="GXT114" s="376"/>
      <c r="GXU114" s="376"/>
      <c r="GXV114" s="376"/>
      <c r="GXW114" s="376"/>
      <c r="GXX114" s="376"/>
      <c r="GXY114" s="376"/>
      <c r="GXZ114" s="376"/>
      <c r="GYA114" s="376"/>
      <c r="GYB114" s="376"/>
      <c r="GYC114" s="376"/>
      <c r="GYD114" s="376"/>
      <c r="GYE114" s="376"/>
      <c r="GYF114" s="376"/>
      <c r="GYG114" s="376"/>
      <c r="GYH114" s="376"/>
      <c r="GYI114" s="376"/>
      <c r="GYJ114" s="376"/>
      <c r="GYK114" s="376"/>
      <c r="GYL114" s="376"/>
      <c r="GYM114" s="376"/>
      <c r="GYN114" s="376"/>
      <c r="GYO114" s="376"/>
      <c r="GYP114" s="376"/>
      <c r="GYQ114" s="376"/>
      <c r="GYR114" s="376"/>
      <c r="GYS114" s="376"/>
      <c r="GYT114" s="376"/>
      <c r="GYU114" s="376"/>
      <c r="GYV114" s="376"/>
      <c r="GYW114" s="376"/>
      <c r="GYX114" s="376"/>
      <c r="GYY114" s="376"/>
      <c r="GYZ114" s="376"/>
      <c r="GZA114" s="376"/>
      <c r="GZB114" s="376"/>
      <c r="GZC114" s="376"/>
      <c r="GZD114" s="376"/>
      <c r="GZE114" s="376"/>
      <c r="GZF114" s="376"/>
      <c r="GZG114" s="376"/>
      <c r="GZH114" s="376"/>
      <c r="GZI114" s="376"/>
      <c r="GZJ114" s="376"/>
      <c r="GZK114" s="376"/>
      <c r="GZL114" s="376"/>
      <c r="GZM114" s="376"/>
      <c r="GZN114" s="376"/>
      <c r="GZO114" s="376"/>
      <c r="GZP114" s="376"/>
      <c r="GZQ114" s="376"/>
      <c r="GZR114" s="376"/>
      <c r="GZS114" s="376"/>
      <c r="GZT114" s="376"/>
      <c r="GZU114" s="376"/>
      <c r="GZV114" s="376"/>
      <c r="GZW114" s="376"/>
      <c r="GZX114" s="376"/>
      <c r="GZY114" s="376"/>
      <c r="GZZ114" s="376"/>
      <c r="HAA114" s="376"/>
      <c r="HAB114" s="376"/>
      <c r="HAC114" s="376"/>
      <c r="HAD114" s="376"/>
      <c r="HAE114" s="376"/>
      <c r="HAF114" s="376"/>
      <c r="HAG114" s="376"/>
      <c r="HAH114" s="376"/>
      <c r="HAI114" s="376"/>
      <c r="HAJ114" s="376"/>
      <c r="HAK114" s="376"/>
      <c r="HAL114" s="376"/>
      <c r="HAM114" s="376"/>
      <c r="HAN114" s="376"/>
      <c r="HAO114" s="376"/>
      <c r="HAP114" s="376"/>
      <c r="HAQ114" s="376"/>
      <c r="HAR114" s="376"/>
      <c r="HAS114" s="376"/>
      <c r="HAT114" s="376"/>
      <c r="HAU114" s="376"/>
      <c r="HAV114" s="376"/>
      <c r="HAW114" s="376"/>
      <c r="HAX114" s="376"/>
      <c r="HAY114" s="376"/>
      <c r="HAZ114" s="376"/>
      <c r="HBA114" s="376"/>
      <c r="HBB114" s="376"/>
      <c r="HBC114" s="376"/>
      <c r="HBD114" s="376"/>
      <c r="HBE114" s="376"/>
      <c r="HBF114" s="376"/>
      <c r="HBG114" s="376"/>
      <c r="HBH114" s="376"/>
      <c r="HBI114" s="376"/>
      <c r="HBJ114" s="376"/>
      <c r="HBK114" s="376"/>
      <c r="HBL114" s="376"/>
      <c r="HBM114" s="376"/>
      <c r="HBN114" s="376"/>
      <c r="HBO114" s="376"/>
      <c r="HBP114" s="376"/>
      <c r="HBQ114" s="376"/>
      <c r="HBR114" s="376"/>
      <c r="HBS114" s="376"/>
      <c r="HBT114" s="376"/>
      <c r="HBU114" s="376"/>
      <c r="HBV114" s="376"/>
      <c r="HBW114" s="376"/>
      <c r="HBX114" s="376"/>
      <c r="HBY114" s="376"/>
      <c r="HBZ114" s="376"/>
      <c r="HCA114" s="376"/>
      <c r="HCB114" s="376"/>
      <c r="HCC114" s="376"/>
      <c r="HCD114" s="376"/>
      <c r="HCE114" s="376"/>
      <c r="HCF114" s="376"/>
      <c r="HCG114" s="376"/>
      <c r="HCH114" s="376"/>
      <c r="HCI114" s="376"/>
      <c r="HCJ114" s="376"/>
      <c r="HCK114" s="376"/>
      <c r="HCL114" s="376"/>
      <c r="HCM114" s="376"/>
      <c r="HCN114" s="376"/>
      <c r="HCO114" s="376"/>
      <c r="HCP114" s="376"/>
      <c r="HCQ114" s="376"/>
      <c r="HCR114" s="376"/>
      <c r="HCS114" s="376"/>
      <c r="HCT114" s="376"/>
      <c r="HCU114" s="376"/>
      <c r="HCV114" s="376"/>
      <c r="HCW114" s="376"/>
      <c r="HCX114" s="376"/>
      <c r="HCY114" s="376"/>
      <c r="HCZ114" s="376"/>
      <c r="HDA114" s="376"/>
      <c r="HDB114" s="376"/>
      <c r="HDC114" s="376"/>
      <c r="HDD114" s="376"/>
      <c r="HDE114" s="376"/>
      <c r="HDF114" s="376"/>
      <c r="HDG114" s="376"/>
      <c r="HDH114" s="376"/>
      <c r="HDI114" s="376"/>
      <c r="HDJ114" s="376"/>
      <c r="HDK114" s="376"/>
      <c r="HDL114" s="376"/>
      <c r="HDM114" s="376"/>
      <c r="HDN114" s="376"/>
      <c r="HDO114" s="376"/>
      <c r="HDP114" s="376"/>
      <c r="HDQ114" s="376"/>
      <c r="HDR114" s="376"/>
      <c r="HDS114" s="376"/>
      <c r="HDT114" s="376"/>
      <c r="HDU114" s="376"/>
      <c r="HDV114" s="376"/>
      <c r="HDW114" s="376"/>
      <c r="HDX114" s="376"/>
      <c r="HDY114" s="376"/>
      <c r="HDZ114" s="376"/>
      <c r="HEA114" s="376"/>
      <c r="HEB114" s="376"/>
      <c r="HEC114" s="376"/>
      <c r="HED114" s="376"/>
      <c r="HEE114" s="376"/>
      <c r="HEF114" s="376"/>
      <c r="HEG114" s="376"/>
      <c r="HEH114" s="376"/>
      <c r="HEI114" s="376"/>
      <c r="HEJ114" s="376"/>
      <c r="HEK114" s="376"/>
      <c r="HEL114" s="376"/>
      <c r="HEM114" s="376"/>
      <c r="HEN114" s="376"/>
      <c r="HEO114" s="376"/>
      <c r="HEP114" s="376"/>
      <c r="HEQ114" s="376"/>
      <c r="HER114" s="376"/>
      <c r="HES114" s="376"/>
      <c r="HET114" s="376"/>
      <c r="HEU114" s="376"/>
      <c r="HEV114" s="376"/>
      <c r="HEW114" s="376"/>
      <c r="HEX114" s="376"/>
      <c r="HEY114" s="376"/>
      <c r="HEZ114" s="376"/>
      <c r="HFA114" s="376"/>
      <c r="HFB114" s="376"/>
      <c r="HFC114" s="376"/>
      <c r="HFD114" s="376"/>
      <c r="HFE114" s="376"/>
      <c r="HFF114" s="376"/>
      <c r="HFG114" s="376"/>
      <c r="HFH114" s="376"/>
      <c r="HFI114" s="376"/>
      <c r="HFJ114" s="376"/>
      <c r="HFK114" s="376"/>
      <c r="HFL114" s="376"/>
      <c r="HFM114" s="376"/>
      <c r="HFN114" s="376"/>
      <c r="HFO114" s="376"/>
      <c r="HFP114" s="376"/>
      <c r="HFQ114" s="376"/>
      <c r="HFR114" s="376"/>
      <c r="HFS114" s="376"/>
      <c r="HFT114" s="376"/>
      <c r="HFU114" s="376"/>
      <c r="HFV114" s="376"/>
      <c r="HFW114" s="376"/>
      <c r="HFX114" s="376"/>
      <c r="HFY114" s="376"/>
      <c r="HFZ114" s="376"/>
      <c r="HGA114" s="376"/>
      <c r="HGB114" s="376"/>
      <c r="HGC114" s="376"/>
      <c r="HGD114" s="376"/>
      <c r="HGE114" s="376"/>
      <c r="HGF114" s="376"/>
      <c r="HGG114" s="376"/>
      <c r="HGH114" s="376"/>
      <c r="HGI114" s="376"/>
      <c r="HGJ114" s="376"/>
      <c r="HGK114" s="376"/>
      <c r="HGL114" s="376"/>
      <c r="HGM114" s="376"/>
      <c r="HGN114" s="376"/>
      <c r="HGO114" s="376"/>
      <c r="HGP114" s="376"/>
      <c r="HGQ114" s="376"/>
      <c r="HGR114" s="376"/>
      <c r="HGS114" s="376"/>
      <c r="HGT114" s="376"/>
      <c r="HGU114" s="376"/>
      <c r="HGV114" s="376"/>
      <c r="HGW114" s="376"/>
      <c r="HGX114" s="376"/>
      <c r="HGY114" s="376"/>
      <c r="HGZ114" s="376"/>
      <c r="HHA114" s="376"/>
      <c r="HHB114" s="376"/>
      <c r="HHC114" s="376"/>
      <c r="HHD114" s="376"/>
      <c r="HHE114" s="376"/>
      <c r="HHF114" s="376"/>
      <c r="HHG114" s="376"/>
      <c r="HHH114" s="376"/>
      <c r="HHI114" s="376"/>
      <c r="HHJ114" s="376"/>
      <c r="HHK114" s="376"/>
      <c r="HHL114" s="376"/>
      <c r="HHM114" s="376"/>
      <c r="HHN114" s="376"/>
      <c r="HHO114" s="376"/>
      <c r="HHP114" s="376"/>
      <c r="HHQ114" s="376"/>
      <c r="HHR114" s="376"/>
      <c r="HHS114" s="376"/>
      <c r="HHT114" s="376"/>
      <c r="HHU114" s="376"/>
      <c r="HHV114" s="376"/>
      <c r="HHW114" s="376"/>
      <c r="HHX114" s="376"/>
      <c r="HHY114" s="376"/>
      <c r="HHZ114" s="376"/>
      <c r="HIA114" s="376"/>
      <c r="HIB114" s="376"/>
      <c r="HIC114" s="376"/>
      <c r="HID114" s="376"/>
      <c r="HIE114" s="376"/>
      <c r="HIF114" s="376"/>
      <c r="HIG114" s="376"/>
      <c r="HIH114" s="376"/>
      <c r="HII114" s="376"/>
      <c r="HIJ114" s="376"/>
      <c r="HIK114" s="376"/>
      <c r="HIL114" s="376"/>
      <c r="HIM114" s="376"/>
      <c r="HIN114" s="376"/>
      <c r="HIO114" s="376"/>
      <c r="HIP114" s="376"/>
      <c r="HIQ114" s="376"/>
      <c r="HIR114" s="376"/>
      <c r="HIS114" s="376"/>
      <c r="HIT114" s="376"/>
      <c r="HIU114" s="376"/>
      <c r="HIV114" s="376"/>
      <c r="HIW114" s="376"/>
      <c r="HIX114" s="376"/>
      <c r="HIY114" s="376"/>
      <c r="HIZ114" s="376"/>
      <c r="HJA114" s="376"/>
      <c r="HJB114" s="376"/>
      <c r="HJC114" s="376"/>
      <c r="HJD114" s="376"/>
      <c r="HJE114" s="376"/>
      <c r="HJF114" s="376"/>
      <c r="HJG114" s="376"/>
      <c r="HJH114" s="376"/>
      <c r="HJI114" s="376"/>
      <c r="HJJ114" s="376"/>
      <c r="HJK114" s="376"/>
      <c r="HJL114" s="376"/>
      <c r="HJM114" s="376"/>
      <c r="HJN114" s="376"/>
      <c r="HJO114" s="376"/>
      <c r="HJP114" s="376"/>
      <c r="HJQ114" s="376"/>
      <c r="HJR114" s="376"/>
      <c r="HJS114" s="376"/>
      <c r="HJT114" s="376"/>
      <c r="HJU114" s="376"/>
      <c r="HJV114" s="376"/>
      <c r="HJW114" s="376"/>
      <c r="HJX114" s="376"/>
      <c r="HJY114" s="376"/>
      <c r="HJZ114" s="376"/>
      <c r="HKA114" s="376"/>
      <c r="HKB114" s="376"/>
      <c r="HKC114" s="376"/>
      <c r="HKD114" s="376"/>
      <c r="HKE114" s="376"/>
      <c r="HKF114" s="376"/>
      <c r="HKG114" s="376"/>
      <c r="HKH114" s="376"/>
      <c r="HKI114" s="376"/>
      <c r="HKJ114" s="376"/>
      <c r="HKK114" s="376"/>
      <c r="HKL114" s="376"/>
      <c r="HKM114" s="376"/>
      <c r="HKN114" s="376"/>
      <c r="HKO114" s="376"/>
      <c r="HKP114" s="376"/>
      <c r="HKQ114" s="376"/>
      <c r="HKR114" s="376"/>
      <c r="HKS114" s="376"/>
      <c r="HKT114" s="376"/>
      <c r="HKU114" s="376"/>
      <c r="HKV114" s="376"/>
      <c r="HKW114" s="376"/>
      <c r="HKX114" s="376"/>
      <c r="HKY114" s="376"/>
      <c r="HKZ114" s="376"/>
      <c r="HLA114" s="376"/>
      <c r="HLB114" s="376"/>
      <c r="HLC114" s="376"/>
      <c r="HLD114" s="376"/>
      <c r="HLE114" s="376"/>
      <c r="HLF114" s="376"/>
      <c r="HLG114" s="376"/>
      <c r="HLH114" s="376"/>
      <c r="HLI114" s="376"/>
      <c r="HLJ114" s="376"/>
      <c r="HLK114" s="376"/>
      <c r="HLL114" s="376"/>
      <c r="HLM114" s="376"/>
      <c r="HLN114" s="376"/>
      <c r="HLO114" s="376"/>
      <c r="HLP114" s="376"/>
      <c r="HLQ114" s="376"/>
      <c r="HLR114" s="376"/>
      <c r="HLS114" s="376"/>
      <c r="HLT114" s="376"/>
      <c r="HLU114" s="376"/>
      <c r="HLV114" s="376"/>
      <c r="HLW114" s="376"/>
      <c r="HLX114" s="376"/>
      <c r="HLY114" s="376"/>
      <c r="HLZ114" s="376"/>
      <c r="HMA114" s="376"/>
      <c r="HMB114" s="376"/>
      <c r="HMC114" s="376"/>
      <c r="HMD114" s="376"/>
      <c r="HME114" s="376"/>
      <c r="HMF114" s="376"/>
      <c r="HMG114" s="376"/>
      <c r="HMH114" s="376"/>
      <c r="HMI114" s="376"/>
      <c r="HMJ114" s="376"/>
      <c r="HMK114" s="376"/>
      <c r="HML114" s="376"/>
      <c r="HMM114" s="376"/>
      <c r="HMN114" s="376"/>
      <c r="HMO114" s="376"/>
      <c r="HMP114" s="376"/>
      <c r="HMQ114" s="376"/>
      <c r="HMR114" s="376"/>
      <c r="HMS114" s="376"/>
      <c r="HMT114" s="376"/>
      <c r="HMU114" s="376"/>
      <c r="HMV114" s="376"/>
      <c r="HMW114" s="376"/>
      <c r="HMX114" s="376"/>
      <c r="HMY114" s="376"/>
      <c r="HMZ114" s="376"/>
      <c r="HNA114" s="376"/>
      <c r="HNB114" s="376"/>
      <c r="HNC114" s="376"/>
      <c r="HND114" s="376"/>
      <c r="HNE114" s="376"/>
      <c r="HNF114" s="376"/>
      <c r="HNG114" s="376"/>
      <c r="HNH114" s="376"/>
      <c r="HNI114" s="376"/>
      <c r="HNJ114" s="376"/>
      <c r="HNK114" s="376"/>
      <c r="HNL114" s="376"/>
      <c r="HNM114" s="376"/>
      <c r="HNN114" s="376"/>
      <c r="HNO114" s="376"/>
      <c r="HNP114" s="376"/>
      <c r="HNQ114" s="376"/>
      <c r="HNR114" s="376"/>
      <c r="HNS114" s="376"/>
      <c r="HNT114" s="376"/>
      <c r="HNU114" s="376"/>
      <c r="HNV114" s="376"/>
      <c r="HNW114" s="376"/>
      <c r="HNX114" s="376"/>
      <c r="HNY114" s="376"/>
      <c r="HNZ114" s="376"/>
      <c r="HOA114" s="376"/>
      <c r="HOB114" s="376"/>
      <c r="HOC114" s="376"/>
      <c r="HOD114" s="376"/>
      <c r="HOE114" s="376"/>
      <c r="HOF114" s="376"/>
      <c r="HOG114" s="376"/>
      <c r="HOH114" s="376"/>
      <c r="HOI114" s="376"/>
      <c r="HOJ114" s="376"/>
      <c r="HOK114" s="376"/>
      <c r="HOL114" s="376"/>
      <c r="HOM114" s="376"/>
      <c r="HON114" s="376"/>
      <c r="HOO114" s="376"/>
      <c r="HOP114" s="376"/>
      <c r="HOQ114" s="376"/>
      <c r="HOR114" s="376"/>
      <c r="HOS114" s="376"/>
      <c r="HOT114" s="376"/>
      <c r="HOU114" s="376"/>
      <c r="HOV114" s="376"/>
      <c r="HOW114" s="376"/>
      <c r="HOX114" s="376"/>
      <c r="HOY114" s="376"/>
      <c r="HOZ114" s="376"/>
      <c r="HPA114" s="376"/>
      <c r="HPB114" s="376"/>
      <c r="HPC114" s="376"/>
      <c r="HPD114" s="376"/>
      <c r="HPE114" s="376"/>
      <c r="HPF114" s="376"/>
      <c r="HPG114" s="376"/>
      <c r="HPH114" s="376"/>
      <c r="HPI114" s="376"/>
      <c r="HPJ114" s="376"/>
      <c r="HPK114" s="376"/>
      <c r="HPL114" s="376"/>
      <c r="HPM114" s="376"/>
      <c r="HPN114" s="376"/>
      <c r="HPO114" s="376"/>
      <c r="HPP114" s="376"/>
      <c r="HPQ114" s="376"/>
      <c r="HPR114" s="376"/>
      <c r="HPS114" s="376"/>
      <c r="HPT114" s="376"/>
      <c r="HPU114" s="376"/>
      <c r="HPV114" s="376"/>
      <c r="HPW114" s="376"/>
      <c r="HPX114" s="376"/>
      <c r="HPY114" s="376"/>
      <c r="HPZ114" s="376"/>
      <c r="HQA114" s="376"/>
      <c r="HQB114" s="376"/>
      <c r="HQC114" s="376"/>
      <c r="HQD114" s="376"/>
      <c r="HQE114" s="376"/>
      <c r="HQF114" s="376"/>
      <c r="HQG114" s="376"/>
      <c r="HQH114" s="376"/>
      <c r="HQI114" s="376"/>
      <c r="HQJ114" s="376"/>
      <c r="HQK114" s="376"/>
      <c r="HQL114" s="376"/>
      <c r="HQM114" s="376"/>
      <c r="HQN114" s="376"/>
      <c r="HQO114" s="376"/>
      <c r="HQP114" s="376"/>
      <c r="HQQ114" s="376"/>
      <c r="HQR114" s="376"/>
      <c r="HQS114" s="376"/>
      <c r="HQT114" s="376"/>
      <c r="HQU114" s="376"/>
      <c r="HQV114" s="376"/>
      <c r="HQW114" s="376"/>
      <c r="HQX114" s="376"/>
      <c r="HQY114" s="376"/>
      <c r="HQZ114" s="376"/>
      <c r="HRA114" s="376"/>
      <c r="HRB114" s="376"/>
      <c r="HRC114" s="376"/>
      <c r="HRD114" s="376"/>
      <c r="HRE114" s="376"/>
      <c r="HRF114" s="376"/>
      <c r="HRG114" s="376"/>
      <c r="HRH114" s="376"/>
      <c r="HRI114" s="376"/>
      <c r="HRJ114" s="376"/>
      <c r="HRK114" s="376"/>
      <c r="HRL114" s="376"/>
      <c r="HRM114" s="376"/>
      <c r="HRN114" s="376"/>
      <c r="HRO114" s="376"/>
      <c r="HRP114" s="376"/>
      <c r="HRQ114" s="376"/>
      <c r="HRR114" s="376"/>
      <c r="HRS114" s="376"/>
      <c r="HRT114" s="376"/>
      <c r="HRU114" s="376"/>
      <c r="HRV114" s="376"/>
      <c r="HRW114" s="376"/>
      <c r="HRX114" s="376"/>
      <c r="HRY114" s="376"/>
      <c r="HRZ114" s="376"/>
      <c r="HSA114" s="376"/>
      <c r="HSB114" s="376"/>
      <c r="HSC114" s="376"/>
      <c r="HSD114" s="376"/>
      <c r="HSE114" s="376"/>
      <c r="HSF114" s="376"/>
      <c r="HSG114" s="376"/>
      <c r="HSH114" s="376"/>
      <c r="HSI114" s="376"/>
      <c r="HSJ114" s="376"/>
      <c r="HSK114" s="376"/>
      <c r="HSL114" s="376"/>
      <c r="HSM114" s="376"/>
      <c r="HSN114" s="376"/>
      <c r="HSO114" s="376"/>
      <c r="HSP114" s="376"/>
      <c r="HSQ114" s="376"/>
      <c r="HSR114" s="376"/>
      <c r="HSS114" s="376"/>
      <c r="HST114" s="376"/>
      <c r="HSU114" s="376"/>
      <c r="HSV114" s="376"/>
      <c r="HSW114" s="376"/>
      <c r="HSX114" s="376"/>
      <c r="HSY114" s="376"/>
      <c r="HSZ114" s="376"/>
      <c r="HTA114" s="376"/>
      <c r="HTB114" s="376"/>
      <c r="HTC114" s="376"/>
      <c r="HTD114" s="376"/>
      <c r="HTE114" s="376"/>
      <c r="HTF114" s="376"/>
      <c r="HTG114" s="376"/>
      <c r="HTH114" s="376"/>
      <c r="HTI114" s="376"/>
      <c r="HTJ114" s="376"/>
      <c r="HTK114" s="376"/>
      <c r="HTL114" s="376"/>
      <c r="HTM114" s="376"/>
      <c r="HTN114" s="376"/>
      <c r="HTO114" s="376"/>
      <c r="HTP114" s="376"/>
      <c r="HTQ114" s="376"/>
      <c r="HTR114" s="376"/>
      <c r="HTS114" s="376"/>
      <c r="HTT114" s="376"/>
      <c r="HTU114" s="376"/>
      <c r="HTV114" s="376"/>
      <c r="HTW114" s="376"/>
      <c r="HTX114" s="376"/>
      <c r="HTY114" s="376"/>
      <c r="HTZ114" s="376"/>
      <c r="HUA114" s="376"/>
      <c r="HUB114" s="376"/>
      <c r="HUC114" s="376"/>
      <c r="HUD114" s="376"/>
      <c r="HUE114" s="376"/>
      <c r="HUF114" s="376"/>
      <c r="HUG114" s="376"/>
      <c r="HUH114" s="376"/>
      <c r="HUI114" s="376"/>
      <c r="HUJ114" s="376"/>
      <c r="HUK114" s="376"/>
      <c r="HUL114" s="376"/>
      <c r="HUM114" s="376"/>
      <c r="HUN114" s="376"/>
      <c r="HUO114" s="376"/>
      <c r="HUP114" s="376"/>
      <c r="HUQ114" s="376"/>
      <c r="HUR114" s="376"/>
      <c r="HUS114" s="376"/>
      <c r="HUT114" s="376"/>
      <c r="HUU114" s="376"/>
      <c r="HUV114" s="376"/>
      <c r="HUW114" s="376"/>
      <c r="HUX114" s="376"/>
      <c r="HUY114" s="376"/>
      <c r="HUZ114" s="376"/>
      <c r="HVA114" s="376"/>
      <c r="HVB114" s="376"/>
      <c r="HVC114" s="376"/>
      <c r="HVD114" s="376"/>
      <c r="HVE114" s="376"/>
      <c r="HVF114" s="376"/>
      <c r="HVG114" s="376"/>
      <c r="HVH114" s="376"/>
      <c r="HVI114" s="376"/>
      <c r="HVJ114" s="376"/>
      <c r="HVK114" s="376"/>
      <c r="HVL114" s="376"/>
      <c r="HVM114" s="376"/>
      <c r="HVN114" s="376"/>
      <c r="HVO114" s="376"/>
      <c r="HVP114" s="376"/>
      <c r="HVQ114" s="376"/>
      <c r="HVR114" s="376"/>
      <c r="HVS114" s="376"/>
      <c r="HVT114" s="376"/>
      <c r="HVU114" s="376"/>
      <c r="HVV114" s="376"/>
      <c r="HVW114" s="376"/>
      <c r="HVX114" s="376"/>
      <c r="HVY114" s="376"/>
      <c r="HVZ114" s="376"/>
      <c r="HWA114" s="376"/>
      <c r="HWB114" s="376"/>
      <c r="HWC114" s="376"/>
      <c r="HWD114" s="376"/>
      <c r="HWE114" s="376"/>
      <c r="HWF114" s="376"/>
      <c r="HWG114" s="376"/>
      <c r="HWH114" s="376"/>
      <c r="HWI114" s="376"/>
      <c r="HWJ114" s="376"/>
      <c r="HWK114" s="376"/>
      <c r="HWL114" s="376"/>
      <c r="HWM114" s="376"/>
      <c r="HWN114" s="376"/>
      <c r="HWO114" s="376"/>
      <c r="HWP114" s="376"/>
      <c r="HWQ114" s="376"/>
      <c r="HWR114" s="376"/>
      <c r="HWS114" s="376"/>
      <c r="HWT114" s="376"/>
      <c r="HWU114" s="376"/>
      <c r="HWV114" s="376"/>
      <c r="HWW114" s="376"/>
      <c r="HWX114" s="376"/>
      <c r="HWY114" s="376"/>
      <c r="HWZ114" s="376"/>
      <c r="HXA114" s="376"/>
      <c r="HXB114" s="376"/>
      <c r="HXC114" s="376"/>
      <c r="HXD114" s="376"/>
      <c r="HXE114" s="376"/>
      <c r="HXF114" s="376"/>
      <c r="HXG114" s="376"/>
      <c r="HXH114" s="376"/>
      <c r="HXI114" s="376"/>
      <c r="HXJ114" s="376"/>
      <c r="HXK114" s="376"/>
      <c r="HXL114" s="376"/>
      <c r="HXM114" s="376"/>
      <c r="HXN114" s="376"/>
      <c r="HXO114" s="376"/>
      <c r="HXP114" s="376"/>
      <c r="HXQ114" s="376"/>
      <c r="HXR114" s="376"/>
      <c r="HXS114" s="376"/>
      <c r="HXT114" s="376"/>
      <c r="HXU114" s="376"/>
      <c r="HXV114" s="376"/>
      <c r="HXW114" s="376"/>
      <c r="HXX114" s="376"/>
      <c r="HXY114" s="376"/>
      <c r="HXZ114" s="376"/>
      <c r="HYA114" s="376"/>
      <c r="HYB114" s="376"/>
      <c r="HYC114" s="376"/>
      <c r="HYD114" s="376"/>
      <c r="HYE114" s="376"/>
      <c r="HYF114" s="376"/>
      <c r="HYG114" s="376"/>
      <c r="HYH114" s="376"/>
      <c r="HYI114" s="376"/>
      <c r="HYJ114" s="376"/>
      <c r="HYK114" s="376"/>
      <c r="HYL114" s="376"/>
      <c r="HYM114" s="376"/>
      <c r="HYN114" s="376"/>
      <c r="HYO114" s="376"/>
      <c r="HYP114" s="376"/>
      <c r="HYQ114" s="376"/>
      <c r="HYR114" s="376"/>
      <c r="HYS114" s="376"/>
      <c r="HYT114" s="376"/>
      <c r="HYU114" s="376"/>
      <c r="HYV114" s="376"/>
      <c r="HYW114" s="376"/>
      <c r="HYX114" s="376"/>
      <c r="HYY114" s="376"/>
      <c r="HYZ114" s="376"/>
      <c r="HZA114" s="376"/>
      <c r="HZB114" s="376"/>
      <c r="HZC114" s="376"/>
      <c r="HZD114" s="376"/>
      <c r="HZE114" s="376"/>
      <c r="HZF114" s="376"/>
      <c r="HZG114" s="376"/>
      <c r="HZH114" s="376"/>
      <c r="HZI114" s="376"/>
      <c r="HZJ114" s="376"/>
      <c r="HZK114" s="376"/>
      <c r="HZL114" s="376"/>
      <c r="HZM114" s="376"/>
      <c r="HZN114" s="376"/>
      <c r="HZO114" s="376"/>
      <c r="HZP114" s="376"/>
      <c r="HZQ114" s="376"/>
      <c r="HZR114" s="376"/>
      <c r="HZS114" s="376"/>
      <c r="HZT114" s="376"/>
      <c r="HZU114" s="376"/>
      <c r="HZV114" s="376"/>
      <c r="HZW114" s="376"/>
      <c r="HZX114" s="376"/>
      <c r="HZY114" s="376"/>
      <c r="HZZ114" s="376"/>
      <c r="IAA114" s="376"/>
      <c r="IAB114" s="376"/>
      <c r="IAC114" s="376"/>
      <c r="IAD114" s="376"/>
      <c r="IAE114" s="376"/>
      <c r="IAF114" s="376"/>
      <c r="IAG114" s="376"/>
      <c r="IAH114" s="376"/>
      <c r="IAI114" s="376"/>
      <c r="IAJ114" s="376"/>
      <c r="IAK114" s="376"/>
      <c r="IAL114" s="376"/>
      <c r="IAM114" s="376"/>
      <c r="IAN114" s="376"/>
      <c r="IAO114" s="376"/>
      <c r="IAP114" s="376"/>
      <c r="IAQ114" s="376"/>
      <c r="IAR114" s="376"/>
      <c r="IAS114" s="376"/>
      <c r="IAT114" s="376"/>
      <c r="IAU114" s="376"/>
      <c r="IAV114" s="376"/>
      <c r="IAW114" s="376"/>
      <c r="IAX114" s="376"/>
      <c r="IAY114" s="376"/>
      <c r="IAZ114" s="376"/>
      <c r="IBA114" s="376"/>
      <c r="IBB114" s="376"/>
      <c r="IBC114" s="376"/>
      <c r="IBD114" s="376"/>
      <c r="IBE114" s="376"/>
      <c r="IBF114" s="376"/>
      <c r="IBG114" s="376"/>
      <c r="IBH114" s="376"/>
      <c r="IBI114" s="376"/>
      <c r="IBJ114" s="376"/>
      <c r="IBK114" s="376"/>
      <c r="IBL114" s="376"/>
      <c r="IBM114" s="376"/>
      <c r="IBN114" s="376"/>
      <c r="IBO114" s="376"/>
      <c r="IBP114" s="376"/>
      <c r="IBQ114" s="376"/>
      <c r="IBR114" s="376"/>
      <c r="IBS114" s="376"/>
      <c r="IBT114" s="376"/>
      <c r="IBU114" s="376"/>
      <c r="IBV114" s="376"/>
      <c r="IBW114" s="376"/>
      <c r="IBX114" s="376"/>
      <c r="IBY114" s="376"/>
      <c r="IBZ114" s="376"/>
      <c r="ICA114" s="376"/>
      <c r="ICB114" s="376"/>
      <c r="ICC114" s="376"/>
      <c r="ICD114" s="376"/>
      <c r="ICE114" s="376"/>
      <c r="ICF114" s="376"/>
      <c r="ICG114" s="376"/>
      <c r="ICH114" s="376"/>
      <c r="ICI114" s="376"/>
      <c r="ICJ114" s="376"/>
      <c r="ICK114" s="376"/>
      <c r="ICL114" s="376"/>
      <c r="ICM114" s="376"/>
      <c r="ICN114" s="376"/>
      <c r="ICO114" s="376"/>
      <c r="ICP114" s="376"/>
      <c r="ICQ114" s="376"/>
      <c r="ICR114" s="376"/>
      <c r="ICS114" s="376"/>
      <c r="ICT114" s="376"/>
      <c r="ICU114" s="376"/>
      <c r="ICV114" s="376"/>
      <c r="ICW114" s="376"/>
      <c r="ICX114" s="376"/>
      <c r="ICY114" s="376"/>
      <c r="ICZ114" s="376"/>
      <c r="IDA114" s="376"/>
      <c r="IDB114" s="376"/>
      <c r="IDC114" s="376"/>
      <c r="IDD114" s="376"/>
      <c r="IDE114" s="376"/>
      <c r="IDF114" s="376"/>
      <c r="IDG114" s="376"/>
      <c r="IDH114" s="376"/>
      <c r="IDI114" s="376"/>
      <c r="IDJ114" s="376"/>
      <c r="IDK114" s="376"/>
      <c r="IDL114" s="376"/>
      <c r="IDM114" s="376"/>
      <c r="IDN114" s="376"/>
      <c r="IDO114" s="376"/>
      <c r="IDP114" s="376"/>
      <c r="IDQ114" s="376"/>
      <c r="IDR114" s="376"/>
      <c r="IDS114" s="376"/>
      <c r="IDT114" s="376"/>
      <c r="IDU114" s="376"/>
      <c r="IDV114" s="376"/>
      <c r="IDW114" s="376"/>
      <c r="IDX114" s="376"/>
      <c r="IDY114" s="376"/>
      <c r="IDZ114" s="376"/>
      <c r="IEA114" s="376"/>
      <c r="IEB114" s="376"/>
      <c r="IEC114" s="376"/>
      <c r="IED114" s="376"/>
      <c r="IEE114" s="376"/>
      <c r="IEF114" s="376"/>
      <c r="IEG114" s="376"/>
      <c r="IEH114" s="376"/>
      <c r="IEI114" s="376"/>
      <c r="IEJ114" s="376"/>
      <c r="IEK114" s="376"/>
      <c r="IEL114" s="376"/>
      <c r="IEM114" s="376"/>
      <c r="IEN114" s="376"/>
      <c r="IEO114" s="376"/>
      <c r="IEP114" s="376"/>
      <c r="IEQ114" s="376"/>
      <c r="IER114" s="376"/>
      <c r="IES114" s="376"/>
      <c r="IET114" s="376"/>
      <c r="IEU114" s="376"/>
      <c r="IEV114" s="376"/>
      <c r="IEW114" s="376"/>
      <c r="IEX114" s="376"/>
      <c r="IEY114" s="376"/>
      <c r="IEZ114" s="376"/>
      <c r="IFA114" s="376"/>
      <c r="IFB114" s="376"/>
      <c r="IFC114" s="376"/>
      <c r="IFD114" s="376"/>
      <c r="IFE114" s="376"/>
      <c r="IFF114" s="376"/>
      <c r="IFG114" s="376"/>
      <c r="IFH114" s="376"/>
      <c r="IFI114" s="376"/>
      <c r="IFJ114" s="376"/>
      <c r="IFK114" s="376"/>
      <c r="IFL114" s="376"/>
      <c r="IFM114" s="376"/>
      <c r="IFN114" s="376"/>
      <c r="IFO114" s="376"/>
      <c r="IFP114" s="376"/>
      <c r="IFQ114" s="376"/>
      <c r="IFR114" s="376"/>
      <c r="IFS114" s="376"/>
      <c r="IFT114" s="376"/>
      <c r="IFU114" s="376"/>
      <c r="IFV114" s="376"/>
      <c r="IFW114" s="376"/>
      <c r="IFX114" s="376"/>
      <c r="IFY114" s="376"/>
      <c r="IFZ114" s="376"/>
      <c r="IGA114" s="376"/>
      <c r="IGB114" s="376"/>
      <c r="IGC114" s="376"/>
      <c r="IGD114" s="376"/>
      <c r="IGE114" s="376"/>
      <c r="IGF114" s="376"/>
      <c r="IGG114" s="376"/>
      <c r="IGH114" s="376"/>
      <c r="IGI114" s="376"/>
      <c r="IGJ114" s="376"/>
      <c r="IGK114" s="376"/>
      <c r="IGL114" s="376"/>
      <c r="IGM114" s="376"/>
      <c r="IGN114" s="376"/>
      <c r="IGO114" s="376"/>
      <c r="IGP114" s="376"/>
      <c r="IGQ114" s="376"/>
      <c r="IGR114" s="376"/>
      <c r="IGS114" s="376"/>
      <c r="IGT114" s="376"/>
      <c r="IGU114" s="376"/>
      <c r="IGV114" s="376"/>
      <c r="IGW114" s="376"/>
      <c r="IGX114" s="376"/>
      <c r="IGY114" s="376"/>
      <c r="IGZ114" s="376"/>
      <c r="IHA114" s="376"/>
      <c r="IHB114" s="376"/>
      <c r="IHC114" s="376"/>
      <c r="IHD114" s="376"/>
      <c r="IHE114" s="376"/>
      <c r="IHF114" s="376"/>
      <c r="IHG114" s="376"/>
      <c r="IHH114" s="376"/>
      <c r="IHI114" s="376"/>
      <c r="IHJ114" s="376"/>
      <c r="IHK114" s="376"/>
      <c r="IHL114" s="376"/>
      <c r="IHM114" s="376"/>
      <c r="IHN114" s="376"/>
      <c r="IHO114" s="376"/>
      <c r="IHP114" s="376"/>
      <c r="IHQ114" s="376"/>
      <c r="IHR114" s="376"/>
      <c r="IHS114" s="376"/>
      <c r="IHT114" s="376"/>
      <c r="IHU114" s="376"/>
      <c r="IHV114" s="376"/>
      <c r="IHW114" s="376"/>
      <c r="IHX114" s="376"/>
      <c r="IHY114" s="376"/>
      <c r="IHZ114" s="376"/>
      <c r="IIA114" s="376"/>
      <c r="IIB114" s="376"/>
      <c r="IIC114" s="376"/>
      <c r="IID114" s="376"/>
      <c r="IIE114" s="376"/>
      <c r="IIF114" s="376"/>
      <c r="IIG114" s="376"/>
      <c r="IIH114" s="376"/>
      <c r="III114" s="376"/>
      <c r="IIJ114" s="376"/>
      <c r="IIK114" s="376"/>
      <c r="IIL114" s="376"/>
      <c r="IIM114" s="376"/>
      <c r="IIN114" s="376"/>
      <c r="IIO114" s="376"/>
      <c r="IIP114" s="376"/>
      <c r="IIQ114" s="376"/>
      <c r="IIR114" s="376"/>
      <c r="IIS114" s="376"/>
      <c r="IIT114" s="376"/>
      <c r="IIU114" s="376"/>
      <c r="IIV114" s="376"/>
      <c r="IIW114" s="376"/>
      <c r="IIX114" s="376"/>
      <c r="IIY114" s="376"/>
      <c r="IIZ114" s="376"/>
      <c r="IJA114" s="376"/>
      <c r="IJB114" s="376"/>
      <c r="IJC114" s="376"/>
      <c r="IJD114" s="376"/>
      <c r="IJE114" s="376"/>
      <c r="IJF114" s="376"/>
      <c r="IJG114" s="376"/>
      <c r="IJH114" s="376"/>
      <c r="IJI114" s="376"/>
      <c r="IJJ114" s="376"/>
      <c r="IJK114" s="376"/>
      <c r="IJL114" s="376"/>
      <c r="IJM114" s="376"/>
      <c r="IJN114" s="376"/>
      <c r="IJO114" s="376"/>
      <c r="IJP114" s="376"/>
      <c r="IJQ114" s="376"/>
      <c r="IJR114" s="376"/>
      <c r="IJS114" s="376"/>
      <c r="IJT114" s="376"/>
      <c r="IJU114" s="376"/>
      <c r="IJV114" s="376"/>
      <c r="IJW114" s="376"/>
      <c r="IJX114" s="376"/>
      <c r="IJY114" s="376"/>
      <c r="IJZ114" s="376"/>
      <c r="IKA114" s="376"/>
      <c r="IKB114" s="376"/>
      <c r="IKC114" s="376"/>
      <c r="IKD114" s="376"/>
      <c r="IKE114" s="376"/>
      <c r="IKF114" s="376"/>
      <c r="IKG114" s="376"/>
      <c r="IKH114" s="376"/>
      <c r="IKI114" s="376"/>
      <c r="IKJ114" s="376"/>
      <c r="IKK114" s="376"/>
      <c r="IKL114" s="376"/>
      <c r="IKM114" s="376"/>
      <c r="IKN114" s="376"/>
      <c r="IKO114" s="376"/>
      <c r="IKP114" s="376"/>
      <c r="IKQ114" s="376"/>
      <c r="IKR114" s="376"/>
      <c r="IKS114" s="376"/>
      <c r="IKT114" s="376"/>
      <c r="IKU114" s="376"/>
      <c r="IKV114" s="376"/>
      <c r="IKW114" s="376"/>
      <c r="IKX114" s="376"/>
      <c r="IKY114" s="376"/>
      <c r="IKZ114" s="376"/>
      <c r="ILA114" s="376"/>
      <c r="ILB114" s="376"/>
      <c r="ILC114" s="376"/>
      <c r="ILD114" s="376"/>
      <c r="ILE114" s="376"/>
      <c r="ILF114" s="376"/>
      <c r="ILG114" s="376"/>
      <c r="ILH114" s="376"/>
      <c r="ILI114" s="376"/>
      <c r="ILJ114" s="376"/>
      <c r="ILK114" s="376"/>
      <c r="ILL114" s="376"/>
      <c r="ILM114" s="376"/>
      <c r="ILN114" s="376"/>
      <c r="ILO114" s="376"/>
      <c r="ILP114" s="376"/>
      <c r="ILQ114" s="376"/>
      <c r="ILR114" s="376"/>
      <c r="ILS114" s="376"/>
      <c r="ILT114" s="376"/>
      <c r="ILU114" s="376"/>
      <c r="ILV114" s="376"/>
      <c r="ILW114" s="376"/>
      <c r="ILX114" s="376"/>
      <c r="ILY114" s="376"/>
      <c r="ILZ114" s="376"/>
      <c r="IMA114" s="376"/>
      <c r="IMB114" s="376"/>
      <c r="IMC114" s="376"/>
      <c r="IMD114" s="376"/>
      <c r="IME114" s="376"/>
      <c r="IMF114" s="376"/>
      <c r="IMG114" s="376"/>
      <c r="IMH114" s="376"/>
      <c r="IMI114" s="376"/>
      <c r="IMJ114" s="376"/>
      <c r="IMK114" s="376"/>
      <c r="IML114" s="376"/>
      <c r="IMM114" s="376"/>
      <c r="IMN114" s="376"/>
      <c r="IMO114" s="376"/>
      <c r="IMP114" s="376"/>
      <c r="IMQ114" s="376"/>
      <c r="IMR114" s="376"/>
      <c r="IMS114" s="376"/>
      <c r="IMT114" s="376"/>
      <c r="IMU114" s="376"/>
      <c r="IMV114" s="376"/>
      <c r="IMW114" s="376"/>
      <c r="IMX114" s="376"/>
      <c r="IMY114" s="376"/>
      <c r="IMZ114" s="376"/>
      <c r="INA114" s="376"/>
      <c r="INB114" s="376"/>
      <c r="INC114" s="376"/>
      <c r="IND114" s="376"/>
      <c r="INE114" s="376"/>
      <c r="INF114" s="376"/>
      <c r="ING114" s="376"/>
      <c r="INH114" s="376"/>
      <c r="INI114" s="376"/>
      <c r="INJ114" s="376"/>
      <c r="INK114" s="376"/>
      <c r="INL114" s="376"/>
      <c r="INM114" s="376"/>
      <c r="INN114" s="376"/>
      <c r="INO114" s="376"/>
      <c r="INP114" s="376"/>
      <c r="INQ114" s="376"/>
      <c r="INR114" s="376"/>
      <c r="INS114" s="376"/>
      <c r="INT114" s="376"/>
      <c r="INU114" s="376"/>
      <c r="INV114" s="376"/>
      <c r="INW114" s="376"/>
      <c r="INX114" s="376"/>
      <c r="INY114" s="376"/>
      <c r="INZ114" s="376"/>
      <c r="IOA114" s="376"/>
      <c r="IOB114" s="376"/>
      <c r="IOC114" s="376"/>
      <c r="IOD114" s="376"/>
      <c r="IOE114" s="376"/>
      <c r="IOF114" s="376"/>
      <c r="IOG114" s="376"/>
      <c r="IOH114" s="376"/>
      <c r="IOI114" s="376"/>
      <c r="IOJ114" s="376"/>
      <c r="IOK114" s="376"/>
      <c r="IOL114" s="376"/>
      <c r="IOM114" s="376"/>
      <c r="ION114" s="376"/>
      <c r="IOO114" s="376"/>
      <c r="IOP114" s="376"/>
      <c r="IOQ114" s="376"/>
      <c r="IOR114" s="376"/>
      <c r="IOS114" s="376"/>
      <c r="IOT114" s="376"/>
      <c r="IOU114" s="376"/>
      <c r="IOV114" s="376"/>
      <c r="IOW114" s="376"/>
      <c r="IOX114" s="376"/>
      <c r="IOY114" s="376"/>
      <c r="IOZ114" s="376"/>
      <c r="IPA114" s="376"/>
      <c r="IPB114" s="376"/>
      <c r="IPC114" s="376"/>
      <c r="IPD114" s="376"/>
      <c r="IPE114" s="376"/>
      <c r="IPF114" s="376"/>
      <c r="IPG114" s="376"/>
      <c r="IPH114" s="376"/>
      <c r="IPI114" s="376"/>
      <c r="IPJ114" s="376"/>
      <c r="IPK114" s="376"/>
      <c r="IPL114" s="376"/>
      <c r="IPM114" s="376"/>
      <c r="IPN114" s="376"/>
      <c r="IPO114" s="376"/>
      <c r="IPP114" s="376"/>
      <c r="IPQ114" s="376"/>
      <c r="IPR114" s="376"/>
      <c r="IPS114" s="376"/>
      <c r="IPT114" s="376"/>
      <c r="IPU114" s="376"/>
      <c r="IPV114" s="376"/>
      <c r="IPW114" s="376"/>
      <c r="IPX114" s="376"/>
      <c r="IPY114" s="376"/>
      <c r="IPZ114" s="376"/>
      <c r="IQA114" s="376"/>
      <c r="IQB114" s="376"/>
      <c r="IQC114" s="376"/>
      <c r="IQD114" s="376"/>
      <c r="IQE114" s="376"/>
      <c r="IQF114" s="376"/>
      <c r="IQG114" s="376"/>
      <c r="IQH114" s="376"/>
      <c r="IQI114" s="376"/>
      <c r="IQJ114" s="376"/>
      <c r="IQK114" s="376"/>
      <c r="IQL114" s="376"/>
      <c r="IQM114" s="376"/>
      <c r="IQN114" s="376"/>
      <c r="IQO114" s="376"/>
      <c r="IQP114" s="376"/>
      <c r="IQQ114" s="376"/>
      <c r="IQR114" s="376"/>
      <c r="IQS114" s="376"/>
      <c r="IQT114" s="376"/>
      <c r="IQU114" s="376"/>
      <c r="IQV114" s="376"/>
      <c r="IQW114" s="376"/>
      <c r="IQX114" s="376"/>
      <c r="IQY114" s="376"/>
      <c r="IQZ114" s="376"/>
      <c r="IRA114" s="376"/>
      <c r="IRB114" s="376"/>
      <c r="IRC114" s="376"/>
      <c r="IRD114" s="376"/>
      <c r="IRE114" s="376"/>
      <c r="IRF114" s="376"/>
      <c r="IRG114" s="376"/>
      <c r="IRH114" s="376"/>
      <c r="IRI114" s="376"/>
      <c r="IRJ114" s="376"/>
      <c r="IRK114" s="376"/>
      <c r="IRL114" s="376"/>
      <c r="IRM114" s="376"/>
      <c r="IRN114" s="376"/>
      <c r="IRO114" s="376"/>
      <c r="IRP114" s="376"/>
      <c r="IRQ114" s="376"/>
      <c r="IRR114" s="376"/>
      <c r="IRS114" s="376"/>
      <c r="IRT114" s="376"/>
      <c r="IRU114" s="376"/>
      <c r="IRV114" s="376"/>
      <c r="IRW114" s="376"/>
      <c r="IRX114" s="376"/>
      <c r="IRY114" s="376"/>
      <c r="IRZ114" s="376"/>
      <c r="ISA114" s="376"/>
      <c r="ISB114" s="376"/>
      <c r="ISC114" s="376"/>
      <c r="ISD114" s="376"/>
      <c r="ISE114" s="376"/>
      <c r="ISF114" s="376"/>
      <c r="ISG114" s="376"/>
      <c r="ISH114" s="376"/>
      <c r="ISI114" s="376"/>
      <c r="ISJ114" s="376"/>
      <c r="ISK114" s="376"/>
      <c r="ISL114" s="376"/>
      <c r="ISM114" s="376"/>
      <c r="ISN114" s="376"/>
      <c r="ISO114" s="376"/>
      <c r="ISP114" s="376"/>
      <c r="ISQ114" s="376"/>
      <c r="ISR114" s="376"/>
      <c r="ISS114" s="376"/>
      <c r="IST114" s="376"/>
      <c r="ISU114" s="376"/>
      <c r="ISV114" s="376"/>
      <c r="ISW114" s="376"/>
      <c r="ISX114" s="376"/>
      <c r="ISY114" s="376"/>
      <c r="ISZ114" s="376"/>
      <c r="ITA114" s="376"/>
      <c r="ITB114" s="376"/>
      <c r="ITC114" s="376"/>
      <c r="ITD114" s="376"/>
      <c r="ITE114" s="376"/>
      <c r="ITF114" s="376"/>
      <c r="ITG114" s="376"/>
      <c r="ITH114" s="376"/>
      <c r="ITI114" s="376"/>
      <c r="ITJ114" s="376"/>
      <c r="ITK114" s="376"/>
      <c r="ITL114" s="376"/>
      <c r="ITM114" s="376"/>
      <c r="ITN114" s="376"/>
      <c r="ITO114" s="376"/>
      <c r="ITP114" s="376"/>
      <c r="ITQ114" s="376"/>
      <c r="ITR114" s="376"/>
      <c r="ITS114" s="376"/>
      <c r="ITT114" s="376"/>
      <c r="ITU114" s="376"/>
      <c r="ITV114" s="376"/>
      <c r="ITW114" s="376"/>
      <c r="ITX114" s="376"/>
      <c r="ITY114" s="376"/>
      <c r="ITZ114" s="376"/>
      <c r="IUA114" s="376"/>
      <c r="IUB114" s="376"/>
      <c r="IUC114" s="376"/>
      <c r="IUD114" s="376"/>
      <c r="IUE114" s="376"/>
      <c r="IUF114" s="376"/>
      <c r="IUG114" s="376"/>
      <c r="IUH114" s="376"/>
      <c r="IUI114" s="376"/>
      <c r="IUJ114" s="376"/>
      <c r="IUK114" s="376"/>
      <c r="IUL114" s="376"/>
      <c r="IUM114" s="376"/>
      <c r="IUN114" s="376"/>
      <c r="IUO114" s="376"/>
      <c r="IUP114" s="376"/>
      <c r="IUQ114" s="376"/>
      <c r="IUR114" s="376"/>
      <c r="IUS114" s="376"/>
      <c r="IUT114" s="376"/>
      <c r="IUU114" s="376"/>
      <c r="IUV114" s="376"/>
      <c r="IUW114" s="376"/>
      <c r="IUX114" s="376"/>
      <c r="IUY114" s="376"/>
      <c r="IUZ114" s="376"/>
      <c r="IVA114" s="376"/>
      <c r="IVB114" s="376"/>
      <c r="IVC114" s="376"/>
      <c r="IVD114" s="376"/>
      <c r="IVE114" s="376"/>
      <c r="IVF114" s="376"/>
      <c r="IVG114" s="376"/>
      <c r="IVH114" s="376"/>
      <c r="IVI114" s="376"/>
      <c r="IVJ114" s="376"/>
      <c r="IVK114" s="376"/>
      <c r="IVL114" s="376"/>
      <c r="IVM114" s="376"/>
      <c r="IVN114" s="376"/>
      <c r="IVO114" s="376"/>
      <c r="IVP114" s="376"/>
      <c r="IVQ114" s="376"/>
      <c r="IVR114" s="376"/>
      <c r="IVS114" s="376"/>
      <c r="IVT114" s="376"/>
      <c r="IVU114" s="376"/>
      <c r="IVV114" s="376"/>
      <c r="IVW114" s="376"/>
      <c r="IVX114" s="376"/>
      <c r="IVY114" s="376"/>
      <c r="IVZ114" s="376"/>
      <c r="IWA114" s="376"/>
      <c r="IWB114" s="376"/>
      <c r="IWC114" s="376"/>
      <c r="IWD114" s="376"/>
      <c r="IWE114" s="376"/>
      <c r="IWF114" s="376"/>
      <c r="IWG114" s="376"/>
      <c r="IWH114" s="376"/>
      <c r="IWI114" s="376"/>
      <c r="IWJ114" s="376"/>
      <c r="IWK114" s="376"/>
      <c r="IWL114" s="376"/>
      <c r="IWM114" s="376"/>
      <c r="IWN114" s="376"/>
      <c r="IWO114" s="376"/>
      <c r="IWP114" s="376"/>
      <c r="IWQ114" s="376"/>
      <c r="IWR114" s="376"/>
      <c r="IWS114" s="376"/>
      <c r="IWT114" s="376"/>
      <c r="IWU114" s="376"/>
      <c r="IWV114" s="376"/>
      <c r="IWW114" s="376"/>
      <c r="IWX114" s="376"/>
      <c r="IWY114" s="376"/>
      <c r="IWZ114" s="376"/>
      <c r="IXA114" s="376"/>
      <c r="IXB114" s="376"/>
      <c r="IXC114" s="376"/>
      <c r="IXD114" s="376"/>
      <c r="IXE114" s="376"/>
      <c r="IXF114" s="376"/>
      <c r="IXG114" s="376"/>
      <c r="IXH114" s="376"/>
      <c r="IXI114" s="376"/>
      <c r="IXJ114" s="376"/>
      <c r="IXK114" s="376"/>
      <c r="IXL114" s="376"/>
      <c r="IXM114" s="376"/>
      <c r="IXN114" s="376"/>
      <c r="IXO114" s="376"/>
      <c r="IXP114" s="376"/>
      <c r="IXQ114" s="376"/>
      <c r="IXR114" s="376"/>
      <c r="IXS114" s="376"/>
      <c r="IXT114" s="376"/>
      <c r="IXU114" s="376"/>
      <c r="IXV114" s="376"/>
      <c r="IXW114" s="376"/>
      <c r="IXX114" s="376"/>
      <c r="IXY114" s="376"/>
      <c r="IXZ114" s="376"/>
      <c r="IYA114" s="376"/>
      <c r="IYB114" s="376"/>
      <c r="IYC114" s="376"/>
      <c r="IYD114" s="376"/>
      <c r="IYE114" s="376"/>
      <c r="IYF114" s="376"/>
      <c r="IYG114" s="376"/>
      <c r="IYH114" s="376"/>
      <c r="IYI114" s="376"/>
      <c r="IYJ114" s="376"/>
      <c r="IYK114" s="376"/>
      <c r="IYL114" s="376"/>
      <c r="IYM114" s="376"/>
      <c r="IYN114" s="376"/>
      <c r="IYO114" s="376"/>
      <c r="IYP114" s="376"/>
      <c r="IYQ114" s="376"/>
      <c r="IYR114" s="376"/>
      <c r="IYS114" s="376"/>
      <c r="IYT114" s="376"/>
      <c r="IYU114" s="376"/>
      <c r="IYV114" s="376"/>
      <c r="IYW114" s="376"/>
      <c r="IYX114" s="376"/>
      <c r="IYY114" s="376"/>
      <c r="IYZ114" s="376"/>
      <c r="IZA114" s="376"/>
      <c r="IZB114" s="376"/>
      <c r="IZC114" s="376"/>
      <c r="IZD114" s="376"/>
      <c r="IZE114" s="376"/>
      <c r="IZF114" s="376"/>
      <c r="IZG114" s="376"/>
      <c r="IZH114" s="376"/>
      <c r="IZI114" s="376"/>
      <c r="IZJ114" s="376"/>
      <c r="IZK114" s="376"/>
      <c r="IZL114" s="376"/>
      <c r="IZM114" s="376"/>
      <c r="IZN114" s="376"/>
      <c r="IZO114" s="376"/>
      <c r="IZP114" s="376"/>
      <c r="IZQ114" s="376"/>
      <c r="IZR114" s="376"/>
      <c r="IZS114" s="376"/>
      <c r="IZT114" s="376"/>
      <c r="IZU114" s="376"/>
      <c r="IZV114" s="376"/>
      <c r="IZW114" s="376"/>
      <c r="IZX114" s="376"/>
      <c r="IZY114" s="376"/>
      <c r="IZZ114" s="376"/>
      <c r="JAA114" s="376"/>
      <c r="JAB114" s="376"/>
      <c r="JAC114" s="376"/>
      <c r="JAD114" s="376"/>
      <c r="JAE114" s="376"/>
      <c r="JAF114" s="376"/>
      <c r="JAG114" s="376"/>
      <c r="JAH114" s="376"/>
      <c r="JAI114" s="376"/>
      <c r="JAJ114" s="376"/>
      <c r="JAK114" s="376"/>
      <c r="JAL114" s="376"/>
      <c r="JAM114" s="376"/>
      <c r="JAN114" s="376"/>
      <c r="JAO114" s="376"/>
      <c r="JAP114" s="376"/>
      <c r="JAQ114" s="376"/>
      <c r="JAR114" s="376"/>
      <c r="JAS114" s="376"/>
      <c r="JAT114" s="376"/>
      <c r="JAU114" s="376"/>
      <c r="JAV114" s="376"/>
      <c r="JAW114" s="376"/>
      <c r="JAX114" s="376"/>
      <c r="JAY114" s="376"/>
      <c r="JAZ114" s="376"/>
      <c r="JBA114" s="376"/>
      <c r="JBB114" s="376"/>
      <c r="JBC114" s="376"/>
      <c r="JBD114" s="376"/>
      <c r="JBE114" s="376"/>
      <c r="JBF114" s="376"/>
      <c r="JBG114" s="376"/>
      <c r="JBH114" s="376"/>
      <c r="JBI114" s="376"/>
      <c r="JBJ114" s="376"/>
      <c r="JBK114" s="376"/>
      <c r="JBL114" s="376"/>
      <c r="JBM114" s="376"/>
      <c r="JBN114" s="376"/>
      <c r="JBO114" s="376"/>
      <c r="JBP114" s="376"/>
      <c r="JBQ114" s="376"/>
      <c r="JBR114" s="376"/>
      <c r="JBS114" s="376"/>
      <c r="JBT114" s="376"/>
      <c r="JBU114" s="376"/>
      <c r="JBV114" s="376"/>
      <c r="JBW114" s="376"/>
      <c r="JBX114" s="376"/>
      <c r="JBY114" s="376"/>
      <c r="JBZ114" s="376"/>
      <c r="JCA114" s="376"/>
      <c r="JCB114" s="376"/>
      <c r="JCC114" s="376"/>
      <c r="JCD114" s="376"/>
      <c r="JCE114" s="376"/>
      <c r="JCF114" s="376"/>
      <c r="JCG114" s="376"/>
      <c r="JCH114" s="376"/>
      <c r="JCI114" s="376"/>
      <c r="JCJ114" s="376"/>
      <c r="JCK114" s="376"/>
      <c r="JCL114" s="376"/>
      <c r="JCM114" s="376"/>
      <c r="JCN114" s="376"/>
      <c r="JCO114" s="376"/>
      <c r="JCP114" s="376"/>
      <c r="JCQ114" s="376"/>
      <c r="JCR114" s="376"/>
      <c r="JCS114" s="376"/>
      <c r="JCT114" s="376"/>
      <c r="JCU114" s="376"/>
      <c r="JCV114" s="376"/>
      <c r="JCW114" s="376"/>
      <c r="JCX114" s="376"/>
      <c r="JCY114" s="376"/>
      <c r="JCZ114" s="376"/>
      <c r="JDA114" s="376"/>
      <c r="JDB114" s="376"/>
      <c r="JDC114" s="376"/>
      <c r="JDD114" s="376"/>
      <c r="JDE114" s="376"/>
      <c r="JDF114" s="376"/>
      <c r="JDG114" s="376"/>
      <c r="JDH114" s="376"/>
      <c r="JDI114" s="376"/>
      <c r="JDJ114" s="376"/>
      <c r="JDK114" s="376"/>
      <c r="JDL114" s="376"/>
      <c r="JDM114" s="376"/>
      <c r="JDN114" s="376"/>
      <c r="JDO114" s="376"/>
      <c r="JDP114" s="376"/>
      <c r="JDQ114" s="376"/>
      <c r="JDR114" s="376"/>
      <c r="JDS114" s="376"/>
      <c r="JDT114" s="376"/>
      <c r="JDU114" s="376"/>
      <c r="JDV114" s="376"/>
      <c r="JDW114" s="376"/>
      <c r="JDX114" s="376"/>
      <c r="JDY114" s="376"/>
      <c r="JDZ114" s="376"/>
      <c r="JEA114" s="376"/>
      <c r="JEB114" s="376"/>
      <c r="JEC114" s="376"/>
      <c r="JED114" s="376"/>
      <c r="JEE114" s="376"/>
      <c r="JEF114" s="376"/>
      <c r="JEG114" s="376"/>
      <c r="JEH114" s="376"/>
      <c r="JEI114" s="376"/>
      <c r="JEJ114" s="376"/>
      <c r="JEK114" s="376"/>
      <c r="JEL114" s="376"/>
      <c r="JEM114" s="376"/>
      <c r="JEN114" s="376"/>
      <c r="JEO114" s="376"/>
      <c r="JEP114" s="376"/>
      <c r="JEQ114" s="376"/>
      <c r="JER114" s="376"/>
      <c r="JES114" s="376"/>
      <c r="JET114" s="376"/>
      <c r="JEU114" s="376"/>
      <c r="JEV114" s="376"/>
      <c r="JEW114" s="376"/>
      <c r="JEX114" s="376"/>
      <c r="JEY114" s="376"/>
      <c r="JEZ114" s="376"/>
      <c r="JFA114" s="376"/>
      <c r="JFB114" s="376"/>
      <c r="JFC114" s="376"/>
      <c r="JFD114" s="376"/>
      <c r="JFE114" s="376"/>
      <c r="JFF114" s="376"/>
      <c r="JFG114" s="376"/>
      <c r="JFH114" s="376"/>
      <c r="JFI114" s="376"/>
      <c r="JFJ114" s="376"/>
      <c r="JFK114" s="376"/>
      <c r="JFL114" s="376"/>
      <c r="JFM114" s="376"/>
      <c r="JFN114" s="376"/>
      <c r="JFO114" s="376"/>
      <c r="JFP114" s="376"/>
      <c r="JFQ114" s="376"/>
      <c r="JFR114" s="376"/>
      <c r="JFS114" s="376"/>
      <c r="JFT114" s="376"/>
      <c r="JFU114" s="376"/>
      <c r="JFV114" s="376"/>
      <c r="JFW114" s="376"/>
      <c r="JFX114" s="376"/>
      <c r="JFY114" s="376"/>
      <c r="JFZ114" s="376"/>
      <c r="JGA114" s="376"/>
      <c r="JGB114" s="376"/>
      <c r="JGC114" s="376"/>
      <c r="JGD114" s="376"/>
      <c r="JGE114" s="376"/>
      <c r="JGF114" s="376"/>
      <c r="JGG114" s="376"/>
      <c r="JGH114" s="376"/>
      <c r="JGI114" s="376"/>
      <c r="JGJ114" s="376"/>
      <c r="JGK114" s="376"/>
      <c r="JGL114" s="376"/>
      <c r="JGM114" s="376"/>
      <c r="JGN114" s="376"/>
      <c r="JGO114" s="376"/>
      <c r="JGP114" s="376"/>
      <c r="JGQ114" s="376"/>
      <c r="JGR114" s="376"/>
      <c r="JGS114" s="376"/>
      <c r="JGT114" s="376"/>
      <c r="JGU114" s="376"/>
      <c r="JGV114" s="376"/>
      <c r="JGW114" s="376"/>
      <c r="JGX114" s="376"/>
      <c r="JGY114" s="376"/>
      <c r="JGZ114" s="376"/>
      <c r="JHA114" s="376"/>
      <c r="JHB114" s="376"/>
      <c r="JHC114" s="376"/>
      <c r="JHD114" s="376"/>
      <c r="JHE114" s="376"/>
      <c r="JHF114" s="376"/>
      <c r="JHG114" s="376"/>
      <c r="JHH114" s="376"/>
      <c r="JHI114" s="376"/>
      <c r="JHJ114" s="376"/>
      <c r="JHK114" s="376"/>
      <c r="JHL114" s="376"/>
      <c r="JHM114" s="376"/>
      <c r="JHN114" s="376"/>
      <c r="JHO114" s="376"/>
      <c r="JHP114" s="376"/>
      <c r="JHQ114" s="376"/>
      <c r="JHR114" s="376"/>
      <c r="JHS114" s="376"/>
      <c r="JHT114" s="376"/>
      <c r="JHU114" s="376"/>
      <c r="JHV114" s="376"/>
      <c r="JHW114" s="376"/>
      <c r="JHX114" s="376"/>
      <c r="JHY114" s="376"/>
      <c r="JHZ114" s="376"/>
      <c r="JIA114" s="376"/>
      <c r="JIB114" s="376"/>
      <c r="JIC114" s="376"/>
      <c r="JID114" s="376"/>
      <c r="JIE114" s="376"/>
      <c r="JIF114" s="376"/>
      <c r="JIG114" s="376"/>
      <c r="JIH114" s="376"/>
      <c r="JII114" s="376"/>
      <c r="JIJ114" s="376"/>
      <c r="JIK114" s="376"/>
      <c r="JIL114" s="376"/>
      <c r="JIM114" s="376"/>
      <c r="JIN114" s="376"/>
      <c r="JIO114" s="376"/>
      <c r="JIP114" s="376"/>
      <c r="JIQ114" s="376"/>
      <c r="JIR114" s="376"/>
      <c r="JIS114" s="376"/>
      <c r="JIT114" s="376"/>
      <c r="JIU114" s="376"/>
      <c r="JIV114" s="376"/>
      <c r="JIW114" s="376"/>
      <c r="JIX114" s="376"/>
      <c r="JIY114" s="376"/>
      <c r="JIZ114" s="376"/>
      <c r="JJA114" s="376"/>
      <c r="JJB114" s="376"/>
      <c r="JJC114" s="376"/>
      <c r="JJD114" s="376"/>
      <c r="JJE114" s="376"/>
      <c r="JJF114" s="376"/>
      <c r="JJG114" s="376"/>
      <c r="JJH114" s="376"/>
      <c r="JJI114" s="376"/>
      <c r="JJJ114" s="376"/>
      <c r="JJK114" s="376"/>
      <c r="JJL114" s="376"/>
      <c r="JJM114" s="376"/>
      <c r="JJN114" s="376"/>
      <c r="JJO114" s="376"/>
      <c r="JJP114" s="376"/>
      <c r="JJQ114" s="376"/>
      <c r="JJR114" s="376"/>
      <c r="JJS114" s="376"/>
      <c r="JJT114" s="376"/>
      <c r="JJU114" s="376"/>
      <c r="JJV114" s="376"/>
      <c r="JJW114" s="376"/>
      <c r="JJX114" s="376"/>
      <c r="JJY114" s="376"/>
      <c r="JJZ114" s="376"/>
      <c r="JKA114" s="376"/>
      <c r="JKB114" s="376"/>
      <c r="JKC114" s="376"/>
      <c r="JKD114" s="376"/>
      <c r="JKE114" s="376"/>
      <c r="JKF114" s="376"/>
      <c r="JKG114" s="376"/>
      <c r="JKH114" s="376"/>
      <c r="JKI114" s="376"/>
      <c r="JKJ114" s="376"/>
      <c r="JKK114" s="376"/>
      <c r="JKL114" s="376"/>
      <c r="JKM114" s="376"/>
      <c r="JKN114" s="376"/>
      <c r="JKO114" s="376"/>
      <c r="JKP114" s="376"/>
      <c r="JKQ114" s="376"/>
      <c r="JKR114" s="376"/>
      <c r="JKS114" s="376"/>
      <c r="JKT114" s="376"/>
      <c r="JKU114" s="376"/>
      <c r="JKV114" s="376"/>
      <c r="JKW114" s="376"/>
      <c r="JKX114" s="376"/>
      <c r="JKY114" s="376"/>
      <c r="JKZ114" s="376"/>
      <c r="JLA114" s="376"/>
      <c r="JLB114" s="376"/>
      <c r="JLC114" s="376"/>
      <c r="JLD114" s="376"/>
      <c r="JLE114" s="376"/>
      <c r="JLF114" s="376"/>
      <c r="JLG114" s="376"/>
      <c r="JLH114" s="376"/>
      <c r="JLI114" s="376"/>
      <c r="JLJ114" s="376"/>
      <c r="JLK114" s="376"/>
      <c r="JLL114" s="376"/>
      <c r="JLM114" s="376"/>
      <c r="JLN114" s="376"/>
      <c r="JLO114" s="376"/>
      <c r="JLP114" s="376"/>
      <c r="JLQ114" s="376"/>
      <c r="JLR114" s="376"/>
      <c r="JLS114" s="376"/>
      <c r="JLT114" s="376"/>
      <c r="JLU114" s="376"/>
      <c r="JLV114" s="376"/>
      <c r="JLW114" s="376"/>
      <c r="JLX114" s="376"/>
      <c r="JLY114" s="376"/>
      <c r="JLZ114" s="376"/>
      <c r="JMA114" s="376"/>
      <c r="JMB114" s="376"/>
      <c r="JMC114" s="376"/>
      <c r="JMD114" s="376"/>
      <c r="JME114" s="376"/>
      <c r="JMF114" s="376"/>
      <c r="JMG114" s="376"/>
      <c r="JMH114" s="376"/>
      <c r="JMI114" s="376"/>
      <c r="JMJ114" s="376"/>
      <c r="JMK114" s="376"/>
      <c r="JML114" s="376"/>
      <c r="JMM114" s="376"/>
      <c r="JMN114" s="376"/>
      <c r="JMO114" s="376"/>
      <c r="JMP114" s="376"/>
      <c r="JMQ114" s="376"/>
      <c r="JMR114" s="376"/>
      <c r="JMS114" s="376"/>
      <c r="JMT114" s="376"/>
      <c r="JMU114" s="376"/>
      <c r="JMV114" s="376"/>
      <c r="JMW114" s="376"/>
      <c r="JMX114" s="376"/>
      <c r="JMY114" s="376"/>
      <c r="JMZ114" s="376"/>
      <c r="JNA114" s="376"/>
      <c r="JNB114" s="376"/>
      <c r="JNC114" s="376"/>
      <c r="JND114" s="376"/>
      <c r="JNE114" s="376"/>
      <c r="JNF114" s="376"/>
      <c r="JNG114" s="376"/>
      <c r="JNH114" s="376"/>
      <c r="JNI114" s="376"/>
      <c r="JNJ114" s="376"/>
      <c r="JNK114" s="376"/>
      <c r="JNL114" s="376"/>
      <c r="JNM114" s="376"/>
      <c r="JNN114" s="376"/>
      <c r="JNO114" s="376"/>
      <c r="JNP114" s="376"/>
      <c r="JNQ114" s="376"/>
      <c r="JNR114" s="376"/>
      <c r="JNS114" s="376"/>
      <c r="JNT114" s="376"/>
      <c r="JNU114" s="376"/>
      <c r="JNV114" s="376"/>
      <c r="JNW114" s="376"/>
      <c r="JNX114" s="376"/>
      <c r="JNY114" s="376"/>
      <c r="JNZ114" s="376"/>
      <c r="JOA114" s="376"/>
      <c r="JOB114" s="376"/>
      <c r="JOC114" s="376"/>
      <c r="JOD114" s="376"/>
      <c r="JOE114" s="376"/>
      <c r="JOF114" s="376"/>
      <c r="JOG114" s="376"/>
      <c r="JOH114" s="376"/>
      <c r="JOI114" s="376"/>
      <c r="JOJ114" s="376"/>
      <c r="JOK114" s="376"/>
      <c r="JOL114" s="376"/>
      <c r="JOM114" s="376"/>
      <c r="JON114" s="376"/>
      <c r="JOO114" s="376"/>
      <c r="JOP114" s="376"/>
      <c r="JOQ114" s="376"/>
      <c r="JOR114" s="376"/>
      <c r="JOS114" s="376"/>
      <c r="JOT114" s="376"/>
      <c r="JOU114" s="376"/>
      <c r="JOV114" s="376"/>
      <c r="JOW114" s="376"/>
      <c r="JOX114" s="376"/>
      <c r="JOY114" s="376"/>
      <c r="JOZ114" s="376"/>
      <c r="JPA114" s="376"/>
      <c r="JPB114" s="376"/>
      <c r="JPC114" s="376"/>
      <c r="JPD114" s="376"/>
      <c r="JPE114" s="376"/>
      <c r="JPF114" s="376"/>
      <c r="JPG114" s="376"/>
      <c r="JPH114" s="376"/>
      <c r="JPI114" s="376"/>
      <c r="JPJ114" s="376"/>
      <c r="JPK114" s="376"/>
      <c r="JPL114" s="376"/>
      <c r="JPM114" s="376"/>
      <c r="JPN114" s="376"/>
      <c r="JPO114" s="376"/>
      <c r="JPP114" s="376"/>
      <c r="JPQ114" s="376"/>
      <c r="JPR114" s="376"/>
      <c r="JPS114" s="376"/>
      <c r="JPT114" s="376"/>
      <c r="JPU114" s="376"/>
      <c r="JPV114" s="376"/>
      <c r="JPW114" s="376"/>
      <c r="JPX114" s="376"/>
      <c r="JPY114" s="376"/>
      <c r="JPZ114" s="376"/>
      <c r="JQA114" s="376"/>
      <c r="JQB114" s="376"/>
      <c r="JQC114" s="376"/>
      <c r="JQD114" s="376"/>
      <c r="JQE114" s="376"/>
      <c r="JQF114" s="376"/>
      <c r="JQG114" s="376"/>
      <c r="JQH114" s="376"/>
      <c r="JQI114" s="376"/>
      <c r="JQJ114" s="376"/>
      <c r="JQK114" s="376"/>
      <c r="JQL114" s="376"/>
      <c r="JQM114" s="376"/>
      <c r="JQN114" s="376"/>
      <c r="JQO114" s="376"/>
      <c r="JQP114" s="376"/>
      <c r="JQQ114" s="376"/>
      <c r="JQR114" s="376"/>
      <c r="JQS114" s="376"/>
      <c r="JQT114" s="376"/>
      <c r="JQU114" s="376"/>
      <c r="JQV114" s="376"/>
      <c r="JQW114" s="376"/>
      <c r="JQX114" s="376"/>
      <c r="JQY114" s="376"/>
      <c r="JQZ114" s="376"/>
      <c r="JRA114" s="376"/>
      <c r="JRB114" s="376"/>
      <c r="JRC114" s="376"/>
      <c r="JRD114" s="376"/>
      <c r="JRE114" s="376"/>
      <c r="JRF114" s="376"/>
      <c r="JRG114" s="376"/>
      <c r="JRH114" s="376"/>
      <c r="JRI114" s="376"/>
      <c r="JRJ114" s="376"/>
      <c r="JRK114" s="376"/>
      <c r="JRL114" s="376"/>
      <c r="JRM114" s="376"/>
      <c r="JRN114" s="376"/>
      <c r="JRO114" s="376"/>
      <c r="JRP114" s="376"/>
      <c r="JRQ114" s="376"/>
      <c r="JRR114" s="376"/>
      <c r="JRS114" s="376"/>
      <c r="JRT114" s="376"/>
      <c r="JRU114" s="376"/>
      <c r="JRV114" s="376"/>
      <c r="JRW114" s="376"/>
      <c r="JRX114" s="376"/>
      <c r="JRY114" s="376"/>
      <c r="JRZ114" s="376"/>
      <c r="JSA114" s="376"/>
      <c r="JSB114" s="376"/>
      <c r="JSC114" s="376"/>
      <c r="JSD114" s="376"/>
      <c r="JSE114" s="376"/>
      <c r="JSF114" s="376"/>
      <c r="JSG114" s="376"/>
      <c r="JSH114" s="376"/>
      <c r="JSI114" s="376"/>
      <c r="JSJ114" s="376"/>
      <c r="JSK114" s="376"/>
      <c r="JSL114" s="376"/>
      <c r="JSM114" s="376"/>
      <c r="JSN114" s="376"/>
      <c r="JSO114" s="376"/>
      <c r="JSP114" s="376"/>
      <c r="JSQ114" s="376"/>
      <c r="JSR114" s="376"/>
      <c r="JSS114" s="376"/>
      <c r="JST114" s="376"/>
      <c r="JSU114" s="376"/>
      <c r="JSV114" s="376"/>
      <c r="JSW114" s="376"/>
      <c r="JSX114" s="376"/>
      <c r="JSY114" s="376"/>
      <c r="JSZ114" s="376"/>
      <c r="JTA114" s="376"/>
      <c r="JTB114" s="376"/>
      <c r="JTC114" s="376"/>
      <c r="JTD114" s="376"/>
      <c r="JTE114" s="376"/>
      <c r="JTF114" s="376"/>
      <c r="JTG114" s="376"/>
      <c r="JTH114" s="376"/>
      <c r="JTI114" s="376"/>
      <c r="JTJ114" s="376"/>
      <c r="JTK114" s="376"/>
      <c r="JTL114" s="376"/>
      <c r="JTM114" s="376"/>
      <c r="JTN114" s="376"/>
      <c r="JTO114" s="376"/>
      <c r="JTP114" s="376"/>
      <c r="JTQ114" s="376"/>
      <c r="JTR114" s="376"/>
      <c r="JTS114" s="376"/>
      <c r="JTT114" s="376"/>
      <c r="JTU114" s="376"/>
      <c r="JTV114" s="376"/>
      <c r="JTW114" s="376"/>
      <c r="JTX114" s="376"/>
      <c r="JTY114" s="376"/>
      <c r="JTZ114" s="376"/>
      <c r="JUA114" s="376"/>
      <c r="JUB114" s="376"/>
      <c r="JUC114" s="376"/>
      <c r="JUD114" s="376"/>
      <c r="JUE114" s="376"/>
      <c r="JUF114" s="376"/>
      <c r="JUG114" s="376"/>
      <c r="JUH114" s="376"/>
      <c r="JUI114" s="376"/>
      <c r="JUJ114" s="376"/>
      <c r="JUK114" s="376"/>
      <c r="JUL114" s="376"/>
      <c r="JUM114" s="376"/>
      <c r="JUN114" s="376"/>
      <c r="JUO114" s="376"/>
      <c r="JUP114" s="376"/>
      <c r="JUQ114" s="376"/>
      <c r="JUR114" s="376"/>
      <c r="JUS114" s="376"/>
      <c r="JUT114" s="376"/>
      <c r="JUU114" s="376"/>
      <c r="JUV114" s="376"/>
      <c r="JUW114" s="376"/>
      <c r="JUX114" s="376"/>
      <c r="JUY114" s="376"/>
      <c r="JUZ114" s="376"/>
      <c r="JVA114" s="376"/>
      <c r="JVB114" s="376"/>
      <c r="JVC114" s="376"/>
      <c r="JVD114" s="376"/>
      <c r="JVE114" s="376"/>
      <c r="JVF114" s="376"/>
      <c r="JVG114" s="376"/>
      <c r="JVH114" s="376"/>
      <c r="JVI114" s="376"/>
      <c r="JVJ114" s="376"/>
      <c r="JVK114" s="376"/>
      <c r="JVL114" s="376"/>
      <c r="JVM114" s="376"/>
      <c r="JVN114" s="376"/>
      <c r="JVO114" s="376"/>
      <c r="JVP114" s="376"/>
      <c r="JVQ114" s="376"/>
      <c r="JVR114" s="376"/>
      <c r="JVS114" s="376"/>
      <c r="JVT114" s="376"/>
      <c r="JVU114" s="376"/>
      <c r="JVV114" s="376"/>
      <c r="JVW114" s="376"/>
      <c r="JVX114" s="376"/>
      <c r="JVY114" s="376"/>
      <c r="JVZ114" s="376"/>
      <c r="JWA114" s="376"/>
      <c r="JWB114" s="376"/>
      <c r="JWC114" s="376"/>
      <c r="JWD114" s="376"/>
      <c r="JWE114" s="376"/>
      <c r="JWF114" s="376"/>
      <c r="JWG114" s="376"/>
      <c r="JWH114" s="376"/>
      <c r="JWI114" s="376"/>
      <c r="JWJ114" s="376"/>
      <c r="JWK114" s="376"/>
      <c r="JWL114" s="376"/>
      <c r="JWM114" s="376"/>
      <c r="JWN114" s="376"/>
      <c r="JWO114" s="376"/>
      <c r="JWP114" s="376"/>
      <c r="JWQ114" s="376"/>
      <c r="JWR114" s="376"/>
      <c r="JWS114" s="376"/>
      <c r="JWT114" s="376"/>
      <c r="JWU114" s="376"/>
      <c r="JWV114" s="376"/>
      <c r="JWW114" s="376"/>
      <c r="JWX114" s="376"/>
      <c r="JWY114" s="376"/>
      <c r="JWZ114" s="376"/>
      <c r="JXA114" s="376"/>
      <c r="JXB114" s="376"/>
      <c r="JXC114" s="376"/>
      <c r="JXD114" s="376"/>
      <c r="JXE114" s="376"/>
      <c r="JXF114" s="376"/>
      <c r="JXG114" s="376"/>
      <c r="JXH114" s="376"/>
      <c r="JXI114" s="376"/>
      <c r="JXJ114" s="376"/>
      <c r="JXK114" s="376"/>
      <c r="JXL114" s="376"/>
      <c r="JXM114" s="376"/>
      <c r="JXN114" s="376"/>
      <c r="JXO114" s="376"/>
      <c r="JXP114" s="376"/>
      <c r="JXQ114" s="376"/>
      <c r="JXR114" s="376"/>
      <c r="JXS114" s="376"/>
      <c r="JXT114" s="376"/>
      <c r="JXU114" s="376"/>
      <c r="JXV114" s="376"/>
      <c r="JXW114" s="376"/>
      <c r="JXX114" s="376"/>
      <c r="JXY114" s="376"/>
      <c r="JXZ114" s="376"/>
      <c r="JYA114" s="376"/>
      <c r="JYB114" s="376"/>
      <c r="JYC114" s="376"/>
      <c r="JYD114" s="376"/>
      <c r="JYE114" s="376"/>
      <c r="JYF114" s="376"/>
      <c r="JYG114" s="376"/>
      <c r="JYH114" s="376"/>
      <c r="JYI114" s="376"/>
      <c r="JYJ114" s="376"/>
      <c r="JYK114" s="376"/>
      <c r="JYL114" s="376"/>
      <c r="JYM114" s="376"/>
      <c r="JYN114" s="376"/>
      <c r="JYO114" s="376"/>
      <c r="JYP114" s="376"/>
      <c r="JYQ114" s="376"/>
      <c r="JYR114" s="376"/>
      <c r="JYS114" s="376"/>
      <c r="JYT114" s="376"/>
      <c r="JYU114" s="376"/>
      <c r="JYV114" s="376"/>
      <c r="JYW114" s="376"/>
      <c r="JYX114" s="376"/>
      <c r="JYY114" s="376"/>
      <c r="JYZ114" s="376"/>
      <c r="JZA114" s="376"/>
      <c r="JZB114" s="376"/>
      <c r="JZC114" s="376"/>
      <c r="JZD114" s="376"/>
      <c r="JZE114" s="376"/>
      <c r="JZF114" s="376"/>
      <c r="JZG114" s="376"/>
      <c r="JZH114" s="376"/>
      <c r="JZI114" s="376"/>
      <c r="JZJ114" s="376"/>
      <c r="JZK114" s="376"/>
      <c r="JZL114" s="376"/>
      <c r="JZM114" s="376"/>
      <c r="JZN114" s="376"/>
      <c r="JZO114" s="376"/>
      <c r="JZP114" s="376"/>
      <c r="JZQ114" s="376"/>
      <c r="JZR114" s="376"/>
      <c r="JZS114" s="376"/>
      <c r="JZT114" s="376"/>
      <c r="JZU114" s="376"/>
      <c r="JZV114" s="376"/>
      <c r="JZW114" s="376"/>
      <c r="JZX114" s="376"/>
      <c r="JZY114" s="376"/>
      <c r="JZZ114" s="376"/>
      <c r="KAA114" s="376"/>
      <c r="KAB114" s="376"/>
      <c r="KAC114" s="376"/>
      <c r="KAD114" s="376"/>
      <c r="KAE114" s="376"/>
      <c r="KAF114" s="376"/>
      <c r="KAG114" s="376"/>
      <c r="KAH114" s="376"/>
      <c r="KAI114" s="376"/>
      <c r="KAJ114" s="376"/>
      <c r="KAK114" s="376"/>
      <c r="KAL114" s="376"/>
      <c r="KAM114" s="376"/>
      <c r="KAN114" s="376"/>
      <c r="KAO114" s="376"/>
      <c r="KAP114" s="376"/>
      <c r="KAQ114" s="376"/>
      <c r="KAR114" s="376"/>
      <c r="KAS114" s="376"/>
      <c r="KAT114" s="376"/>
      <c r="KAU114" s="376"/>
      <c r="KAV114" s="376"/>
      <c r="KAW114" s="376"/>
      <c r="KAX114" s="376"/>
      <c r="KAY114" s="376"/>
      <c r="KAZ114" s="376"/>
      <c r="KBA114" s="376"/>
      <c r="KBB114" s="376"/>
      <c r="KBC114" s="376"/>
      <c r="KBD114" s="376"/>
      <c r="KBE114" s="376"/>
      <c r="KBF114" s="376"/>
      <c r="KBG114" s="376"/>
      <c r="KBH114" s="376"/>
      <c r="KBI114" s="376"/>
      <c r="KBJ114" s="376"/>
      <c r="KBK114" s="376"/>
      <c r="KBL114" s="376"/>
      <c r="KBM114" s="376"/>
      <c r="KBN114" s="376"/>
      <c r="KBO114" s="376"/>
      <c r="KBP114" s="376"/>
      <c r="KBQ114" s="376"/>
      <c r="KBR114" s="376"/>
      <c r="KBS114" s="376"/>
      <c r="KBT114" s="376"/>
      <c r="KBU114" s="376"/>
      <c r="KBV114" s="376"/>
      <c r="KBW114" s="376"/>
      <c r="KBX114" s="376"/>
      <c r="KBY114" s="376"/>
      <c r="KBZ114" s="376"/>
      <c r="KCA114" s="376"/>
      <c r="KCB114" s="376"/>
      <c r="KCC114" s="376"/>
      <c r="KCD114" s="376"/>
      <c r="KCE114" s="376"/>
      <c r="KCF114" s="376"/>
      <c r="KCG114" s="376"/>
      <c r="KCH114" s="376"/>
      <c r="KCI114" s="376"/>
      <c r="KCJ114" s="376"/>
      <c r="KCK114" s="376"/>
      <c r="KCL114" s="376"/>
      <c r="KCM114" s="376"/>
      <c r="KCN114" s="376"/>
      <c r="KCO114" s="376"/>
      <c r="KCP114" s="376"/>
      <c r="KCQ114" s="376"/>
      <c r="KCR114" s="376"/>
      <c r="KCS114" s="376"/>
      <c r="KCT114" s="376"/>
      <c r="KCU114" s="376"/>
      <c r="KCV114" s="376"/>
      <c r="KCW114" s="376"/>
      <c r="KCX114" s="376"/>
      <c r="KCY114" s="376"/>
      <c r="KCZ114" s="376"/>
      <c r="KDA114" s="376"/>
      <c r="KDB114" s="376"/>
      <c r="KDC114" s="376"/>
      <c r="KDD114" s="376"/>
      <c r="KDE114" s="376"/>
      <c r="KDF114" s="376"/>
      <c r="KDG114" s="376"/>
      <c r="KDH114" s="376"/>
      <c r="KDI114" s="376"/>
      <c r="KDJ114" s="376"/>
      <c r="KDK114" s="376"/>
      <c r="KDL114" s="376"/>
      <c r="KDM114" s="376"/>
      <c r="KDN114" s="376"/>
      <c r="KDO114" s="376"/>
      <c r="KDP114" s="376"/>
      <c r="KDQ114" s="376"/>
      <c r="KDR114" s="376"/>
      <c r="KDS114" s="376"/>
      <c r="KDT114" s="376"/>
      <c r="KDU114" s="376"/>
      <c r="KDV114" s="376"/>
      <c r="KDW114" s="376"/>
      <c r="KDX114" s="376"/>
      <c r="KDY114" s="376"/>
      <c r="KDZ114" s="376"/>
      <c r="KEA114" s="376"/>
      <c r="KEB114" s="376"/>
      <c r="KEC114" s="376"/>
      <c r="KED114" s="376"/>
      <c r="KEE114" s="376"/>
      <c r="KEF114" s="376"/>
      <c r="KEG114" s="376"/>
      <c r="KEH114" s="376"/>
      <c r="KEI114" s="376"/>
      <c r="KEJ114" s="376"/>
      <c r="KEK114" s="376"/>
      <c r="KEL114" s="376"/>
      <c r="KEM114" s="376"/>
      <c r="KEN114" s="376"/>
      <c r="KEO114" s="376"/>
      <c r="KEP114" s="376"/>
      <c r="KEQ114" s="376"/>
      <c r="KER114" s="376"/>
      <c r="KES114" s="376"/>
      <c r="KET114" s="376"/>
      <c r="KEU114" s="376"/>
      <c r="KEV114" s="376"/>
      <c r="KEW114" s="376"/>
      <c r="KEX114" s="376"/>
      <c r="KEY114" s="376"/>
      <c r="KEZ114" s="376"/>
      <c r="KFA114" s="376"/>
      <c r="KFB114" s="376"/>
      <c r="KFC114" s="376"/>
      <c r="KFD114" s="376"/>
      <c r="KFE114" s="376"/>
      <c r="KFF114" s="376"/>
      <c r="KFG114" s="376"/>
      <c r="KFH114" s="376"/>
      <c r="KFI114" s="376"/>
      <c r="KFJ114" s="376"/>
      <c r="KFK114" s="376"/>
      <c r="KFL114" s="376"/>
      <c r="KFM114" s="376"/>
      <c r="KFN114" s="376"/>
      <c r="KFO114" s="376"/>
      <c r="KFP114" s="376"/>
      <c r="KFQ114" s="376"/>
      <c r="KFR114" s="376"/>
      <c r="KFS114" s="376"/>
      <c r="KFT114" s="376"/>
      <c r="KFU114" s="376"/>
      <c r="KFV114" s="376"/>
      <c r="KFW114" s="376"/>
      <c r="KFX114" s="376"/>
      <c r="KFY114" s="376"/>
      <c r="KFZ114" s="376"/>
      <c r="KGA114" s="376"/>
      <c r="KGB114" s="376"/>
      <c r="KGC114" s="376"/>
      <c r="KGD114" s="376"/>
      <c r="KGE114" s="376"/>
      <c r="KGF114" s="376"/>
      <c r="KGG114" s="376"/>
      <c r="KGH114" s="376"/>
      <c r="KGI114" s="376"/>
      <c r="KGJ114" s="376"/>
      <c r="KGK114" s="376"/>
      <c r="KGL114" s="376"/>
      <c r="KGM114" s="376"/>
      <c r="KGN114" s="376"/>
      <c r="KGO114" s="376"/>
      <c r="KGP114" s="376"/>
      <c r="KGQ114" s="376"/>
      <c r="KGR114" s="376"/>
      <c r="KGS114" s="376"/>
      <c r="KGT114" s="376"/>
      <c r="KGU114" s="376"/>
      <c r="KGV114" s="376"/>
      <c r="KGW114" s="376"/>
      <c r="KGX114" s="376"/>
      <c r="KGY114" s="376"/>
      <c r="KGZ114" s="376"/>
      <c r="KHA114" s="376"/>
      <c r="KHB114" s="376"/>
      <c r="KHC114" s="376"/>
      <c r="KHD114" s="376"/>
      <c r="KHE114" s="376"/>
      <c r="KHF114" s="376"/>
      <c r="KHG114" s="376"/>
      <c r="KHH114" s="376"/>
      <c r="KHI114" s="376"/>
      <c r="KHJ114" s="376"/>
      <c r="KHK114" s="376"/>
      <c r="KHL114" s="376"/>
      <c r="KHM114" s="376"/>
      <c r="KHN114" s="376"/>
      <c r="KHO114" s="376"/>
      <c r="KHP114" s="376"/>
      <c r="KHQ114" s="376"/>
      <c r="KHR114" s="376"/>
      <c r="KHS114" s="376"/>
      <c r="KHT114" s="376"/>
      <c r="KHU114" s="376"/>
      <c r="KHV114" s="376"/>
      <c r="KHW114" s="376"/>
      <c r="KHX114" s="376"/>
      <c r="KHY114" s="376"/>
      <c r="KHZ114" s="376"/>
      <c r="KIA114" s="376"/>
      <c r="KIB114" s="376"/>
      <c r="KIC114" s="376"/>
      <c r="KID114" s="376"/>
      <c r="KIE114" s="376"/>
      <c r="KIF114" s="376"/>
      <c r="KIG114" s="376"/>
      <c r="KIH114" s="376"/>
      <c r="KII114" s="376"/>
      <c r="KIJ114" s="376"/>
      <c r="KIK114" s="376"/>
      <c r="KIL114" s="376"/>
      <c r="KIM114" s="376"/>
      <c r="KIN114" s="376"/>
      <c r="KIO114" s="376"/>
      <c r="KIP114" s="376"/>
      <c r="KIQ114" s="376"/>
      <c r="KIR114" s="376"/>
      <c r="KIS114" s="376"/>
      <c r="KIT114" s="376"/>
      <c r="KIU114" s="376"/>
      <c r="KIV114" s="376"/>
      <c r="KIW114" s="376"/>
      <c r="KIX114" s="376"/>
      <c r="KIY114" s="376"/>
      <c r="KIZ114" s="376"/>
      <c r="KJA114" s="376"/>
      <c r="KJB114" s="376"/>
      <c r="KJC114" s="376"/>
      <c r="KJD114" s="376"/>
      <c r="KJE114" s="376"/>
      <c r="KJF114" s="376"/>
      <c r="KJG114" s="376"/>
      <c r="KJH114" s="376"/>
      <c r="KJI114" s="376"/>
      <c r="KJJ114" s="376"/>
      <c r="KJK114" s="376"/>
      <c r="KJL114" s="376"/>
      <c r="KJM114" s="376"/>
      <c r="KJN114" s="376"/>
      <c r="KJO114" s="376"/>
      <c r="KJP114" s="376"/>
      <c r="KJQ114" s="376"/>
      <c r="KJR114" s="376"/>
      <c r="KJS114" s="376"/>
      <c r="KJT114" s="376"/>
      <c r="KJU114" s="376"/>
      <c r="KJV114" s="376"/>
      <c r="KJW114" s="376"/>
      <c r="KJX114" s="376"/>
      <c r="KJY114" s="376"/>
      <c r="KJZ114" s="376"/>
      <c r="KKA114" s="376"/>
      <c r="KKB114" s="376"/>
      <c r="KKC114" s="376"/>
      <c r="KKD114" s="376"/>
      <c r="KKE114" s="376"/>
      <c r="KKF114" s="376"/>
      <c r="KKG114" s="376"/>
      <c r="KKH114" s="376"/>
      <c r="KKI114" s="376"/>
      <c r="KKJ114" s="376"/>
      <c r="KKK114" s="376"/>
      <c r="KKL114" s="376"/>
      <c r="KKM114" s="376"/>
      <c r="KKN114" s="376"/>
      <c r="KKO114" s="376"/>
      <c r="KKP114" s="376"/>
      <c r="KKQ114" s="376"/>
      <c r="KKR114" s="376"/>
      <c r="KKS114" s="376"/>
      <c r="KKT114" s="376"/>
      <c r="KKU114" s="376"/>
      <c r="KKV114" s="376"/>
      <c r="KKW114" s="376"/>
      <c r="KKX114" s="376"/>
      <c r="KKY114" s="376"/>
      <c r="KKZ114" s="376"/>
      <c r="KLA114" s="376"/>
      <c r="KLB114" s="376"/>
      <c r="KLC114" s="376"/>
      <c r="KLD114" s="376"/>
      <c r="KLE114" s="376"/>
      <c r="KLF114" s="376"/>
      <c r="KLG114" s="376"/>
      <c r="KLH114" s="376"/>
      <c r="KLI114" s="376"/>
      <c r="KLJ114" s="376"/>
      <c r="KLK114" s="376"/>
      <c r="KLL114" s="376"/>
      <c r="KLM114" s="376"/>
      <c r="KLN114" s="376"/>
      <c r="KLO114" s="376"/>
      <c r="KLP114" s="376"/>
      <c r="KLQ114" s="376"/>
      <c r="KLR114" s="376"/>
      <c r="KLS114" s="376"/>
      <c r="KLT114" s="376"/>
      <c r="KLU114" s="376"/>
      <c r="KLV114" s="376"/>
      <c r="KLW114" s="376"/>
      <c r="KLX114" s="376"/>
      <c r="KLY114" s="376"/>
      <c r="KLZ114" s="376"/>
      <c r="KMA114" s="376"/>
      <c r="KMB114" s="376"/>
      <c r="KMC114" s="376"/>
      <c r="KMD114" s="376"/>
      <c r="KME114" s="376"/>
      <c r="KMF114" s="376"/>
      <c r="KMG114" s="376"/>
      <c r="KMH114" s="376"/>
      <c r="KMI114" s="376"/>
      <c r="KMJ114" s="376"/>
      <c r="KMK114" s="376"/>
      <c r="KML114" s="376"/>
      <c r="KMM114" s="376"/>
      <c r="KMN114" s="376"/>
      <c r="KMO114" s="376"/>
      <c r="KMP114" s="376"/>
      <c r="KMQ114" s="376"/>
      <c r="KMR114" s="376"/>
      <c r="KMS114" s="376"/>
      <c r="KMT114" s="376"/>
      <c r="KMU114" s="376"/>
      <c r="KMV114" s="376"/>
      <c r="KMW114" s="376"/>
      <c r="KMX114" s="376"/>
      <c r="KMY114" s="376"/>
      <c r="KMZ114" s="376"/>
      <c r="KNA114" s="376"/>
      <c r="KNB114" s="376"/>
      <c r="KNC114" s="376"/>
      <c r="KND114" s="376"/>
      <c r="KNE114" s="376"/>
      <c r="KNF114" s="376"/>
      <c r="KNG114" s="376"/>
      <c r="KNH114" s="376"/>
      <c r="KNI114" s="376"/>
      <c r="KNJ114" s="376"/>
      <c r="KNK114" s="376"/>
      <c r="KNL114" s="376"/>
      <c r="KNM114" s="376"/>
      <c r="KNN114" s="376"/>
      <c r="KNO114" s="376"/>
      <c r="KNP114" s="376"/>
      <c r="KNQ114" s="376"/>
      <c r="KNR114" s="376"/>
      <c r="KNS114" s="376"/>
      <c r="KNT114" s="376"/>
      <c r="KNU114" s="376"/>
      <c r="KNV114" s="376"/>
      <c r="KNW114" s="376"/>
      <c r="KNX114" s="376"/>
      <c r="KNY114" s="376"/>
      <c r="KNZ114" s="376"/>
      <c r="KOA114" s="376"/>
      <c r="KOB114" s="376"/>
      <c r="KOC114" s="376"/>
      <c r="KOD114" s="376"/>
      <c r="KOE114" s="376"/>
      <c r="KOF114" s="376"/>
      <c r="KOG114" s="376"/>
      <c r="KOH114" s="376"/>
      <c r="KOI114" s="376"/>
      <c r="KOJ114" s="376"/>
      <c r="KOK114" s="376"/>
      <c r="KOL114" s="376"/>
      <c r="KOM114" s="376"/>
      <c r="KON114" s="376"/>
      <c r="KOO114" s="376"/>
      <c r="KOP114" s="376"/>
      <c r="KOQ114" s="376"/>
      <c r="KOR114" s="376"/>
      <c r="KOS114" s="376"/>
      <c r="KOT114" s="376"/>
      <c r="KOU114" s="376"/>
      <c r="KOV114" s="376"/>
      <c r="KOW114" s="376"/>
      <c r="KOX114" s="376"/>
      <c r="KOY114" s="376"/>
      <c r="KOZ114" s="376"/>
      <c r="KPA114" s="376"/>
      <c r="KPB114" s="376"/>
      <c r="KPC114" s="376"/>
      <c r="KPD114" s="376"/>
      <c r="KPE114" s="376"/>
      <c r="KPF114" s="376"/>
      <c r="KPG114" s="376"/>
      <c r="KPH114" s="376"/>
      <c r="KPI114" s="376"/>
      <c r="KPJ114" s="376"/>
      <c r="KPK114" s="376"/>
      <c r="KPL114" s="376"/>
      <c r="KPM114" s="376"/>
      <c r="KPN114" s="376"/>
      <c r="KPO114" s="376"/>
      <c r="KPP114" s="376"/>
      <c r="KPQ114" s="376"/>
      <c r="KPR114" s="376"/>
      <c r="KPS114" s="376"/>
      <c r="KPT114" s="376"/>
      <c r="KPU114" s="376"/>
      <c r="KPV114" s="376"/>
      <c r="KPW114" s="376"/>
      <c r="KPX114" s="376"/>
      <c r="KPY114" s="376"/>
      <c r="KPZ114" s="376"/>
      <c r="KQA114" s="376"/>
      <c r="KQB114" s="376"/>
      <c r="KQC114" s="376"/>
      <c r="KQD114" s="376"/>
      <c r="KQE114" s="376"/>
      <c r="KQF114" s="376"/>
      <c r="KQG114" s="376"/>
      <c r="KQH114" s="376"/>
      <c r="KQI114" s="376"/>
      <c r="KQJ114" s="376"/>
      <c r="KQK114" s="376"/>
      <c r="KQL114" s="376"/>
      <c r="KQM114" s="376"/>
      <c r="KQN114" s="376"/>
      <c r="KQO114" s="376"/>
      <c r="KQP114" s="376"/>
      <c r="KQQ114" s="376"/>
      <c r="KQR114" s="376"/>
      <c r="KQS114" s="376"/>
      <c r="KQT114" s="376"/>
      <c r="KQU114" s="376"/>
      <c r="KQV114" s="376"/>
      <c r="KQW114" s="376"/>
      <c r="KQX114" s="376"/>
      <c r="KQY114" s="376"/>
      <c r="KQZ114" s="376"/>
      <c r="KRA114" s="376"/>
      <c r="KRB114" s="376"/>
      <c r="KRC114" s="376"/>
      <c r="KRD114" s="376"/>
      <c r="KRE114" s="376"/>
      <c r="KRF114" s="376"/>
      <c r="KRG114" s="376"/>
      <c r="KRH114" s="376"/>
      <c r="KRI114" s="376"/>
      <c r="KRJ114" s="376"/>
      <c r="KRK114" s="376"/>
      <c r="KRL114" s="376"/>
      <c r="KRM114" s="376"/>
      <c r="KRN114" s="376"/>
      <c r="KRO114" s="376"/>
      <c r="KRP114" s="376"/>
      <c r="KRQ114" s="376"/>
      <c r="KRR114" s="376"/>
      <c r="KRS114" s="376"/>
      <c r="KRT114" s="376"/>
      <c r="KRU114" s="376"/>
      <c r="KRV114" s="376"/>
      <c r="KRW114" s="376"/>
      <c r="KRX114" s="376"/>
      <c r="KRY114" s="376"/>
      <c r="KRZ114" s="376"/>
      <c r="KSA114" s="376"/>
      <c r="KSB114" s="376"/>
      <c r="KSC114" s="376"/>
      <c r="KSD114" s="376"/>
      <c r="KSE114" s="376"/>
      <c r="KSF114" s="376"/>
      <c r="KSG114" s="376"/>
      <c r="KSH114" s="376"/>
      <c r="KSI114" s="376"/>
      <c r="KSJ114" s="376"/>
      <c r="KSK114" s="376"/>
      <c r="KSL114" s="376"/>
      <c r="KSM114" s="376"/>
      <c r="KSN114" s="376"/>
      <c r="KSO114" s="376"/>
      <c r="KSP114" s="376"/>
      <c r="KSQ114" s="376"/>
      <c r="KSR114" s="376"/>
      <c r="KSS114" s="376"/>
      <c r="KST114" s="376"/>
      <c r="KSU114" s="376"/>
      <c r="KSV114" s="376"/>
      <c r="KSW114" s="376"/>
      <c r="KSX114" s="376"/>
      <c r="KSY114" s="376"/>
      <c r="KSZ114" s="376"/>
      <c r="KTA114" s="376"/>
      <c r="KTB114" s="376"/>
      <c r="KTC114" s="376"/>
      <c r="KTD114" s="376"/>
      <c r="KTE114" s="376"/>
      <c r="KTF114" s="376"/>
      <c r="KTG114" s="376"/>
      <c r="KTH114" s="376"/>
      <c r="KTI114" s="376"/>
      <c r="KTJ114" s="376"/>
      <c r="KTK114" s="376"/>
      <c r="KTL114" s="376"/>
      <c r="KTM114" s="376"/>
      <c r="KTN114" s="376"/>
      <c r="KTO114" s="376"/>
      <c r="KTP114" s="376"/>
      <c r="KTQ114" s="376"/>
      <c r="KTR114" s="376"/>
      <c r="KTS114" s="376"/>
      <c r="KTT114" s="376"/>
      <c r="KTU114" s="376"/>
      <c r="KTV114" s="376"/>
      <c r="KTW114" s="376"/>
      <c r="KTX114" s="376"/>
      <c r="KTY114" s="376"/>
      <c r="KTZ114" s="376"/>
      <c r="KUA114" s="376"/>
      <c r="KUB114" s="376"/>
      <c r="KUC114" s="376"/>
      <c r="KUD114" s="376"/>
      <c r="KUE114" s="376"/>
      <c r="KUF114" s="376"/>
      <c r="KUG114" s="376"/>
      <c r="KUH114" s="376"/>
      <c r="KUI114" s="376"/>
      <c r="KUJ114" s="376"/>
      <c r="KUK114" s="376"/>
      <c r="KUL114" s="376"/>
      <c r="KUM114" s="376"/>
      <c r="KUN114" s="376"/>
      <c r="KUO114" s="376"/>
      <c r="KUP114" s="376"/>
      <c r="KUQ114" s="376"/>
      <c r="KUR114" s="376"/>
      <c r="KUS114" s="376"/>
      <c r="KUT114" s="376"/>
      <c r="KUU114" s="376"/>
      <c r="KUV114" s="376"/>
      <c r="KUW114" s="376"/>
      <c r="KUX114" s="376"/>
      <c r="KUY114" s="376"/>
      <c r="KUZ114" s="376"/>
      <c r="KVA114" s="376"/>
      <c r="KVB114" s="376"/>
      <c r="KVC114" s="376"/>
      <c r="KVD114" s="376"/>
      <c r="KVE114" s="376"/>
      <c r="KVF114" s="376"/>
      <c r="KVG114" s="376"/>
      <c r="KVH114" s="376"/>
      <c r="KVI114" s="376"/>
      <c r="KVJ114" s="376"/>
      <c r="KVK114" s="376"/>
      <c r="KVL114" s="376"/>
      <c r="KVM114" s="376"/>
      <c r="KVN114" s="376"/>
      <c r="KVO114" s="376"/>
      <c r="KVP114" s="376"/>
      <c r="KVQ114" s="376"/>
      <c r="KVR114" s="376"/>
      <c r="KVS114" s="376"/>
      <c r="KVT114" s="376"/>
      <c r="KVU114" s="376"/>
      <c r="KVV114" s="376"/>
      <c r="KVW114" s="376"/>
      <c r="KVX114" s="376"/>
      <c r="KVY114" s="376"/>
      <c r="KVZ114" s="376"/>
      <c r="KWA114" s="376"/>
      <c r="KWB114" s="376"/>
      <c r="KWC114" s="376"/>
      <c r="KWD114" s="376"/>
      <c r="KWE114" s="376"/>
      <c r="KWF114" s="376"/>
      <c r="KWG114" s="376"/>
      <c r="KWH114" s="376"/>
      <c r="KWI114" s="376"/>
      <c r="KWJ114" s="376"/>
      <c r="KWK114" s="376"/>
      <c r="KWL114" s="376"/>
      <c r="KWM114" s="376"/>
      <c r="KWN114" s="376"/>
      <c r="KWO114" s="376"/>
      <c r="KWP114" s="376"/>
      <c r="KWQ114" s="376"/>
      <c r="KWR114" s="376"/>
      <c r="KWS114" s="376"/>
      <c r="KWT114" s="376"/>
      <c r="KWU114" s="376"/>
      <c r="KWV114" s="376"/>
      <c r="KWW114" s="376"/>
      <c r="KWX114" s="376"/>
      <c r="KWY114" s="376"/>
      <c r="KWZ114" s="376"/>
      <c r="KXA114" s="376"/>
      <c r="KXB114" s="376"/>
      <c r="KXC114" s="376"/>
      <c r="KXD114" s="376"/>
      <c r="KXE114" s="376"/>
      <c r="KXF114" s="376"/>
      <c r="KXG114" s="376"/>
      <c r="KXH114" s="376"/>
      <c r="KXI114" s="376"/>
      <c r="KXJ114" s="376"/>
      <c r="KXK114" s="376"/>
      <c r="KXL114" s="376"/>
      <c r="KXM114" s="376"/>
      <c r="KXN114" s="376"/>
      <c r="KXO114" s="376"/>
      <c r="KXP114" s="376"/>
      <c r="KXQ114" s="376"/>
      <c r="KXR114" s="376"/>
      <c r="KXS114" s="376"/>
      <c r="KXT114" s="376"/>
      <c r="KXU114" s="376"/>
      <c r="KXV114" s="376"/>
      <c r="KXW114" s="376"/>
      <c r="KXX114" s="376"/>
      <c r="KXY114" s="376"/>
      <c r="KXZ114" s="376"/>
      <c r="KYA114" s="376"/>
      <c r="KYB114" s="376"/>
      <c r="KYC114" s="376"/>
      <c r="KYD114" s="376"/>
      <c r="KYE114" s="376"/>
      <c r="KYF114" s="376"/>
      <c r="KYG114" s="376"/>
      <c r="KYH114" s="376"/>
      <c r="KYI114" s="376"/>
      <c r="KYJ114" s="376"/>
      <c r="KYK114" s="376"/>
      <c r="KYL114" s="376"/>
      <c r="KYM114" s="376"/>
      <c r="KYN114" s="376"/>
      <c r="KYO114" s="376"/>
      <c r="KYP114" s="376"/>
      <c r="KYQ114" s="376"/>
      <c r="KYR114" s="376"/>
      <c r="KYS114" s="376"/>
      <c r="KYT114" s="376"/>
      <c r="KYU114" s="376"/>
      <c r="KYV114" s="376"/>
      <c r="KYW114" s="376"/>
      <c r="KYX114" s="376"/>
      <c r="KYY114" s="376"/>
      <c r="KYZ114" s="376"/>
      <c r="KZA114" s="376"/>
      <c r="KZB114" s="376"/>
      <c r="KZC114" s="376"/>
      <c r="KZD114" s="376"/>
      <c r="KZE114" s="376"/>
      <c r="KZF114" s="376"/>
      <c r="KZG114" s="376"/>
      <c r="KZH114" s="376"/>
      <c r="KZI114" s="376"/>
      <c r="KZJ114" s="376"/>
      <c r="KZK114" s="376"/>
      <c r="KZL114" s="376"/>
      <c r="KZM114" s="376"/>
      <c r="KZN114" s="376"/>
      <c r="KZO114" s="376"/>
      <c r="KZP114" s="376"/>
      <c r="KZQ114" s="376"/>
      <c r="KZR114" s="376"/>
      <c r="KZS114" s="376"/>
      <c r="KZT114" s="376"/>
      <c r="KZU114" s="376"/>
      <c r="KZV114" s="376"/>
      <c r="KZW114" s="376"/>
      <c r="KZX114" s="376"/>
      <c r="KZY114" s="376"/>
      <c r="KZZ114" s="376"/>
      <c r="LAA114" s="376"/>
      <c r="LAB114" s="376"/>
      <c r="LAC114" s="376"/>
      <c r="LAD114" s="376"/>
      <c r="LAE114" s="376"/>
      <c r="LAF114" s="376"/>
      <c r="LAG114" s="376"/>
      <c r="LAH114" s="376"/>
      <c r="LAI114" s="376"/>
      <c r="LAJ114" s="376"/>
      <c r="LAK114" s="376"/>
      <c r="LAL114" s="376"/>
      <c r="LAM114" s="376"/>
      <c r="LAN114" s="376"/>
      <c r="LAO114" s="376"/>
      <c r="LAP114" s="376"/>
      <c r="LAQ114" s="376"/>
      <c r="LAR114" s="376"/>
      <c r="LAS114" s="376"/>
      <c r="LAT114" s="376"/>
      <c r="LAU114" s="376"/>
      <c r="LAV114" s="376"/>
      <c r="LAW114" s="376"/>
      <c r="LAX114" s="376"/>
      <c r="LAY114" s="376"/>
      <c r="LAZ114" s="376"/>
      <c r="LBA114" s="376"/>
      <c r="LBB114" s="376"/>
      <c r="LBC114" s="376"/>
      <c r="LBD114" s="376"/>
      <c r="LBE114" s="376"/>
      <c r="LBF114" s="376"/>
      <c r="LBG114" s="376"/>
      <c r="LBH114" s="376"/>
      <c r="LBI114" s="376"/>
      <c r="LBJ114" s="376"/>
      <c r="LBK114" s="376"/>
      <c r="LBL114" s="376"/>
      <c r="LBM114" s="376"/>
      <c r="LBN114" s="376"/>
      <c r="LBO114" s="376"/>
      <c r="LBP114" s="376"/>
      <c r="LBQ114" s="376"/>
      <c r="LBR114" s="376"/>
      <c r="LBS114" s="376"/>
      <c r="LBT114" s="376"/>
      <c r="LBU114" s="376"/>
      <c r="LBV114" s="376"/>
      <c r="LBW114" s="376"/>
      <c r="LBX114" s="376"/>
      <c r="LBY114" s="376"/>
      <c r="LBZ114" s="376"/>
      <c r="LCA114" s="376"/>
      <c r="LCB114" s="376"/>
      <c r="LCC114" s="376"/>
      <c r="LCD114" s="376"/>
      <c r="LCE114" s="376"/>
      <c r="LCF114" s="376"/>
      <c r="LCG114" s="376"/>
      <c r="LCH114" s="376"/>
      <c r="LCI114" s="376"/>
      <c r="LCJ114" s="376"/>
      <c r="LCK114" s="376"/>
      <c r="LCL114" s="376"/>
      <c r="LCM114" s="376"/>
      <c r="LCN114" s="376"/>
      <c r="LCO114" s="376"/>
      <c r="LCP114" s="376"/>
      <c r="LCQ114" s="376"/>
      <c r="LCR114" s="376"/>
      <c r="LCS114" s="376"/>
      <c r="LCT114" s="376"/>
      <c r="LCU114" s="376"/>
      <c r="LCV114" s="376"/>
      <c r="LCW114" s="376"/>
      <c r="LCX114" s="376"/>
      <c r="LCY114" s="376"/>
      <c r="LCZ114" s="376"/>
      <c r="LDA114" s="376"/>
      <c r="LDB114" s="376"/>
      <c r="LDC114" s="376"/>
      <c r="LDD114" s="376"/>
      <c r="LDE114" s="376"/>
      <c r="LDF114" s="376"/>
      <c r="LDG114" s="376"/>
      <c r="LDH114" s="376"/>
      <c r="LDI114" s="376"/>
      <c r="LDJ114" s="376"/>
      <c r="LDK114" s="376"/>
      <c r="LDL114" s="376"/>
      <c r="LDM114" s="376"/>
      <c r="LDN114" s="376"/>
      <c r="LDO114" s="376"/>
      <c r="LDP114" s="376"/>
      <c r="LDQ114" s="376"/>
      <c r="LDR114" s="376"/>
      <c r="LDS114" s="376"/>
      <c r="LDT114" s="376"/>
      <c r="LDU114" s="376"/>
      <c r="LDV114" s="376"/>
      <c r="LDW114" s="376"/>
      <c r="LDX114" s="376"/>
      <c r="LDY114" s="376"/>
      <c r="LDZ114" s="376"/>
      <c r="LEA114" s="376"/>
      <c r="LEB114" s="376"/>
      <c r="LEC114" s="376"/>
      <c r="LED114" s="376"/>
      <c r="LEE114" s="376"/>
      <c r="LEF114" s="376"/>
      <c r="LEG114" s="376"/>
      <c r="LEH114" s="376"/>
      <c r="LEI114" s="376"/>
      <c r="LEJ114" s="376"/>
      <c r="LEK114" s="376"/>
      <c r="LEL114" s="376"/>
      <c r="LEM114" s="376"/>
      <c r="LEN114" s="376"/>
      <c r="LEO114" s="376"/>
      <c r="LEP114" s="376"/>
      <c r="LEQ114" s="376"/>
      <c r="LER114" s="376"/>
      <c r="LES114" s="376"/>
      <c r="LET114" s="376"/>
      <c r="LEU114" s="376"/>
      <c r="LEV114" s="376"/>
      <c r="LEW114" s="376"/>
      <c r="LEX114" s="376"/>
      <c r="LEY114" s="376"/>
      <c r="LEZ114" s="376"/>
      <c r="LFA114" s="376"/>
      <c r="LFB114" s="376"/>
      <c r="LFC114" s="376"/>
      <c r="LFD114" s="376"/>
      <c r="LFE114" s="376"/>
      <c r="LFF114" s="376"/>
      <c r="LFG114" s="376"/>
      <c r="LFH114" s="376"/>
      <c r="LFI114" s="376"/>
      <c r="LFJ114" s="376"/>
      <c r="LFK114" s="376"/>
      <c r="LFL114" s="376"/>
      <c r="LFM114" s="376"/>
      <c r="LFN114" s="376"/>
      <c r="LFO114" s="376"/>
      <c r="LFP114" s="376"/>
      <c r="LFQ114" s="376"/>
      <c r="LFR114" s="376"/>
      <c r="LFS114" s="376"/>
      <c r="LFT114" s="376"/>
      <c r="LFU114" s="376"/>
      <c r="LFV114" s="376"/>
      <c r="LFW114" s="376"/>
      <c r="LFX114" s="376"/>
      <c r="LFY114" s="376"/>
      <c r="LFZ114" s="376"/>
      <c r="LGA114" s="376"/>
      <c r="LGB114" s="376"/>
      <c r="LGC114" s="376"/>
      <c r="LGD114" s="376"/>
      <c r="LGE114" s="376"/>
      <c r="LGF114" s="376"/>
      <c r="LGG114" s="376"/>
      <c r="LGH114" s="376"/>
      <c r="LGI114" s="376"/>
      <c r="LGJ114" s="376"/>
      <c r="LGK114" s="376"/>
      <c r="LGL114" s="376"/>
      <c r="LGM114" s="376"/>
      <c r="LGN114" s="376"/>
      <c r="LGO114" s="376"/>
      <c r="LGP114" s="376"/>
      <c r="LGQ114" s="376"/>
      <c r="LGR114" s="376"/>
      <c r="LGS114" s="376"/>
      <c r="LGT114" s="376"/>
      <c r="LGU114" s="376"/>
      <c r="LGV114" s="376"/>
      <c r="LGW114" s="376"/>
      <c r="LGX114" s="376"/>
      <c r="LGY114" s="376"/>
      <c r="LGZ114" s="376"/>
      <c r="LHA114" s="376"/>
      <c r="LHB114" s="376"/>
      <c r="LHC114" s="376"/>
      <c r="LHD114" s="376"/>
      <c r="LHE114" s="376"/>
      <c r="LHF114" s="376"/>
      <c r="LHG114" s="376"/>
      <c r="LHH114" s="376"/>
      <c r="LHI114" s="376"/>
      <c r="LHJ114" s="376"/>
      <c r="LHK114" s="376"/>
      <c r="LHL114" s="376"/>
      <c r="LHM114" s="376"/>
      <c r="LHN114" s="376"/>
      <c r="LHO114" s="376"/>
      <c r="LHP114" s="376"/>
      <c r="LHQ114" s="376"/>
      <c r="LHR114" s="376"/>
      <c r="LHS114" s="376"/>
      <c r="LHT114" s="376"/>
      <c r="LHU114" s="376"/>
      <c r="LHV114" s="376"/>
      <c r="LHW114" s="376"/>
      <c r="LHX114" s="376"/>
      <c r="LHY114" s="376"/>
      <c r="LHZ114" s="376"/>
      <c r="LIA114" s="376"/>
      <c r="LIB114" s="376"/>
      <c r="LIC114" s="376"/>
      <c r="LID114" s="376"/>
      <c r="LIE114" s="376"/>
      <c r="LIF114" s="376"/>
      <c r="LIG114" s="376"/>
      <c r="LIH114" s="376"/>
      <c r="LII114" s="376"/>
      <c r="LIJ114" s="376"/>
      <c r="LIK114" s="376"/>
      <c r="LIL114" s="376"/>
      <c r="LIM114" s="376"/>
      <c r="LIN114" s="376"/>
      <c r="LIO114" s="376"/>
      <c r="LIP114" s="376"/>
      <c r="LIQ114" s="376"/>
      <c r="LIR114" s="376"/>
      <c r="LIS114" s="376"/>
      <c r="LIT114" s="376"/>
      <c r="LIU114" s="376"/>
      <c r="LIV114" s="376"/>
      <c r="LIW114" s="376"/>
      <c r="LIX114" s="376"/>
      <c r="LIY114" s="376"/>
      <c r="LIZ114" s="376"/>
      <c r="LJA114" s="376"/>
      <c r="LJB114" s="376"/>
      <c r="LJC114" s="376"/>
      <c r="LJD114" s="376"/>
      <c r="LJE114" s="376"/>
      <c r="LJF114" s="376"/>
      <c r="LJG114" s="376"/>
      <c r="LJH114" s="376"/>
      <c r="LJI114" s="376"/>
      <c r="LJJ114" s="376"/>
      <c r="LJK114" s="376"/>
      <c r="LJL114" s="376"/>
      <c r="LJM114" s="376"/>
      <c r="LJN114" s="376"/>
      <c r="LJO114" s="376"/>
      <c r="LJP114" s="376"/>
      <c r="LJQ114" s="376"/>
      <c r="LJR114" s="376"/>
      <c r="LJS114" s="376"/>
      <c r="LJT114" s="376"/>
      <c r="LJU114" s="376"/>
      <c r="LJV114" s="376"/>
      <c r="LJW114" s="376"/>
      <c r="LJX114" s="376"/>
      <c r="LJY114" s="376"/>
      <c r="LJZ114" s="376"/>
      <c r="LKA114" s="376"/>
      <c r="LKB114" s="376"/>
      <c r="LKC114" s="376"/>
      <c r="LKD114" s="376"/>
      <c r="LKE114" s="376"/>
      <c r="LKF114" s="376"/>
      <c r="LKG114" s="376"/>
      <c r="LKH114" s="376"/>
      <c r="LKI114" s="376"/>
      <c r="LKJ114" s="376"/>
      <c r="LKK114" s="376"/>
      <c r="LKL114" s="376"/>
      <c r="LKM114" s="376"/>
      <c r="LKN114" s="376"/>
      <c r="LKO114" s="376"/>
      <c r="LKP114" s="376"/>
      <c r="LKQ114" s="376"/>
      <c r="LKR114" s="376"/>
      <c r="LKS114" s="376"/>
      <c r="LKT114" s="376"/>
      <c r="LKU114" s="376"/>
      <c r="LKV114" s="376"/>
      <c r="LKW114" s="376"/>
      <c r="LKX114" s="376"/>
      <c r="LKY114" s="376"/>
      <c r="LKZ114" s="376"/>
      <c r="LLA114" s="376"/>
      <c r="LLB114" s="376"/>
      <c r="LLC114" s="376"/>
      <c r="LLD114" s="376"/>
      <c r="LLE114" s="376"/>
      <c r="LLF114" s="376"/>
      <c r="LLG114" s="376"/>
      <c r="LLH114" s="376"/>
      <c r="LLI114" s="376"/>
      <c r="LLJ114" s="376"/>
      <c r="LLK114" s="376"/>
      <c r="LLL114" s="376"/>
      <c r="LLM114" s="376"/>
      <c r="LLN114" s="376"/>
      <c r="LLO114" s="376"/>
      <c r="LLP114" s="376"/>
      <c r="LLQ114" s="376"/>
      <c r="LLR114" s="376"/>
      <c r="LLS114" s="376"/>
      <c r="LLT114" s="376"/>
      <c r="LLU114" s="376"/>
      <c r="LLV114" s="376"/>
      <c r="LLW114" s="376"/>
      <c r="LLX114" s="376"/>
      <c r="LLY114" s="376"/>
      <c r="LLZ114" s="376"/>
      <c r="LMA114" s="376"/>
      <c r="LMB114" s="376"/>
      <c r="LMC114" s="376"/>
      <c r="LMD114" s="376"/>
      <c r="LME114" s="376"/>
      <c r="LMF114" s="376"/>
      <c r="LMG114" s="376"/>
      <c r="LMH114" s="376"/>
      <c r="LMI114" s="376"/>
      <c r="LMJ114" s="376"/>
      <c r="LMK114" s="376"/>
      <c r="LML114" s="376"/>
      <c r="LMM114" s="376"/>
      <c r="LMN114" s="376"/>
      <c r="LMO114" s="376"/>
      <c r="LMP114" s="376"/>
      <c r="LMQ114" s="376"/>
      <c r="LMR114" s="376"/>
      <c r="LMS114" s="376"/>
      <c r="LMT114" s="376"/>
      <c r="LMU114" s="376"/>
      <c r="LMV114" s="376"/>
      <c r="LMW114" s="376"/>
      <c r="LMX114" s="376"/>
      <c r="LMY114" s="376"/>
      <c r="LMZ114" s="376"/>
      <c r="LNA114" s="376"/>
      <c r="LNB114" s="376"/>
      <c r="LNC114" s="376"/>
      <c r="LND114" s="376"/>
      <c r="LNE114" s="376"/>
      <c r="LNF114" s="376"/>
      <c r="LNG114" s="376"/>
      <c r="LNH114" s="376"/>
      <c r="LNI114" s="376"/>
      <c r="LNJ114" s="376"/>
      <c r="LNK114" s="376"/>
      <c r="LNL114" s="376"/>
      <c r="LNM114" s="376"/>
      <c r="LNN114" s="376"/>
      <c r="LNO114" s="376"/>
      <c r="LNP114" s="376"/>
      <c r="LNQ114" s="376"/>
      <c r="LNR114" s="376"/>
      <c r="LNS114" s="376"/>
      <c r="LNT114" s="376"/>
      <c r="LNU114" s="376"/>
      <c r="LNV114" s="376"/>
      <c r="LNW114" s="376"/>
      <c r="LNX114" s="376"/>
      <c r="LNY114" s="376"/>
      <c r="LNZ114" s="376"/>
      <c r="LOA114" s="376"/>
      <c r="LOB114" s="376"/>
      <c r="LOC114" s="376"/>
      <c r="LOD114" s="376"/>
      <c r="LOE114" s="376"/>
      <c r="LOF114" s="376"/>
      <c r="LOG114" s="376"/>
      <c r="LOH114" s="376"/>
      <c r="LOI114" s="376"/>
      <c r="LOJ114" s="376"/>
      <c r="LOK114" s="376"/>
      <c r="LOL114" s="376"/>
      <c r="LOM114" s="376"/>
      <c r="LON114" s="376"/>
      <c r="LOO114" s="376"/>
      <c r="LOP114" s="376"/>
      <c r="LOQ114" s="376"/>
      <c r="LOR114" s="376"/>
      <c r="LOS114" s="376"/>
      <c r="LOT114" s="376"/>
      <c r="LOU114" s="376"/>
      <c r="LOV114" s="376"/>
      <c r="LOW114" s="376"/>
      <c r="LOX114" s="376"/>
      <c r="LOY114" s="376"/>
      <c r="LOZ114" s="376"/>
      <c r="LPA114" s="376"/>
      <c r="LPB114" s="376"/>
      <c r="LPC114" s="376"/>
      <c r="LPD114" s="376"/>
      <c r="LPE114" s="376"/>
      <c r="LPF114" s="376"/>
      <c r="LPG114" s="376"/>
      <c r="LPH114" s="376"/>
      <c r="LPI114" s="376"/>
      <c r="LPJ114" s="376"/>
      <c r="LPK114" s="376"/>
      <c r="LPL114" s="376"/>
      <c r="LPM114" s="376"/>
      <c r="LPN114" s="376"/>
      <c r="LPO114" s="376"/>
      <c r="LPP114" s="376"/>
      <c r="LPQ114" s="376"/>
      <c r="LPR114" s="376"/>
      <c r="LPS114" s="376"/>
      <c r="LPT114" s="376"/>
      <c r="LPU114" s="376"/>
      <c r="LPV114" s="376"/>
      <c r="LPW114" s="376"/>
      <c r="LPX114" s="376"/>
      <c r="LPY114" s="376"/>
      <c r="LPZ114" s="376"/>
      <c r="LQA114" s="376"/>
      <c r="LQB114" s="376"/>
      <c r="LQC114" s="376"/>
      <c r="LQD114" s="376"/>
      <c r="LQE114" s="376"/>
      <c r="LQF114" s="376"/>
      <c r="LQG114" s="376"/>
      <c r="LQH114" s="376"/>
      <c r="LQI114" s="376"/>
      <c r="LQJ114" s="376"/>
      <c r="LQK114" s="376"/>
      <c r="LQL114" s="376"/>
      <c r="LQM114" s="376"/>
      <c r="LQN114" s="376"/>
      <c r="LQO114" s="376"/>
      <c r="LQP114" s="376"/>
      <c r="LQQ114" s="376"/>
      <c r="LQR114" s="376"/>
      <c r="LQS114" s="376"/>
      <c r="LQT114" s="376"/>
      <c r="LQU114" s="376"/>
      <c r="LQV114" s="376"/>
      <c r="LQW114" s="376"/>
      <c r="LQX114" s="376"/>
      <c r="LQY114" s="376"/>
      <c r="LQZ114" s="376"/>
      <c r="LRA114" s="376"/>
      <c r="LRB114" s="376"/>
      <c r="LRC114" s="376"/>
      <c r="LRD114" s="376"/>
      <c r="LRE114" s="376"/>
      <c r="LRF114" s="376"/>
      <c r="LRG114" s="376"/>
      <c r="LRH114" s="376"/>
      <c r="LRI114" s="376"/>
      <c r="LRJ114" s="376"/>
      <c r="LRK114" s="376"/>
      <c r="LRL114" s="376"/>
      <c r="LRM114" s="376"/>
      <c r="LRN114" s="376"/>
      <c r="LRO114" s="376"/>
      <c r="LRP114" s="376"/>
      <c r="LRQ114" s="376"/>
      <c r="LRR114" s="376"/>
      <c r="LRS114" s="376"/>
      <c r="LRT114" s="376"/>
      <c r="LRU114" s="376"/>
      <c r="LRV114" s="376"/>
      <c r="LRW114" s="376"/>
      <c r="LRX114" s="376"/>
      <c r="LRY114" s="376"/>
      <c r="LRZ114" s="376"/>
      <c r="LSA114" s="376"/>
      <c r="LSB114" s="376"/>
      <c r="LSC114" s="376"/>
      <c r="LSD114" s="376"/>
      <c r="LSE114" s="376"/>
      <c r="LSF114" s="376"/>
      <c r="LSG114" s="376"/>
      <c r="LSH114" s="376"/>
      <c r="LSI114" s="376"/>
      <c r="LSJ114" s="376"/>
      <c r="LSK114" s="376"/>
      <c r="LSL114" s="376"/>
      <c r="LSM114" s="376"/>
      <c r="LSN114" s="376"/>
      <c r="LSO114" s="376"/>
      <c r="LSP114" s="376"/>
      <c r="LSQ114" s="376"/>
      <c r="LSR114" s="376"/>
      <c r="LSS114" s="376"/>
      <c r="LST114" s="376"/>
      <c r="LSU114" s="376"/>
      <c r="LSV114" s="376"/>
      <c r="LSW114" s="376"/>
      <c r="LSX114" s="376"/>
      <c r="LSY114" s="376"/>
      <c r="LSZ114" s="376"/>
      <c r="LTA114" s="376"/>
      <c r="LTB114" s="376"/>
      <c r="LTC114" s="376"/>
      <c r="LTD114" s="376"/>
      <c r="LTE114" s="376"/>
      <c r="LTF114" s="376"/>
      <c r="LTG114" s="376"/>
      <c r="LTH114" s="376"/>
      <c r="LTI114" s="376"/>
      <c r="LTJ114" s="376"/>
      <c r="LTK114" s="376"/>
      <c r="LTL114" s="376"/>
      <c r="LTM114" s="376"/>
      <c r="LTN114" s="376"/>
      <c r="LTO114" s="376"/>
      <c r="LTP114" s="376"/>
      <c r="LTQ114" s="376"/>
      <c r="LTR114" s="376"/>
      <c r="LTS114" s="376"/>
      <c r="LTT114" s="376"/>
      <c r="LTU114" s="376"/>
      <c r="LTV114" s="376"/>
      <c r="LTW114" s="376"/>
      <c r="LTX114" s="376"/>
      <c r="LTY114" s="376"/>
      <c r="LTZ114" s="376"/>
      <c r="LUA114" s="376"/>
      <c r="LUB114" s="376"/>
      <c r="LUC114" s="376"/>
      <c r="LUD114" s="376"/>
      <c r="LUE114" s="376"/>
      <c r="LUF114" s="376"/>
      <c r="LUG114" s="376"/>
      <c r="LUH114" s="376"/>
      <c r="LUI114" s="376"/>
      <c r="LUJ114" s="376"/>
      <c r="LUK114" s="376"/>
      <c r="LUL114" s="376"/>
      <c r="LUM114" s="376"/>
      <c r="LUN114" s="376"/>
      <c r="LUO114" s="376"/>
      <c r="LUP114" s="376"/>
      <c r="LUQ114" s="376"/>
      <c r="LUR114" s="376"/>
      <c r="LUS114" s="376"/>
      <c r="LUT114" s="376"/>
      <c r="LUU114" s="376"/>
      <c r="LUV114" s="376"/>
      <c r="LUW114" s="376"/>
      <c r="LUX114" s="376"/>
      <c r="LUY114" s="376"/>
      <c r="LUZ114" s="376"/>
      <c r="LVA114" s="376"/>
      <c r="LVB114" s="376"/>
      <c r="LVC114" s="376"/>
      <c r="LVD114" s="376"/>
      <c r="LVE114" s="376"/>
      <c r="LVF114" s="376"/>
      <c r="LVG114" s="376"/>
      <c r="LVH114" s="376"/>
      <c r="LVI114" s="376"/>
      <c r="LVJ114" s="376"/>
      <c r="LVK114" s="376"/>
      <c r="LVL114" s="376"/>
      <c r="LVM114" s="376"/>
      <c r="LVN114" s="376"/>
      <c r="LVO114" s="376"/>
      <c r="LVP114" s="376"/>
      <c r="LVQ114" s="376"/>
      <c r="LVR114" s="376"/>
      <c r="LVS114" s="376"/>
      <c r="LVT114" s="376"/>
      <c r="LVU114" s="376"/>
      <c r="LVV114" s="376"/>
      <c r="LVW114" s="376"/>
      <c r="LVX114" s="376"/>
      <c r="LVY114" s="376"/>
      <c r="LVZ114" s="376"/>
      <c r="LWA114" s="376"/>
      <c r="LWB114" s="376"/>
      <c r="LWC114" s="376"/>
      <c r="LWD114" s="376"/>
      <c r="LWE114" s="376"/>
      <c r="LWF114" s="376"/>
      <c r="LWG114" s="376"/>
      <c r="LWH114" s="376"/>
      <c r="LWI114" s="376"/>
      <c r="LWJ114" s="376"/>
      <c r="LWK114" s="376"/>
      <c r="LWL114" s="376"/>
      <c r="LWM114" s="376"/>
      <c r="LWN114" s="376"/>
      <c r="LWO114" s="376"/>
      <c r="LWP114" s="376"/>
      <c r="LWQ114" s="376"/>
      <c r="LWR114" s="376"/>
      <c r="LWS114" s="376"/>
      <c r="LWT114" s="376"/>
      <c r="LWU114" s="376"/>
      <c r="LWV114" s="376"/>
      <c r="LWW114" s="376"/>
      <c r="LWX114" s="376"/>
      <c r="LWY114" s="376"/>
      <c r="LWZ114" s="376"/>
      <c r="LXA114" s="376"/>
      <c r="LXB114" s="376"/>
      <c r="LXC114" s="376"/>
      <c r="LXD114" s="376"/>
      <c r="LXE114" s="376"/>
      <c r="LXF114" s="376"/>
      <c r="LXG114" s="376"/>
      <c r="LXH114" s="376"/>
      <c r="LXI114" s="376"/>
      <c r="LXJ114" s="376"/>
      <c r="LXK114" s="376"/>
      <c r="LXL114" s="376"/>
      <c r="LXM114" s="376"/>
      <c r="LXN114" s="376"/>
      <c r="LXO114" s="376"/>
      <c r="LXP114" s="376"/>
      <c r="LXQ114" s="376"/>
      <c r="LXR114" s="376"/>
      <c r="LXS114" s="376"/>
      <c r="LXT114" s="376"/>
      <c r="LXU114" s="376"/>
      <c r="LXV114" s="376"/>
      <c r="LXW114" s="376"/>
      <c r="LXX114" s="376"/>
      <c r="LXY114" s="376"/>
      <c r="LXZ114" s="376"/>
      <c r="LYA114" s="376"/>
      <c r="LYB114" s="376"/>
      <c r="LYC114" s="376"/>
      <c r="LYD114" s="376"/>
      <c r="LYE114" s="376"/>
      <c r="LYF114" s="376"/>
      <c r="LYG114" s="376"/>
      <c r="LYH114" s="376"/>
      <c r="LYI114" s="376"/>
      <c r="LYJ114" s="376"/>
      <c r="LYK114" s="376"/>
      <c r="LYL114" s="376"/>
      <c r="LYM114" s="376"/>
      <c r="LYN114" s="376"/>
      <c r="LYO114" s="376"/>
      <c r="LYP114" s="376"/>
      <c r="LYQ114" s="376"/>
      <c r="LYR114" s="376"/>
      <c r="LYS114" s="376"/>
      <c r="LYT114" s="376"/>
      <c r="LYU114" s="376"/>
      <c r="LYV114" s="376"/>
      <c r="LYW114" s="376"/>
      <c r="LYX114" s="376"/>
      <c r="LYY114" s="376"/>
      <c r="LYZ114" s="376"/>
      <c r="LZA114" s="376"/>
      <c r="LZB114" s="376"/>
      <c r="LZC114" s="376"/>
      <c r="LZD114" s="376"/>
      <c r="LZE114" s="376"/>
      <c r="LZF114" s="376"/>
      <c r="LZG114" s="376"/>
      <c r="LZH114" s="376"/>
      <c r="LZI114" s="376"/>
      <c r="LZJ114" s="376"/>
      <c r="LZK114" s="376"/>
      <c r="LZL114" s="376"/>
      <c r="LZM114" s="376"/>
      <c r="LZN114" s="376"/>
      <c r="LZO114" s="376"/>
      <c r="LZP114" s="376"/>
      <c r="LZQ114" s="376"/>
      <c r="LZR114" s="376"/>
      <c r="LZS114" s="376"/>
      <c r="LZT114" s="376"/>
      <c r="LZU114" s="376"/>
      <c r="LZV114" s="376"/>
      <c r="LZW114" s="376"/>
      <c r="LZX114" s="376"/>
      <c r="LZY114" s="376"/>
      <c r="LZZ114" s="376"/>
      <c r="MAA114" s="376"/>
      <c r="MAB114" s="376"/>
      <c r="MAC114" s="376"/>
      <c r="MAD114" s="376"/>
      <c r="MAE114" s="376"/>
      <c r="MAF114" s="376"/>
      <c r="MAG114" s="376"/>
      <c r="MAH114" s="376"/>
      <c r="MAI114" s="376"/>
      <c r="MAJ114" s="376"/>
      <c r="MAK114" s="376"/>
      <c r="MAL114" s="376"/>
      <c r="MAM114" s="376"/>
      <c r="MAN114" s="376"/>
      <c r="MAO114" s="376"/>
      <c r="MAP114" s="376"/>
      <c r="MAQ114" s="376"/>
      <c r="MAR114" s="376"/>
      <c r="MAS114" s="376"/>
      <c r="MAT114" s="376"/>
      <c r="MAU114" s="376"/>
      <c r="MAV114" s="376"/>
      <c r="MAW114" s="376"/>
      <c r="MAX114" s="376"/>
      <c r="MAY114" s="376"/>
      <c r="MAZ114" s="376"/>
      <c r="MBA114" s="376"/>
      <c r="MBB114" s="376"/>
      <c r="MBC114" s="376"/>
      <c r="MBD114" s="376"/>
      <c r="MBE114" s="376"/>
      <c r="MBF114" s="376"/>
      <c r="MBG114" s="376"/>
      <c r="MBH114" s="376"/>
      <c r="MBI114" s="376"/>
      <c r="MBJ114" s="376"/>
      <c r="MBK114" s="376"/>
      <c r="MBL114" s="376"/>
      <c r="MBM114" s="376"/>
      <c r="MBN114" s="376"/>
      <c r="MBO114" s="376"/>
      <c r="MBP114" s="376"/>
      <c r="MBQ114" s="376"/>
      <c r="MBR114" s="376"/>
      <c r="MBS114" s="376"/>
      <c r="MBT114" s="376"/>
      <c r="MBU114" s="376"/>
      <c r="MBV114" s="376"/>
      <c r="MBW114" s="376"/>
      <c r="MBX114" s="376"/>
      <c r="MBY114" s="376"/>
      <c r="MBZ114" s="376"/>
      <c r="MCA114" s="376"/>
      <c r="MCB114" s="376"/>
      <c r="MCC114" s="376"/>
      <c r="MCD114" s="376"/>
      <c r="MCE114" s="376"/>
      <c r="MCF114" s="376"/>
      <c r="MCG114" s="376"/>
      <c r="MCH114" s="376"/>
      <c r="MCI114" s="376"/>
      <c r="MCJ114" s="376"/>
      <c r="MCK114" s="376"/>
      <c r="MCL114" s="376"/>
      <c r="MCM114" s="376"/>
      <c r="MCN114" s="376"/>
      <c r="MCO114" s="376"/>
      <c r="MCP114" s="376"/>
      <c r="MCQ114" s="376"/>
      <c r="MCR114" s="376"/>
      <c r="MCS114" s="376"/>
      <c r="MCT114" s="376"/>
      <c r="MCU114" s="376"/>
      <c r="MCV114" s="376"/>
      <c r="MCW114" s="376"/>
      <c r="MCX114" s="376"/>
      <c r="MCY114" s="376"/>
      <c r="MCZ114" s="376"/>
      <c r="MDA114" s="376"/>
      <c r="MDB114" s="376"/>
      <c r="MDC114" s="376"/>
      <c r="MDD114" s="376"/>
      <c r="MDE114" s="376"/>
      <c r="MDF114" s="376"/>
      <c r="MDG114" s="376"/>
      <c r="MDH114" s="376"/>
      <c r="MDI114" s="376"/>
      <c r="MDJ114" s="376"/>
      <c r="MDK114" s="376"/>
      <c r="MDL114" s="376"/>
      <c r="MDM114" s="376"/>
      <c r="MDN114" s="376"/>
      <c r="MDO114" s="376"/>
      <c r="MDP114" s="376"/>
      <c r="MDQ114" s="376"/>
      <c r="MDR114" s="376"/>
      <c r="MDS114" s="376"/>
      <c r="MDT114" s="376"/>
      <c r="MDU114" s="376"/>
      <c r="MDV114" s="376"/>
      <c r="MDW114" s="376"/>
      <c r="MDX114" s="376"/>
      <c r="MDY114" s="376"/>
      <c r="MDZ114" s="376"/>
      <c r="MEA114" s="376"/>
      <c r="MEB114" s="376"/>
      <c r="MEC114" s="376"/>
      <c r="MED114" s="376"/>
      <c r="MEE114" s="376"/>
      <c r="MEF114" s="376"/>
      <c r="MEG114" s="376"/>
      <c r="MEH114" s="376"/>
      <c r="MEI114" s="376"/>
      <c r="MEJ114" s="376"/>
      <c r="MEK114" s="376"/>
      <c r="MEL114" s="376"/>
      <c r="MEM114" s="376"/>
      <c r="MEN114" s="376"/>
      <c r="MEO114" s="376"/>
      <c r="MEP114" s="376"/>
      <c r="MEQ114" s="376"/>
      <c r="MER114" s="376"/>
      <c r="MES114" s="376"/>
      <c r="MET114" s="376"/>
      <c r="MEU114" s="376"/>
      <c r="MEV114" s="376"/>
      <c r="MEW114" s="376"/>
      <c r="MEX114" s="376"/>
      <c r="MEY114" s="376"/>
      <c r="MEZ114" s="376"/>
      <c r="MFA114" s="376"/>
      <c r="MFB114" s="376"/>
      <c r="MFC114" s="376"/>
      <c r="MFD114" s="376"/>
      <c r="MFE114" s="376"/>
      <c r="MFF114" s="376"/>
      <c r="MFG114" s="376"/>
      <c r="MFH114" s="376"/>
      <c r="MFI114" s="376"/>
      <c r="MFJ114" s="376"/>
      <c r="MFK114" s="376"/>
      <c r="MFL114" s="376"/>
      <c r="MFM114" s="376"/>
      <c r="MFN114" s="376"/>
      <c r="MFO114" s="376"/>
      <c r="MFP114" s="376"/>
      <c r="MFQ114" s="376"/>
      <c r="MFR114" s="376"/>
      <c r="MFS114" s="376"/>
      <c r="MFT114" s="376"/>
      <c r="MFU114" s="376"/>
      <c r="MFV114" s="376"/>
      <c r="MFW114" s="376"/>
      <c r="MFX114" s="376"/>
      <c r="MFY114" s="376"/>
      <c r="MFZ114" s="376"/>
      <c r="MGA114" s="376"/>
      <c r="MGB114" s="376"/>
      <c r="MGC114" s="376"/>
      <c r="MGD114" s="376"/>
      <c r="MGE114" s="376"/>
      <c r="MGF114" s="376"/>
      <c r="MGG114" s="376"/>
      <c r="MGH114" s="376"/>
      <c r="MGI114" s="376"/>
      <c r="MGJ114" s="376"/>
      <c r="MGK114" s="376"/>
      <c r="MGL114" s="376"/>
      <c r="MGM114" s="376"/>
      <c r="MGN114" s="376"/>
      <c r="MGO114" s="376"/>
      <c r="MGP114" s="376"/>
      <c r="MGQ114" s="376"/>
      <c r="MGR114" s="376"/>
      <c r="MGS114" s="376"/>
      <c r="MGT114" s="376"/>
      <c r="MGU114" s="376"/>
      <c r="MGV114" s="376"/>
      <c r="MGW114" s="376"/>
      <c r="MGX114" s="376"/>
      <c r="MGY114" s="376"/>
      <c r="MGZ114" s="376"/>
      <c r="MHA114" s="376"/>
      <c r="MHB114" s="376"/>
      <c r="MHC114" s="376"/>
      <c r="MHD114" s="376"/>
      <c r="MHE114" s="376"/>
      <c r="MHF114" s="376"/>
      <c r="MHG114" s="376"/>
      <c r="MHH114" s="376"/>
      <c r="MHI114" s="376"/>
      <c r="MHJ114" s="376"/>
      <c r="MHK114" s="376"/>
      <c r="MHL114" s="376"/>
      <c r="MHM114" s="376"/>
      <c r="MHN114" s="376"/>
      <c r="MHO114" s="376"/>
      <c r="MHP114" s="376"/>
      <c r="MHQ114" s="376"/>
      <c r="MHR114" s="376"/>
      <c r="MHS114" s="376"/>
      <c r="MHT114" s="376"/>
      <c r="MHU114" s="376"/>
      <c r="MHV114" s="376"/>
      <c r="MHW114" s="376"/>
      <c r="MHX114" s="376"/>
      <c r="MHY114" s="376"/>
      <c r="MHZ114" s="376"/>
      <c r="MIA114" s="376"/>
      <c r="MIB114" s="376"/>
      <c r="MIC114" s="376"/>
      <c r="MID114" s="376"/>
      <c r="MIE114" s="376"/>
      <c r="MIF114" s="376"/>
      <c r="MIG114" s="376"/>
      <c r="MIH114" s="376"/>
      <c r="MII114" s="376"/>
      <c r="MIJ114" s="376"/>
      <c r="MIK114" s="376"/>
      <c r="MIL114" s="376"/>
      <c r="MIM114" s="376"/>
      <c r="MIN114" s="376"/>
      <c r="MIO114" s="376"/>
      <c r="MIP114" s="376"/>
      <c r="MIQ114" s="376"/>
      <c r="MIR114" s="376"/>
      <c r="MIS114" s="376"/>
      <c r="MIT114" s="376"/>
      <c r="MIU114" s="376"/>
      <c r="MIV114" s="376"/>
      <c r="MIW114" s="376"/>
      <c r="MIX114" s="376"/>
      <c r="MIY114" s="376"/>
      <c r="MIZ114" s="376"/>
      <c r="MJA114" s="376"/>
      <c r="MJB114" s="376"/>
      <c r="MJC114" s="376"/>
      <c r="MJD114" s="376"/>
      <c r="MJE114" s="376"/>
      <c r="MJF114" s="376"/>
      <c r="MJG114" s="376"/>
      <c r="MJH114" s="376"/>
      <c r="MJI114" s="376"/>
      <c r="MJJ114" s="376"/>
      <c r="MJK114" s="376"/>
      <c r="MJL114" s="376"/>
      <c r="MJM114" s="376"/>
      <c r="MJN114" s="376"/>
      <c r="MJO114" s="376"/>
      <c r="MJP114" s="376"/>
      <c r="MJQ114" s="376"/>
      <c r="MJR114" s="376"/>
      <c r="MJS114" s="376"/>
      <c r="MJT114" s="376"/>
      <c r="MJU114" s="376"/>
      <c r="MJV114" s="376"/>
      <c r="MJW114" s="376"/>
      <c r="MJX114" s="376"/>
      <c r="MJY114" s="376"/>
      <c r="MJZ114" s="376"/>
      <c r="MKA114" s="376"/>
      <c r="MKB114" s="376"/>
      <c r="MKC114" s="376"/>
      <c r="MKD114" s="376"/>
      <c r="MKE114" s="376"/>
      <c r="MKF114" s="376"/>
      <c r="MKG114" s="376"/>
      <c r="MKH114" s="376"/>
      <c r="MKI114" s="376"/>
      <c r="MKJ114" s="376"/>
      <c r="MKK114" s="376"/>
      <c r="MKL114" s="376"/>
      <c r="MKM114" s="376"/>
      <c r="MKN114" s="376"/>
      <c r="MKO114" s="376"/>
      <c r="MKP114" s="376"/>
      <c r="MKQ114" s="376"/>
      <c r="MKR114" s="376"/>
      <c r="MKS114" s="376"/>
      <c r="MKT114" s="376"/>
      <c r="MKU114" s="376"/>
      <c r="MKV114" s="376"/>
      <c r="MKW114" s="376"/>
      <c r="MKX114" s="376"/>
      <c r="MKY114" s="376"/>
      <c r="MKZ114" s="376"/>
      <c r="MLA114" s="376"/>
      <c r="MLB114" s="376"/>
      <c r="MLC114" s="376"/>
      <c r="MLD114" s="376"/>
      <c r="MLE114" s="376"/>
      <c r="MLF114" s="376"/>
      <c r="MLG114" s="376"/>
      <c r="MLH114" s="376"/>
      <c r="MLI114" s="376"/>
      <c r="MLJ114" s="376"/>
      <c r="MLK114" s="376"/>
      <c r="MLL114" s="376"/>
      <c r="MLM114" s="376"/>
      <c r="MLN114" s="376"/>
      <c r="MLO114" s="376"/>
      <c r="MLP114" s="376"/>
      <c r="MLQ114" s="376"/>
      <c r="MLR114" s="376"/>
      <c r="MLS114" s="376"/>
      <c r="MLT114" s="376"/>
      <c r="MLU114" s="376"/>
      <c r="MLV114" s="376"/>
      <c r="MLW114" s="376"/>
      <c r="MLX114" s="376"/>
      <c r="MLY114" s="376"/>
      <c r="MLZ114" s="376"/>
      <c r="MMA114" s="376"/>
      <c r="MMB114" s="376"/>
      <c r="MMC114" s="376"/>
      <c r="MMD114" s="376"/>
      <c r="MME114" s="376"/>
      <c r="MMF114" s="376"/>
      <c r="MMG114" s="376"/>
      <c r="MMH114" s="376"/>
      <c r="MMI114" s="376"/>
      <c r="MMJ114" s="376"/>
      <c r="MMK114" s="376"/>
      <c r="MML114" s="376"/>
      <c r="MMM114" s="376"/>
      <c r="MMN114" s="376"/>
      <c r="MMO114" s="376"/>
      <c r="MMP114" s="376"/>
      <c r="MMQ114" s="376"/>
      <c r="MMR114" s="376"/>
      <c r="MMS114" s="376"/>
      <c r="MMT114" s="376"/>
      <c r="MMU114" s="376"/>
      <c r="MMV114" s="376"/>
      <c r="MMW114" s="376"/>
      <c r="MMX114" s="376"/>
      <c r="MMY114" s="376"/>
      <c r="MMZ114" s="376"/>
      <c r="MNA114" s="376"/>
      <c r="MNB114" s="376"/>
      <c r="MNC114" s="376"/>
      <c r="MND114" s="376"/>
      <c r="MNE114" s="376"/>
      <c r="MNF114" s="376"/>
      <c r="MNG114" s="376"/>
      <c r="MNH114" s="376"/>
      <c r="MNI114" s="376"/>
      <c r="MNJ114" s="376"/>
      <c r="MNK114" s="376"/>
      <c r="MNL114" s="376"/>
      <c r="MNM114" s="376"/>
      <c r="MNN114" s="376"/>
      <c r="MNO114" s="376"/>
      <c r="MNP114" s="376"/>
      <c r="MNQ114" s="376"/>
      <c r="MNR114" s="376"/>
      <c r="MNS114" s="376"/>
      <c r="MNT114" s="376"/>
      <c r="MNU114" s="376"/>
      <c r="MNV114" s="376"/>
      <c r="MNW114" s="376"/>
      <c r="MNX114" s="376"/>
      <c r="MNY114" s="376"/>
      <c r="MNZ114" s="376"/>
      <c r="MOA114" s="376"/>
      <c r="MOB114" s="376"/>
      <c r="MOC114" s="376"/>
      <c r="MOD114" s="376"/>
      <c r="MOE114" s="376"/>
      <c r="MOF114" s="376"/>
      <c r="MOG114" s="376"/>
      <c r="MOH114" s="376"/>
      <c r="MOI114" s="376"/>
      <c r="MOJ114" s="376"/>
      <c r="MOK114" s="376"/>
      <c r="MOL114" s="376"/>
      <c r="MOM114" s="376"/>
      <c r="MON114" s="376"/>
      <c r="MOO114" s="376"/>
      <c r="MOP114" s="376"/>
      <c r="MOQ114" s="376"/>
      <c r="MOR114" s="376"/>
      <c r="MOS114" s="376"/>
      <c r="MOT114" s="376"/>
      <c r="MOU114" s="376"/>
      <c r="MOV114" s="376"/>
      <c r="MOW114" s="376"/>
      <c r="MOX114" s="376"/>
      <c r="MOY114" s="376"/>
      <c r="MOZ114" s="376"/>
      <c r="MPA114" s="376"/>
      <c r="MPB114" s="376"/>
      <c r="MPC114" s="376"/>
      <c r="MPD114" s="376"/>
      <c r="MPE114" s="376"/>
      <c r="MPF114" s="376"/>
      <c r="MPG114" s="376"/>
      <c r="MPH114" s="376"/>
      <c r="MPI114" s="376"/>
      <c r="MPJ114" s="376"/>
      <c r="MPK114" s="376"/>
      <c r="MPL114" s="376"/>
      <c r="MPM114" s="376"/>
      <c r="MPN114" s="376"/>
      <c r="MPO114" s="376"/>
      <c r="MPP114" s="376"/>
      <c r="MPQ114" s="376"/>
      <c r="MPR114" s="376"/>
      <c r="MPS114" s="376"/>
      <c r="MPT114" s="376"/>
      <c r="MPU114" s="376"/>
      <c r="MPV114" s="376"/>
      <c r="MPW114" s="376"/>
      <c r="MPX114" s="376"/>
      <c r="MPY114" s="376"/>
      <c r="MPZ114" s="376"/>
      <c r="MQA114" s="376"/>
      <c r="MQB114" s="376"/>
      <c r="MQC114" s="376"/>
      <c r="MQD114" s="376"/>
      <c r="MQE114" s="376"/>
      <c r="MQF114" s="376"/>
      <c r="MQG114" s="376"/>
      <c r="MQH114" s="376"/>
      <c r="MQI114" s="376"/>
      <c r="MQJ114" s="376"/>
      <c r="MQK114" s="376"/>
      <c r="MQL114" s="376"/>
      <c r="MQM114" s="376"/>
      <c r="MQN114" s="376"/>
      <c r="MQO114" s="376"/>
      <c r="MQP114" s="376"/>
      <c r="MQQ114" s="376"/>
      <c r="MQR114" s="376"/>
      <c r="MQS114" s="376"/>
      <c r="MQT114" s="376"/>
      <c r="MQU114" s="376"/>
      <c r="MQV114" s="376"/>
      <c r="MQW114" s="376"/>
      <c r="MQX114" s="376"/>
      <c r="MQY114" s="376"/>
      <c r="MQZ114" s="376"/>
      <c r="MRA114" s="376"/>
      <c r="MRB114" s="376"/>
      <c r="MRC114" s="376"/>
      <c r="MRD114" s="376"/>
      <c r="MRE114" s="376"/>
      <c r="MRF114" s="376"/>
      <c r="MRG114" s="376"/>
      <c r="MRH114" s="376"/>
      <c r="MRI114" s="376"/>
      <c r="MRJ114" s="376"/>
      <c r="MRK114" s="376"/>
      <c r="MRL114" s="376"/>
      <c r="MRM114" s="376"/>
      <c r="MRN114" s="376"/>
      <c r="MRO114" s="376"/>
      <c r="MRP114" s="376"/>
      <c r="MRQ114" s="376"/>
      <c r="MRR114" s="376"/>
      <c r="MRS114" s="376"/>
      <c r="MRT114" s="376"/>
      <c r="MRU114" s="376"/>
      <c r="MRV114" s="376"/>
      <c r="MRW114" s="376"/>
      <c r="MRX114" s="376"/>
      <c r="MRY114" s="376"/>
      <c r="MRZ114" s="376"/>
      <c r="MSA114" s="376"/>
      <c r="MSB114" s="376"/>
      <c r="MSC114" s="376"/>
      <c r="MSD114" s="376"/>
      <c r="MSE114" s="376"/>
      <c r="MSF114" s="376"/>
      <c r="MSG114" s="376"/>
      <c r="MSH114" s="376"/>
      <c r="MSI114" s="376"/>
      <c r="MSJ114" s="376"/>
      <c r="MSK114" s="376"/>
      <c r="MSL114" s="376"/>
      <c r="MSM114" s="376"/>
      <c r="MSN114" s="376"/>
      <c r="MSO114" s="376"/>
      <c r="MSP114" s="376"/>
      <c r="MSQ114" s="376"/>
      <c r="MSR114" s="376"/>
      <c r="MSS114" s="376"/>
      <c r="MST114" s="376"/>
      <c r="MSU114" s="376"/>
      <c r="MSV114" s="376"/>
      <c r="MSW114" s="376"/>
      <c r="MSX114" s="376"/>
      <c r="MSY114" s="376"/>
      <c r="MSZ114" s="376"/>
      <c r="MTA114" s="376"/>
      <c r="MTB114" s="376"/>
      <c r="MTC114" s="376"/>
      <c r="MTD114" s="376"/>
      <c r="MTE114" s="376"/>
      <c r="MTF114" s="376"/>
      <c r="MTG114" s="376"/>
      <c r="MTH114" s="376"/>
      <c r="MTI114" s="376"/>
      <c r="MTJ114" s="376"/>
      <c r="MTK114" s="376"/>
      <c r="MTL114" s="376"/>
      <c r="MTM114" s="376"/>
      <c r="MTN114" s="376"/>
      <c r="MTO114" s="376"/>
      <c r="MTP114" s="376"/>
      <c r="MTQ114" s="376"/>
      <c r="MTR114" s="376"/>
      <c r="MTS114" s="376"/>
      <c r="MTT114" s="376"/>
      <c r="MTU114" s="376"/>
      <c r="MTV114" s="376"/>
      <c r="MTW114" s="376"/>
      <c r="MTX114" s="376"/>
      <c r="MTY114" s="376"/>
      <c r="MTZ114" s="376"/>
      <c r="MUA114" s="376"/>
      <c r="MUB114" s="376"/>
      <c r="MUC114" s="376"/>
      <c r="MUD114" s="376"/>
      <c r="MUE114" s="376"/>
      <c r="MUF114" s="376"/>
      <c r="MUG114" s="376"/>
      <c r="MUH114" s="376"/>
      <c r="MUI114" s="376"/>
      <c r="MUJ114" s="376"/>
      <c r="MUK114" s="376"/>
      <c r="MUL114" s="376"/>
      <c r="MUM114" s="376"/>
      <c r="MUN114" s="376"/>
      <c r="MUO114" s="376"/>
      <c r="MUP114" s="376"/>
      <c r="MUQ114" s="376"/>
      <c r="MUR114" s="376"/>
      <c r="MUS114" s="376"/>
      <c r="MUT114" s="376"/>
      <c r="MUU114" s="376"/>
      <c r="MUV114" s="376"/>
      <c r="MUW114" s="376"/>
      <c r="MUX114" s="376"/>
      <c r="MUY114" s="376"/>
      <c r="MUZ114" s="376"/>
      <c r="MVA114" s="376"/>
      <c r="MVB114" s="376"/>
      <c r="MVC114" s="376"/>
      <c r="MVD114" s="376"/>
      <c r="MVE114" s="376"/>
      <c r="MVF114" s="376"/>
      <c r="MVG114" s="376"/>
      <c r="MVH114" s="376"/>
      <c r="MVI114" s="376"/>
      <c r="MVJ114" s="376"/>
      <c r="MVK114" s="376"/>
      <c r="MVL114" s="376"/>
      <c r="MVM114" s="376"/>
      <c r="MVN114" s="376"/>
      <c r="MVO114" s="376"/>
      <c r="MVP114" s="376"/>
      <c r="MVQ114" s="376"/>
      <c r="MVR114" s="376"/>
      <c r="MVS114" s="376"/>
      <c r="MVT114" s="376"/>
      <c r="MVU114" s="376"/>
      <c r="MVV114" s="376"/>
      <c r="MVW114" s="376"/>
      <c r="MVX114" s="376"/>
      <c r="MVY114" s="376"/>
      <c r="MVZ114" s="376"/>
      <c r="MWA114" s="376"/>
      <c r="MWB114" s="376"/>
      <c r="MWC114" s="376"/>
      <c r="MWD114" s="376"/>
      <c r="MWE114" s="376"/>
      <c r="MWF114" s="376"/>
      <c r="MWG114" s="376"/>
      <c r="MWH114" s="376"/>
      <c r="MWI114" s="376"/>
      <c r="MWJ114" s="376"/>
      <c r="MWK114" s="376"/>
      <c r="MWL114" s="376"/>
      <c r="MWM114" s="376"/>
      <c r="MWN114" s="376"/>
      <c r="MWO114" s="376"/>
      <c r="MWP114" s="376"/>
      <c r="MWQ114" s="376"/>
      <c r="MWR114" s="376"/>
      <c r="MWS114" s="376"/>
      <c r="MWT114" s="376"/>
      <c r="MWU114" s="376"/>
      <c r="MWV114" s="376"/>
      <c r="MWW114" s="376"/>
      <c r="MWX114" s="376"/>
      <c r="MWY114" s="376"/>
      <c r="MWZ114" s="376"/>
      <c r="MXA114" s="376"/>
      <c r="MXB114" s="376"/>
      <c r="MXC114" s="376"/>
      <c r="MXD114" s="376"/>
      <c r="MXE114" s="376"/>
      <c r="MXF114" s="376"/>
      <c r="MXG114" s="376"/>
      <c r="MXH114" s="376"/>
      <c r="MXI114" s="376"/>
      <c r="MXJ114" s="376"/>
      <c r="MXK114" s="376"/>
      <c r="MXL114" s="376"/>
      <c r="MXM114" s="376"/>
      <c r="MXN114" s="376"/>
      <c r="MXO114" s="376"/>
      <c r="MXP114" s="376"/>
      <c r="MXQ114" s="376"/>
      <c r="MXR114" s="376"/>
      <c r="MXS114" s="376"/>
      <c r="MXT114" s="376"/>
      <c r="MXU114" s="376"/>
      <c r="MXV114" s="376"/>
      <c r="MXW114" s="376"/>
      <c r="MXX114" s="376"/>
      <c r="MXY114" s="376"/>
      <c r="MXZ114" s="376"/>
      <c r="MYA114" s="376"/>
      <c r="MYB114" s="376"/>
      <c r="MYC114" s="376"/>
      <c r="MYD114" s="376"/>
      <c r="MYE114" s="376"/>
      <c r="MYF114" s="376"/>
      <c r="MYG114" s="376"/>
      <c r="MYH114" s="376"/>
      <c r="MYI114" s="376"/>
      <c r="MYJ114" s="376"/>
      <c r="MYK114" s="376"/>
      <c r="MYL114" s="376"/>
      <c r="MYM114" s="376"/>
      <c r="MYN114" s="376"/>
      <c r="MYO114" s="376"/>
      <c r="MYP114" s="376"/>
      <c r="MYQ114" s="376"/>
      <c r="MYR114" s="376"/>
      <c r="MYS114" s="376"/>
      <c r="MYT114" s="376"/>
      <c r="MYU114" s="376"/>
      <c r="MYV114" s="376"/>
      <c r="MYW114" s="376"/>
      <c r="MYX114" s="376"/>
      <c r="MYY114" s="376"/>
      <c r="MYZ114" s="376"/>
      <c r="MZA114" s="376"/>
      <c r="MZB114" s="376"/>
      <c r="MZC114" s="376"/>
      <c r="MZD114" s="376"/>
      <c r="MZE114" s="376"/>
      <c r="MZF114" s="376"/>
      <c r="MZG114" s="376"/>
      <c r="MZH114" s="376"/>
      <c r="MZI114" s="376"/>
      <c r="MZJ114" s="376"/>
      <c r="MZK114" s="376"/>
      <c r="MZL114" s="376"/>
      <c r="MZM114" s="376"/>
      <c r="MZN114" s="376"/>
      <c r="MZO114" s="376"/>
      <c r="MZP114" s="376"/>
      <c r="MZQ114" s="376"/>
      <c r="MZR114" s="376"/>
      <c r="MZS114" s="376"/>
      <c r="MZT114" s="376"/>
      <c r="MZU114" s="376"/>
      <c r="MZV114" s="376"/>
      <c r="MZW114" s="376"/>
      <c r="MZX114" s="376"/>
      <c r="MZY114" s="376"/>
      <c r="MZZ114" s="376"/>
      <c r="NAA114" s="376"/>
      <c r="NAB114" s="376"/>
      <c r="NAC114" s="376"/>
      <c r="NAD114" s="376"/>
      <c r="NAE114" s="376"/>
      <c r="NAF114" s="376"/>
      <c r="NAG114" s="376"/>
      <c r="NAH114" s="376"/>
      <c r="NAI114" s="376"/>
      <c r="NAJ114" s="376"/>
      <c r="NAK114" s="376"/>
      <c r="NAL114" s="376"/>
      <c r="NAM114" s="376"/>
      <c r="NAN114" s="376"/>
      <c r="NAO114" s="376"/>
      <c r="NAP114" s="376"/>
      <c r="NAQ114" s="376"/>
      <c r="NAR114" s="376"/>
      <c r="NAS114" s="376"/>
      <c r="NAT114" s="376"/>
      <c r="NAU114" s="376"/>
      <c r="NAV114" s="376"/>
      <c r="NAW114" s="376"/>
      <c r="NAX114" s="376"/>
      <c r="NAY114" s="376"/>
      <c r="NAZ114" s="376"/>
      <c r="NBA114" s="376"/>
      <c r="NBB114" s="376"/>
      <c r="NBC114" s="376"/>
      <c r="NBD114" s="376"/>
      <c r="NBE114" s="376"/>
      <c r="NBF114" s="376"/>
      <c r="NBG114" s="376"/>
      <c r="NBH114" s="376"/>
      <c r="NBI114" s="376"/>
      <c r="NBJ114" s="376"/>
      <c r="NBK114" s="376"/>
      <c r="NBL114" s="376"/>
      <c r="NBM114" s="376"/>
      <c r="NBN114" s="376"/>
      <c r="NBO114" s="376"/>
      <c r="NBP114" s="376"/>
      <c r="NBQ114" s="376"/>
      <c r="NBR114" s="376"/>
      <c r="NBS114" s="376"/>
      <c r="NBT114" s="376"/>
      <c r="NBU114" s="376"/>
      <c r="NBV114" s="376"/>
      <c r="NBW114" s="376"/>
      <c r="NBX114" s="376"/>
      <c r="NBY114" s="376"/>
      <c r="NBZ114" s="376"/>
      <c r="NCA114" s="376"/>
      <c r="NCB114" s="376"/>
      <c r="NCC114" s="376"/>
      <c r="NCD114" s="376"/>
      <c r="NCE114" s="376"/>
      <c r="NCF114" s="376"/>
      <c r="NCG114" s="376"/>
      <c r="NCH114" s="376"/>
      <c r="NCI114" s="376"/>
      <c r="NCJ114" s="376"/>
      <c r="NCK114" s="376"/>
      <c r="NCL114" s="376"/>
      <c r="NCM114" s="376"/>
      <c r="NCN114" s="376"/>
      <c r="NCO114" s="376"/>
      <c r="NCP114" s="376"/>
      <c r="NCQ114" s="376"/>
      <c r="NCR114" s="376"/>
      <c r="NCS114" s="376"/>
      <c r="NCT114" s="376"/>
      <c r="NCU114" s="376"/>
      <c r="NCV114" s="376"/>
      <c r="NCW114" s="376"/>
      <c r="NCX114" s="376"/>
      <c r="NCY114" s="376"/>
      <c r="NCZ114" s="376"/>
      <c r="NDA114" s="376"/>
      <c r="NDB114" s="376"/>
      <c r="NDC114" s="376"/>
      <c r="NDD114" s="376"/>
      <c r="NDE114" s="376"/>
      <c r="NDF114" s="376"/>
      <c r="NDG114" s="376"/>
      <c r="NDH114" s="376"/>
      <c r="NDI114" s="376"/>
      <c r="NDJ114" s="376"/>
      <c r="NDK114" s="376"/>
      <c r="NDL114" s="376"/>
      <c r="NDM114" s="376"/>
      <c r="NDN114" s="376"/>
      <c r="NDO114" s="376"/>
      <c r="NDP114" s="376"/>
      <c r="NDQ114" s="376"/>
      <c r="NDR114" s="376"/>
      <c r="NDS114" s="376"/>
      <c r="NDT114" s="376"/>
      <c r="NDU114" s="376"/>
      <c r="NDV114" s="376"/>
      <c r="NDW114" s="376"/>
      <c r="NDX114" s="376"/>
      <c r="NDY114" s="376"/>
      <c r="NDZ114" s="376"/>
      <c r="NEA114" s="376"/>
      <c r="NEB114" s="376"/>
      <c r="NEC114" s="376"/>
      <c r="NED114" s="376"/>
      <c r="NEE114" s="376"/>
      <c r="NEF114" s="376"/>
      <c r="NEG114" s="376"/>
      <c r="NEH114" s="376"/>
      <c r="NEI114" s="376"/>
      <c r="NEJ114" s="376"/>
      <c r="NEK114" s="376"/>
      <c r="NEL114" s="376"/>
      <c r="NEM114" s="376"/>
      <c r="NEN114" s="376"/>
      <c r="NEO114" s="376"/>
      <c r="NEP114" s="376"/>
      <c r="NEQ114" s="376"/>
      <c r="NER114" s="376"/>
      <c r="NES114" s="376"/>
      <c r="NET114" s="376"/>
      <c r="NEU114" s="376"/>
      <c r="NEV114" s="376"/>
      <c r="NEW114" s="376"/>
      <c r="NEX114" s="376"/>
      <c r="NEY114" s="376"/>
      <c r="NEZ114" s="376"/>
      <c r="NFA114" s="376"/>
      <c r="NFB114" s="376"/>
      <c r="NFC114" s="376"/>
      <c r="NFD114" s="376"/>
      <c r="NFE114" s="376"/>
      <c r="NFF114" s="376"/>
      <c r="NFG114" s="376"/>
      <c r="NFH114" s="376"/>
      <c r="NFI114" s="376"/>
      <c r="NFJ114" s="376"/>
      <c r="NFK114" s="376"/>
      <c r="NFL114" s="376"/>
      <c r="NFM114" s="376"/>
      <c r="NFN114" s="376"/>
      <c r="NFO114" s="376"/>
      <c r="NFP114" s="376"/>
      <c r="NFQ114" s="376"/>
      <c r="NFR114" s="376"/>
      <c r="NFS114" s="376"/>
      <c r="NFT114" s="376"/>
      <c r="NFU114" s="376"/>
      <c r="NFV114" s="376"/>
      <c r="NFW114" s="376"/>
      <c r="NFX114" s="376"/>
      <c r="NFY114" s="376"/>
      <c r="NFZ114" s="376"/>
      <c r="NGA114" s="376"/>
      <c r="NGB114" s="376"/>
      <c r="NGC114" s="376"/>
      <c r="NGD114" s="376"/>
      <c r="NGE114" s="376"/>
      <c r="NGF114" s="376"/>
      <c r="NGG114" s="376"/>
      <c r="NGH114" s="376"/>
      <c r="NGI114" s="376"/>
      <c r="NGJ114" s="376"/>
      <c r="NGK114" s="376"/>
      <c r="NGL114" s="376"/>
      <c r="NGM114" s="376"/>
      <c r="NGN114" s="376"/>
      <c r="NGO114" s="376"/>
      <c r="NGP114" s="376"/>
      <c r="NGQ114" s="376"/>
      <c r="NGR114" s="376"/>
      <c r="NGS114" s="376"/>
      <c r="NGT114" s="376"/>
      <c r="NGU114" s="376"/>
      <c r="NGV114" s="376"/>
      <c r="NGW114" s="376"/>
      <c r="NGX114" s="376"/>
      <c r="NGY114" s="376"/>
      <c r="NGZ114" s="376"/>
      <c r="NHA114" s="376"/>
      <c r="NHB114" s="376"/>
      <c r="NHC114" s="376"/>
      <c r="NHD114" s="376"/>
      <c r="NHE114" s="376"/>
      <c r="NHF114" s="376"/>
      <c r="NHG114" s="376"/>
      <c r="NHH114" s="376"/>
      <c r="NHI114" s="376"/>
      <c r="NHJ114" s="376"/>
      <c r="NHK114" s="376"/>
      <c r="NHL114" s="376"/>
      <c r="NHM114" s="376"/>
      <c r="NHN114" s="376"/>
      <c r="NHO114" s="376"/>
      <c r="NHP114" s="376"/>
      <c r="NHQ114" s="376"/>
      <c r="NHR114" s="376"/>
      <c r="NHS114" s="376"/>
      <c r="NHT114" s="376"/>
      <c r="NHU114" s="376"/>
      <c r="NHV114" s="376"/>
      <c r="NHW114" s="376"/>
      <c r="NHX114" s="376"/>
      <c r="NHY114" s="376"/>
      <c r="NHZ114" s="376"/>
      <c r="NIA114" s="376"/>
      <c r="NIB114" s="376"/>
      <c r="NIC114" s="376"/>
      <c r="NID114" s="376"/>
      <c r="NIE114" s="376"/>
      <c r="NIF114" s="376"/>
      <c r="NIG114" s="376"/>
      <c r="NIH114" s="376"/>
      <c r="NII114" s="376"/>
      <c r="NIJ114" s="376"/>
      <c r="NIK114" s="376"/>
      <c r="NIL114" s="376"/>
      <c r="NIM114" s="376"/>
      <c r="NIN114" s="376"/>
      <c r="NIO114" s="376"/>
      <c r="NIP114" s="376"/>
      <c r="NIQ114" s="376"/>
      <c r="NIR114" s="376"/>
      <c r="NIS114" s="376"/>
      <c r="NIT114" s="376"/>
      <c r="NIU114" s="376"/>
      <c r="NIV114" s="376"/>
      <c r="NIW114" s="376"/>
      <c r="NIX114" s="376"/>
      <c r="NIY114" s="376"/>
      <c r="NIZ114" s="376"/>
      <c r="NJA114" s="376"/>
      <c r="NJB114" s="376"/>
      <c r="NJC114" s="376"/>
      <c r="NJD114" s="376"/>
      <c r="NJE114" s="376"/>
      <c r="NJF114" s="376"/>
      <c r="NJG114" s="376"/>
      <c r="NJH114" s="376"/>
      <c r="NJI114" s="376"/>
      <c r="NJJ114" s="376"/>
      <c r="NJK114" s="376"/>
      <c r="NJL114" s="376"/>
      <c r="NJM114" s="376"/>
      <c r="NJN114" s="376"/>
      <c r="NJO114" s="376"/>
      <c r="NJP114" s="376"/>
      <c r="NJQ114" s="376"/>
      <c r="NJR114" s="376"/>
      <c r="NJS114" s="376"/>
      <c r="NJT114" s="376"/>
      <c r="NJU114" s="376"/>
      <c r="NJV114" s="376"/>
      <c r="NJW114" s="376"/>
      <c r="NJX114" s="376"/>
      <c r="NJY114" s="376"/>
      <c r="NJZ114" s="376"/>
      <c r="NKA114" s="376"/>
      <c r="NKB114" s="376"/>
      <c r="NKC114" s="376"/>
      <c r="NKD114" s="376"/>
      <c r="NKE114" s="376"/>
      <c r="NKF114" s="376"/>
      <c r="NKG114" s="376"/>
      <c r="NKH114" s="376"/>
      <c r="NKI114" s="376"/>
      <c r="NKJ114" s="376"/>
      <c r="NKK114" s="376"/>
      <c r="NKL114" s="376"/>
      <c r="NKM114" s="376"/>
      <c r="NKN114" s="376"/>
      <c r="NKO114" s="376"/>
      <c r="NKP114" s="376"/>
      <c r="NKQ114" s="376"/>
      <c r="NKR114" s="376"/>
      <c r="NKS114" s="376"/>
      <c r="NKT114" s="376"/>
      <c r="NKU114" s="376"/>
      <c r="NKV114" s="376"/>
      <c r="NKW114" s="376"/>
      <c r="NKX114" s="376"/>
      <c r="NKY114" s="376"/>
      <c r="NKZ114" s="376"/>
      <c r="NLA114" s="376"/>
      <c r="NLB114" s="376"/>
      <c r="NLC114" s="376"/>
      <c r="NLD114" s="376"/>
      <c r="NLE114" s="376"/>
      <c r="NLF114" s="376"/>
      <c r="NLG114" s="376"/>
      <c r="NLH114" s="376"/>
      <c r="NLI114" s="376"/>
      <c r="NLJ114" s="376"/>
      <c r="NLK114" s="376"/>
      <c r="NLL114" s="376"/>
      <c r="NLM114" s="376"/>
      <c r="NLN114" s="376"/>
      <c r="NLO114" s="376"/>
      <c r="NLP114" s="376"/>
      <c r="NLQ114" s="376"/>
      <c r="NLR114" s="376"/>
      <c r="NLS114" s="376"/>
      <c r="NLT114" s="376"/>
      <c r="NLU114" s="376"/>
      <c r="NLV114" s="376"/>
      <c r="NLW114" s="376"/>
      <c r="NLX114" s="376"/>
      <c r="NLY114" s="376"/>
      <c r="NLZ114" s="376"/>
      <c r="NMA114" s="376"/>
      <c r="NMB114" s="376"/>
      <c r="NMC114" s="376"/>
      <c r="NMD114" s="376"/>
      <c r="NME114" s="376"/>
      <c r="NMF114" s="376"/>
      <c r="NMG114" s="376"/>
      <c r="NMH114" s="376"/>
      <c r="NMI114" s="376"/>
      <c r="NMJ114" s="376"/>
      <c r="NMK114" s="376"/>
      <c r="NML114" s="376"/>
      <c r="NMM114" s="376"/>
      <c r="NMN114" s="376"/>
      <c r="NMO114" s="376"/>
      <c r="NMP114" s="376"/>
      <c r="NMQ114" s="376"/>
      <c r="NMR114" s="376"/>
      <c r="NMS114" s="376"/>
      <c r="NMT114" s="376"/>
      <c r="NMU114" s="376"/>
      <c r="NMV114" s="376"/>
      <c r="NMW114" s="376"/>
      <c r="NMX114" s="376"/>
      <c r="NMY114" s="376"/>
      <c r="NMZ114" s="376"/>
      <c r="NNA114" s="376"/>
      <c r="NNB114" s="376"/>
      <c r="NNC114" s="376"/>
      <c r="NND114" s="376"/>
      <c r="NNE114" s="376"/>
      <c r="NNF114" s="376"/>
      <c r="NNG114" s="376"/>
      <c r="NNH114" s="376"/>
      <c r="NNI114" s="376"/>
      <c r="NNJ114" s="376"/>
      <c r="NNK114" s="376"/>
      <c r="NNL114" s="376"/>
      <c r="NNM114" s="376"/>
      <c r="NNN114" s="376"/>
      <c r="NNO114" s="376"/>
      <c r="NNP114" s="376"/>
      <c r="NNQ114" s="376"/>
      <c r="NNR114" s="376"/>
      <c r="NNS114" s="376"/>
      <c r="NNT114" s="376"/>
      <c r="NNU114" s="376"/>
      <c r="NNV114" s="376"/>
      <c r="NNW114" s="376"/>
      <c r="NNX114" s="376"/>
      <c r="NNY114" s="376"/>
      <c r="NNZ114" s="376"/>
      <c r="NOA114" s="376"/>
      <c r="NOB114" s="376"/>
      <c r="NOC114" s="376"/>
      <c r="NOD114" s="376"/>
      <c r="NOE114" s="376"/>
      <c r="NOF114" s="376"/>
      <c r="NOG114" s="376"/>
      <c r="NOH114" s="376"/>
      <c r="NOI114" s="376"/>
      <c r="NOJ114" s="376"/>
      <c r="NOK114" s="376"/>
      <c r="NOL114" s="376"/>
      <c r="NOM114" s="376"/>
      <c r="NON114" s="376"/>
      <c r="NOO114" s="376"/>
      <c r="NOP114" s="376"/>
      <c r="NOQ114" s="376"/>
      <c r="NOR114" s="376"/>
      <c r="NOS114" s="376"/>
      <c r="NOT114" s="376"/>
      <c r="NOU114" s="376"/>
      <c r="NOV114" s="376"/>
      <c r="NOW114" s="376"/>
      <c r="NOX114" s="376"/>
      <c r="NOY114" s="376"/>
      <c r="NOZ114" s="376"/>
      <c r="NPA114" s="376"/>
      <c r="NPB114" s="376"/>
      <c r="NPC114" s="376"/>
      <c r="NPD114" s="376"/>
      <c r="NPE114" s="376"/>
      <c r="NPF114" s="376"/>
      <c r="NPG114" s="376"/>
      <c r="NPH114" s="376"/>
      <c r="NPI114" s="376"/>
      <c r="NPJ114" s="376"/>
      <c r="NPK114" s="376"/>
      <c r="NPL114" s="376"/>
      <c r="NPM114" s="376"/>
      <c r="NPN114" s="376"/>
      <c r="NPO114" s="376"/>
      <c r="NPP114" s="376"/>
      <c r="NPQ114" s="376"/>
      <c r="NPR114" s="376"/>
      <c r="NPS114" s="376"/>
      <c r="NPT114" s="376"/>
      <c r="NPU114" s="376"/>
      <c r="NPV114" s="376"/>
      <c r="NPW114" s="376"/>
      <c r="NPX114" s="376"/>
      <c r="NPY114" s="376"/>
      <c r="NPZ114" s="376"/>
      <c r="NQA114" s="376"/>
      <c r="NQB114" s="376"/>
      <c r="NQC114" s="376"/>
      <c r="NQD114" s="376"/>
      <c r="NQE114" s="376"/>
      <c r="NQF114" s="376"/>
      <c r="NQG114" s="376"/>
      <c r="NQH114" s="376"/>
      <c r="NQI114" s="376"/>
      <c r="NQJ114" s="376"/>
      <c r="NQK114" s="376"/>
      <c r="NQL114" s="376"/>
      <c r="NQM114" s="376"/>
      <c r="NQN114" s="376"/>
      <c r="NQO114" s="376"/>
      <c r="NQP114" s="376"/>
      <c r="NQQ114" s="376"/>
      <c r="NQR114" s="376"/>
      <c r="NQS114" s="376"/>
      <c r="NQT114" s="376"/>
      <c r="NQU114" s="376"/>
      <c r="NQV114" s="376"/>
      <c r="NQW114" s="376"/>
      <c r="NQX114" s="376"/>
      <c r="NQY114" s="376"/>
      <c r="NQZ114" s="376"/>
      <c r="NRA114" s="376"/>
      <c r="NRB114" s="376"/>
      <c r="NRC114" s="376"/>
      <c r="NRD114" s="376"/>
      <c r="NRE114" s="376"/>
      <c r="NRF114" s="376"/>
      <c r="NRG114" s="376"/>
      <c r="NRH114" s="376"/>
      <c r="NRI114" s="376"/>
      <c r="NRJ114" s="376"/>
      <c r="NRK114" s="376"/>
      <c r="NRL114" s="376"/>
      <c r="NRM114" s="376"/>
      <c r="NRN114" s="376"/>
      <c r="NRO114" s="376"/>
      <c r="NRP114" s="376"/>
      <c r="NRQ114" s="376"/>
      <c r="NRR114" s="376"/>
      <c r="NRS114" s="376"/>
      <c r="NRT114" s="376"/>
      <c r="NRU114" s="376"/>
      <c r="NRV114" s="376"/>
      <c r="NRW114" s="376"/>
      <c r="NRX114" s="376"/>
      <c r="NRY114" s="376"/>
      <c r="NRZ114" s="376"/>
      <c r="NSA114" s="376"/>
      <c r="NSB114" s="376"/>
      <c r="NSC114" s="376"/>
      <c r="NSD114" s="376"/>
      <c r="NSE114" s="376"/>
      <c r="NSF114" s="376"/>
      <c r="NSG114" s="376"/>
      <c r="NSH114" s="376"/>
      <c r="NSI114" s="376"/>
      <c r="NSJ114" s="376"/>
      <c r="NSK114" s="376"/>
      <c r="NSL114" s="376"/>
      <c r="NSM114" s="376"/>
      <c r="NSN114" s="376"/>
      <c r="NSO114" s="376"/>
      <c r="NSP114" s="376"/>
      <c r="NSQ114" s="376"/>
      <c r="NSR114" s="376"/>
      <c r="NSS114" s="376"/>
      <c r="NST114" s="376"/>
      <c r="NSU114" s="376"/>
      <c r="NSV114" s="376"/>
      <c r="NSW114" s="376"/>
      <c r="NSX114" s="376"/>
      <c r="NSY114" s="376"/>
      <c r="NSZ114" s="376"/>
      <c r="NTA114" s="376"/>
      <c r="NTB114" s="376"/>
      <c r="NTC114" s="376"/>
      <c r="NTD114" s="376"/>
      <c r="NTE114" s="376"/>
      <c r="NTF114" s="376"/>
      <c r="NTG114" s="376"/>
      <c r="NTH114" s="376"/>
      <c r="NTI114" s="376"/>
      <c r="NTJ114" s="376"/>
      <c r="NTK114" s="376"/>
      <c r="NTL114" s="376"/>
      <c r="NTM114" s="376"/>
      <c r="NTN114" s="376"/>
      <c r="NTO114" s="376"/>
      <c r="NTP114" s="376"/>
      <c r="NTQ114" s="376"/>
      <c r="NTR114" s="376"/>
      <c r="NTS114" s="376"/>
      <c r="NTT114" s="376"/>
      <c r="NTU114" s="376"/>
      <c r="NTV114" s="376"/>
      <c r="NTW114" s="376"/>
      <c r="NTX114" s="376"/>
      <c r="NTY114" s="376"/>
      <c r="NTZ114" s="376"/>
      <c r="NUA114" s="376"/>
      <c r="NUB114" s="376"/>
      <c r="NUC114" s="376"/>
      <c r="NUD114" s="376"/>
      <c r="NUE114" s="376"/>
      <c r="NUF114" s="376"/>
      <c r="NUG114" s="376"/>
      <c r="NUH114" s="376"/>
      <c r="NUI114" s="376"/>
      <c r="NUJ114" s="376"/>
      <c r="NUK114" s="376"/>
      <c r="NUL114" s="376"/>
      <c r="NUM114" s="376"/>
      <c r="NUN114" s="376"/>
      <c r="NUO114" s="376"/>
      <c r="NUP114" s="376"/>
      <c r="NUQ114" s="376"/>
      <c r="NUR114" s="376"/>
      <c r="NUS114" s="376"/>
      <c r="NUT114" s="376"/>
      <c r="NUU114" s="376"/>
      <c r="NUV114" s="376"/>
      <c r="NUW114" s="376"/>
      <c r="NUX114" s="376"/>
      <c r="NUY114" s="376"/>
      <c r="NUZ114" s="376"/>
      <c r="NVA114" s="376"/>
      <c r="NVB114" s="376"/>
      <c r="NVC114" s="376"/>
      <c r="NVD114" s="376"/>
      <c r="NVE114" s="376"/>
      <c r="NVF114" s="376"/>
      <c r="NVG114" s="376"/>
      <c r="NVH114" s="376"/>
      <c r="NVI114" s="376"/>
      <c r="NVJ114" s="376"/>
      <c r="NVK114" s="376"/>
      <c r="NVL114" s="376"/>
      <c r="NVM114" s="376"/>
      <c r="NVN114" s="376"/>
      <c r="NVO114" s="376"/>
      <c r="NVP114" s="376"/>
      <c r="NVQ114" s="376"/>
      <c r="NVR114" s="376"/>
      <c r="NVS114" s="376"/>
      <c r="NVT114" s="376"/>
      <c r="NVU114" s="376"/>
      <c r="NVV114" s="376"/>
      <c r="NVW114" s="376"/>
      <c r="NVX114" s="376"/>
      <c r="NVY114" s="376"/>
      <c r="NVZ114" s="376"/>
      <c r="NWA114" s="376"/>
      <c r="NWB114" s="376"/>
      <c r="NWC114" s="376"/>
      <c r="NWD114" s="376"/>
      <c r="NWE114" s="376"/>
      <c r="NWF114" s="376"/>
      <c r="NWG114" s="376"/>
      <c r="NWH114" s="376"/>
      <c r="NWI114" s="376"/>
      <c r="NWJ114" s="376"/>
      <c r="NWK114" s="376"/>
      <c r="NWL114" s="376"/>
      <c r="NWM114" s="376"/>
      <c r="NWN114" s="376"/>
      <c r="NWO114" s="376"/>
      <c r="NWP114" s="376"/>
      <c r="NWQ114" s="376"/>
      <c r="NWR114" s="376"/>
      <c r="NWS114" s="376"/>
      <c r="NWT114" s="376"/>
      <c r="NWU114" s="376"/>
      <c r="NWV114" s="376"/>
      <c r="NWW114" s="376"/>
      <c r="NWX114" s="376"/>
      <c r="NWY114" s="376"/>
      <c r="NWZ114" s="376"/>
      <c r="NXA114" s="376"/>
      <c r="NXB114" s="376"/>
      <c r="NXC114" s="376"/>
      <c r="NXD114" s="376"/>
      <c r="NXE114" s="376"/>
      <c r="NXF114" s="376"/>
      <c r="NXG114" s="376"/>
      <c r="NXH114" s="376"/>
      <c r="NXI114" s="376"/>
      <c r="NXJ114" s="376"/>
      <c r="NXK114" s="376"/>
      <c r="NXL114" s="376"/>
      <c r="NXM114" s="376"/>
      <c r="NXN114" s="376"/>
      <c r="NXO114" s="376"/>
      <c r="NXP114" s="376"/>
      <c r="NXQ114" s="376"/>
      <c r="NXR114" s="376"/>
      <c r="NXS114" s="376"/>
      <c r="NXT114" s="376"/>
      <c r="NXU114" s="376"/>
      <c r="NXV114" s="376"/>
      <c r="NXW114" s="376"/>
      <c r="NXX114" s="376"/>
      <c r="NXY114" s="376"/>
      <c r="NXZ114" s="376"/>
      <c r="NYA114" s="376"/>
      <c r="NYB114" s="376"/>
      <c r="NYC114" s="376"/>
      <c r="NYD114" s="376"/>
      <c r="NYE114" s="376"/>
      <c r="NYF114" s="376"/>
      <c r="NYG114" s="376"/>
      <c r="NYH114" s="376"/>
      <c r="NYI114" s="376"/>
      <c r="NYJ114" s="376"/>
      <c r="NYK114" s="376"/>
      <c r="NYL114" s="376"/>
      <c r="NYM114" s="376"/>
      <c r="NYN114" s="376"/>
      <c r="NYO114" s="376"/>
      <c r="NYP114" s="376"/>
      <c r="NYQ114" s="376"/>
      <c r="NYR114" s="376"/>
      <c r="NYS114" s="376"/>
      <c r="NYT114" s="376"/>
      <c r="NYU114" s="376"/>
      <c r="NYV114" s="376"/>
      <c r="NYW114" s="376"/>
      <c r="NYX114" s="376"/>
      <c r="NYY114" s="376"/>
      <c r="NYZ114" s="376"/>
      <c r="NZA114" s="376"/>
      <c r="NZB114" s="376"/>
      <c r="NZC114" s="376"/>
      <c r="NZD114" s="376"/>
      <c r="NZE114" s="376"/>
      <c r="NZF114" s="376"/>
      <c r="NZG114" s="376"/>
      <c r="NZH114" s="376"/>
      <c r="NZI114" s="376"/>
      <c r="NZJ114" s="376"/>
      <c r="NZK114" s="376"/>
      <c r="NZL114" s="376"/>
      <c r="NZM114" s="376"/>
      <c r="NZN114" s="376"/>
      <c r="NZO114" s="376"/>
      <c r="NZP114" s="376"/>
      <c r="NZQ114" s="376"/>
      <c r="NZR114" s="376"/>
      <c r="NZS114" s="376"/>
      <c r="NZT114" s="376"/>
      <c r="NZU114" s="376"/>
      <c r="NZV114" s="376"/>
      <c r="NZW114" s="376"/>
      <c r="NZX114" s="376"/>
      <c r="NZY114" s="376"/>
      <c r="NZZ114" s="376"/>
      <c r="OAA114" s="376"/>
      <c r="OAB114" s="376"/>
      <c r="OAC114" s="376"/>
      <c r="OAD114" s="376"/>
      <c r="OAE114" s="376"/>
      <c r="OAF114" s="376"/>
      <c r="OAG114" s="376"/>
      <c r="OAH114" s="376"/>
      <c r="OAI114" s="376"/>
      <c r="OAJ114" s="376"/>
      <c r="OAK114" s="376"/>
      <c r="OAL114" s="376"/>
      <c r="OAM114" s="376"/>
      <c r="OAN114" s="376"/>
      <c r="OAO114" s="376"/>
      <c r="OAP114" s="376"/>
      <c r="OAQ114" s="376"/>
      <c r="OAR114" s="376"/>
      <c r="OAS114" s="376"/>
      <c r="OAT114" s="376"/>
      <c r="OAU114" s="376"/>
      <c r="OAV114" s="376"/>
      <c r="OAW114" s="376"/>
      <c r="OAX114" s="376"/>
      <c r="OAY114" s="376"/>
      <c r="OAZ114" s="376"/>
      <c r="OBA114" s="376"/>
      <c r="OBB114" s="376"/>
      <c r="OBC114" s="376"/>
      <c r="OBD114" s="376"/>
      <c r="OBE114" s="376"/>
      <c r="OBF114" s="376"/>
      <c r="OBG114" s="376"/>
      <c r="OBH114" s="376"/>
      <c r="OBI114" s="376"/>
      <c r="OBJ114" s="376"/>
      <c r="OBK114" s="376"/>
      <c r="OBL114" s="376"/>
      <c r="OBM114" s="376"/>
      <c r="OBN114" s="376"/>
      <c r="OBO114" s="376"/>
      <c r="OBP114" s="376"/>
      <c r="OBQ114" s="376"/>
      <c r="OBR114" s="376"/>
      <c r="OBS114" s="376"/>
      <c r="OBT114" s="376"/>
      <c r="OBU114" s="376"/>
      <c r="OBV114" s="376"/>
      <c r="OBW114" s="376"/>
      <c r="OBX114" s="376"/>
      <c r="OBY114" s="376"/>
      <c r="OBZ114" s="376"/>
      <c r="OCA114" s="376"/>
      <c r="OCB114" s="376"/>
      <c r="OCC114" s="376"/>
      <c r="OCD114" s="376"/>
      <c r="OCE114" s="376"/>
      <c r="OCF114" s="376"/>
      <c r="OCG114" s="376"/>
      <c r="OCH114" s="376"/>
      <c r="OCI114" s="376"/>
      <c r="OCJ114" s="376"/>
      <c r="OCK114" s="376"/>
      <c r="OCL114" s="376"/>
      <c r="OCM114" s="376"/>
      <c r="OCN114" s="376"/>
      <c r="OCO114" s="376"/>
      <c r="OCP114" s="376"/>
      <c r="OCQ114" s="376"/>
      <c r="OCR114" s="376"/>
      <c r="OCS114" s="376"/>
      <c r="OCT114" s="376"/>
      <c r="OCU114" s="376"/>
      <c r="OCV114" s="376"/>
      <c r="OCW114" s="376"/>
      <c r="OCX114" s="376"/>
      <c r="OCY114" s="376"/>
      <c r="OCZ114" s="376"/>
      <c r="ODA114" s="376"/>
      <c r="ODB114" s="376"/>
      <c r="ODC114" s="376"/>
      <c r="ODD114" s="376"/>
      <c r="ODE114" s="376"/>
      <c r="ODF114" s="376"/>
      <c r="ODG114" s="376"/>
      <c r="ODH114" s="376"/>
      <c r="ODI114" s="376"/>
      <c r="ODJ114" s="376"/>
      <c r="ODK114" s="376"/>
      <c r="ODL114" s="376"/>
      <c r="ODM114" s="376"/>
      <c r="ODN114" s="376"/>
      <c r="ODO114" s="376"/>
      <c r="ODP114" s="376"/>
      <c r="ODQ114" s="376"/>
      <c r="ODR114" s="376"/>
      <c r="ODS114" s="376"/>
      <c r="ODT114" s="376"/>
      <c r="ODU114" s="376"/>
      <c r="ODV114" s="376"/>
      <c r="ODW114" s="376"/>
      <c r="ODX114" s="376"/>
      <c r="ODY114" s="376"/>
      <c r="ODZ114" s="376"/>
      <c r="OEA114" s="376"/>
      <c r="OEB114" s="376"/>
      <c r="OEC114" s="376"/>
      <c r="OED114" s="376"/>
      <c r="OEE114" s="376"/>
      <c r="OEF114" s="376"/>
      <c r="OEG114" s="376"/>
      <c r="OEH114" s="376"/>
      <c r="OEI114" s="376"/>
      <c r="OEJ114" s="376"/>
      <c r="OEK114" s="376"/>
      <c r="OEL114" s="376"/>
      <c r="OEM114" s="376"/>
      <c r="OEN114" s="376"/>
      <c r="OEO114" s="376"/>
      <c r="OEP114" s="376"/>
      <c r="OEQ114" s="376"/>
      <c r="OER114" s="376"/>
      <c r="OES114" s="376"/>
      <c r="OET114" s="376"/>
      <c r="OEU114" s="376"/>
      <c r="OEV114" s="376"/>
      <c r="OEW114" s="376"/>
      <c r="OEX114" s="376"/>
      <c r="OEY114" s="376"/>
      <c r="OEZ114" s="376"/>
      <c r="OFA114" s="376"/>
      <c r="OFB114" s="376"/>
      <c r="OFC114" s="376"/>
      <c r="OFD114" s="376"/>
      <c r="OFE114" s="376"/>
      <c r="OFF114" s="376"/>
      <c r="OFG114" s="376"/>
      <c r="OFH114" s="376"/>
      <c r="OFI114" s="376"/>
      <c r="OFJ114" s="376"/>
      <c r="OFK114" s="376"/>
      <c r="OFL114" s="376"/>
      <c r="OFM114" s="376"/>
      <c r="OFN114" s="376"/>
      <c r="OFO114" s="376"/>
      <c r="OFP114" s="376"/>
      <c r="OFQ114" s="376"/>
      <c r="OFR114" s="376"/>
      <c r="OFS114" s="376"/>
      <c r="OFT114" s="376"/>
      <c r="OFU114" s="376"/>
      <c r="OFV114" s="376"/>
      <c r="OFW114" s="376"/>
      <c r="OFX114" s="376"/>
      <c r="OFY114" s="376"/>
      <c r="OFZ114" s="376"/>
      <c r="OGA114" s="376"/>
      <c r="OGB114" s="376"/>
      <c r="OGC114" s="376"/>
      <c r="OGD114" s="376"/>
      <c r="OGE114" s="376"/>
      <c r="OGF114" s="376"/>
      <c r="OGG114" s="376"/>
      <c r="OGH114" s="376"/>
      <c r="OGI114" s="376"/>
      <c r="OGJ114" s="376"/>
      <c r="OGK114" s="376"/>
      <c r="OGL114" s="376"/>
      <c r="OGM114" s="376"/>
      <c r="OGN114" s="376"/>
      <c r="OGO114" s="376"/>
      <c r="OGP114" s="376"/>
      <c r="OGQ114" s="376"/>
      <c r="OGR114" s="376"/>
      <c r="OGS114" s="376"/>
      <c r="OGT114" s="376"/>
      <c r="OGU114" s="376"/>
      <c r="OGV114" s="376"/>
      <c r="OGW114" s="376"/>
      <c r="OGX114" s="376"/>
      <c r="OGY114" s="376"/>
      <c r="OGZ114" s="376"/>
      <c r="OHA114" s="376"/>
      <c r="OHB114" s="376"/>
      <c r="OHC114" s="376"/>
      <c r="OHD114" s="376"/>
      <c r="OHE114" s="376"/>
      <c r="OHF114" s="376"/>
      <c r="OHG114" s="376"/>
      <c r="OHH114" s="376"/>
      <c r="OHI114" s="376"/>
      <c r="OHJ114" s="376"/>
      <c r="OHK114" s="376"/>
      <c r="OHL114" s="376"/>
      <c r="OHM114" s="376"/>
      <c r="OHN114" s="376"/>
      <c r="OHO114" s="376"/>
      <c r="OHP114" s="376"/>
      <c r="OHQ114" s="376"/>
      <c r="OHR114" s="376"/>
      <c r="OHS114" s="376"/>
      <c r="OHT114" s="376"/>
      <c r="OHU114" s="376"/>
      <c r="OHV114" s="376"/>
      <c r="OHW114" s="376"/>
      <c r="OHX114" s="376"/>
      <c r="OHY114" s="376"/>
      <c r="OHZ114" s="376"/>
      <c r="OIA114" s="376"/>
      <c r="OIB114" s="376"/>
      <c r="OIC114" s="376"/>
      <c r="OID114" s="376"/>
      <c r="OIE114" s="376"/>
      <c r="OIF114" s="376"/>
      <c r="OIG114" s="376"/>
      <c r="OIH114" s="376"/>
      <c r="OII114" s="376"/>
      <c r="OIJ114" s="376"/>
      <c r="OIK114" s="376"/>
      <c r="OIL114" s="376"/>
      <c r="OIM114" s="376"/>
      <c r="OIN114" s="376"/>
      <c r="OIO114" s="376"/>
      <c r="OIP114" s="376"/>
      <c r="OIQ114" s="376"/>
      <c r="OIR114" s="376"/>
      <c r="OIS114" s="376"/>
      <c r="OIT114" s="376"/>
      <c r="OIU114" s="376"/>
      <c r="OIV114" s="376"/>
      <c r="OIW114" s="376"/>
      <c r="OIX114" s="376"/>
      <c r="OIY114" s="376"/>
      <c r="OIZ114" s="376"/>
      <c r="OJA114" s="376"/>
      <c r="OJB114" s="376"/>
      <c r="OJC114" s="376"/>
      <c r="OJD114" s="376"/>
      <c r="OJE114" s="376"/>
      <c r="OJF114" s="376"/>
      <c r="OJG114" s="376"/>
      <c r="OJH114" s="376"/>
      <c r="OJI114" s="376"/>
      <c r="OJJ114" s="376"/>
      <c r="OJK114" s="376"/>
      <c r="OJL114" s="376"/>
      <c r="OJM114" s="376"/>
      <c r="OJN114" s="376"/>
      <c r="OJO114" s="376"/>
      <c r="OJP114" s="376"/>
      <c r="OJQ114" s="376"/>
      <c r="OJR114" s="376"/>
      <c r="OJS114" s="376"/>
      <c r="OJT114" s="376"/>
      <c r="OJU114" s="376"/>
      <c r="OJV114" s="376"/>
      <c r="OJW114" s="376"/>
      <c r="OJX114" s="376"/>
      <c r="OJY114" s="376"/>
      <c r="OJZ114" s="376"/>
      <c r="OKA114" s="376"/>
      <c r="OKB114" s="376"/>
      <c r="OKC114" s="376"/>
      <c r="OKD114" s="376"/>
      <c r="OKE114" s="376"/>
      <c r="OKF114" s="376"/>
      <c r="OKG114" s="376"/>
      <c r="OKH114" s="376"/>
      <c r="OKI114" s="376"/>
      <c r="OKJ114" s="376"/>
      <c r="OKK114" s="376"/>
      <c r="OKL114" s="376"/>
      <c r="OKM114" s="376"/>
      <c r="OKN114" s="376"/>
      <c r="OKO114" s="376"/>
      <c r="OKP114" s="376"/>
      <c r="OKQ114" s="376"/>
      <c r="OKR114" s="376"/>
      <c r="OKS114" s="376"/>
      <c r="OKT114" s="376"/>
      <c r="OKU114" s="376"/>
      <c r="OKV114" s="376"/>
      <c r="OKW114" s="376"/>
      <c r="OKX114" s="376"/>
      <c r="OKY114" s="376"/>
      <c r="OKZ114" s="376"/>
      <c r="OLA114" s="376"/>
      <c r="OLB114" s="376"/>
      <c r="OLC114" s="376"/>
      <c r="OLD114" s="376"/>
      <c r="OLE114" s="376"/>
      <c r="OLF114" s="376"/>
      <c r="OLG114" s="376"/>
      <c r="OLH114" s="376"/>
      <c r="OLI114" s="376"/>
      <c r="OLJ114" s="376"/>
      <c r="OLK114" s="376"/>
      <c r="OLL114" s="376"/>
      <c r="OLM114" s="376"/>
      <c r="OLN114" s="376"/>
      <c r="OLO114" s="376"/>
      <c r="OLP114" s="376"/>
      <c r="OLQ114" s="376"/>
      <c r="OLR114" s="376"/>
      <c r="OLS114" s="376"/>
      <c r="OLT114" s="376"/>
      <c r="OLU114" s="376"/>
      <c r="OLV114" s="376"/>
      <c r="OLW114" s="376"/>
      <c r="OLX114" s="376"/>
      <c r="OLY114" s="376"/>
      <c r="OLZ114" s="376"/>
      <c r="OMA114" s="376"/>
      <c r="OMB114" s="376"/>
      <c r="OMC114" s="376"/>
      <c r="OMD114" s="376"/>
      <c r="OME114" s="376"/>
      <c r="OMF114" s="376"/>
      <c r="OMG114" s="376"/>
      <c r="OMH114" s="376"/>
      <c r="OMI114" s="376"/>
      <c r="OMJ114" s="376"/>
      <c r="OMK114" s="376"/>
      <c r="OML114" s="376"/>
      <c r="OMM114" s="376"/>
      <c r="OMN114" s="376"/>
      <c r="OMO114" s="376"/>
      <c r="OMP114" s="376"/>
      <c r="OMQ114" s="376"/>
      <c r="OMR114" s="376"/>
      <c r="OMS114" s="376"/>
      <c r="OMT114" s="376"/>
      <c r="OMU114" s="376"/>
      <c r="OMV114" s="376"/>
      <c r="OMW114" s="376"/>
      <c r="OMX114" s="376"/>
      <c r="OMY114" s="376"/>
      <c r="OMZ114" s="376"/>
      <c r="ONA114" s="376"/>
      <c r="ONB114" s="376"/>
      <c r="ONC114" s="376"/>
      <c r="OND114" s="376"/>
      <c r="ONE114" s="376"/>
      <c r="ONF114" s="376"/>
      <c r="ONG114" s="376"/>
      <c r="ONH114" s="376"/>
      <c r="ONI114" s="376"/>
      <c r="ONJ114" s="376"/>
      <c r="ONK114" s="376"/>
      <c r="ONL114" s="376"/>
      <c r="ONM114" s="376"/>
      <c r="ONN114" s="376"/>
      <c r="ONO114" s="376"/>
      <c r="ONP114" s="376"/>
      <c r="ONQ114" s="376"/>
      <c r="ONR114" s="376"/>
      <c r="ONS114" s="376"/>
      <c r="ONT114" s="376"/>
      <c r="ONU114" s="376"/>
      <c r="ONV114" s="376"/>
      <c r="ONW114" s="376"/>
      <c r="ONX114" s="376"/>
      <c r="ONY114" s="376"/>
      <c r="ONZ114" s="376"/>
      <c r="OOA114" s="376"/>
      <c r="OOB114" s="376"/>
      <c r="OOC114" s="376"/>
      <c r="OOD114" s="376"/>
      <c r="OOE114" s="376"/>
      <c r="OOF114" s="376"/>
      <c r="OOG114" s="376"/>
      <c r="OOH114" s="376"/>
      <c r="OOI114" s="376"/>
      <c r="OOJ114" s="376"/>
      <c r="OOK114" s="376"/>
      <c r="OOL114" s="376"/>
      <c r="OOM114" s="376"/>
      <c r="OON114" s="376"/>
      <c r="OOO114" s="376"/>
      <c r="OOP114" s="376"/>
      <c r="OOQ114" s="376"/>
      <c r="OOR114" s="376"/>
      <c r="OOS114" s="376"/>
      <c r="OOT114" s="376"/>
      <c r="OOU114" s="376"/>
      <c r="OOV114" s="376"/>
      <c r="OOW114" s="376"/>
      <c r="OOX114" s="376"/>
      <c r="OOY114" s="376"/>
      <c r="OOZ114" s="376"/>
      <c r="OPA114" s="376"/>
      <c r="OPB114" s="376"/>
      <c r="OPC114" s="376"/>
      <c r="OPD114" s="376"/>
      <c r="OPE114" s="376"/>
      <c r="OPF114" s="376"/>
      <c r="OPG114" s="376"/>
      <c r="OPH114" s="376"/>
      <c r="OPI114" s="376"/>
      <c r="OPJ114" s="376"/>
      <c r="OPK114" s="376"/>
      <c r="OPL114" s="376"/>
      <c r="OPM114" s="376"/>
      <c r="OPN114" s="376"/>
      <c r="OPO114" s="376"/>
      <c r="OPP114" s="376"/>
      <c r="OPQ114" s="376"/>
      <c r="OPR114" s="376"/>
      <c r="OPS114" s="376"/>
      <c r="OPT114" s="376"/>
      <c r="OPU114" s="376"/>
      <c r="OPV114" s="376"/>
      <c r="OPW114" s="376"/>
      <c r="OPX114" s="376"/>
      <c r="OPY114" s="376"/>
      <c r="OPZ114" s="376"/>
      <c r="OQA114" s="376"/>
      <c r="OQB114" s="376"/>
      <c r="OQC114" s="376"/>
      <c r="OQD114" s="376"/>
      <c r="OQE114" s="376"/>
      <c r="OQF114" s="376"/>
      <c r="OQG114" s="376"/>
      <c r="OQH114" s="376"/>
      <c r="OQI114" s="376"/>
      <c r="OQJ114" s="376"/>
      <c r="OQK114" s="376"/>
      <c r="OQL114" s="376"/>
      <c r="OQM114" s="376"/>
      <c r="OQN114" s="376"/>
      <c r="OQO114" s="376"/>
      <c r="OQP114" s="376"/>
      <c r="OQQ114" s="376"/>
      <c r="OQR114" s="376"/>
      <c r="OQS114" s="376"/>
      <c r="OQT114" s="376"/>
      <c r="OQU114" s="376"/>
      <c r="OQV114" s="376"/>
      <c r="OQW114" s="376"/>
      <c r="OQX114" s="376"/>
      <c r="OQY114" s="376"/>
      <c r="OQZ114" s="376"/>
      <c r="ORA114" s="376"/>
      <c r="ORB114" s="376"/>
      <c r="ORC114" s="376"/>
      <c r="ORD114" s="376"/>
      <c r="ORE114" s="376"/>
      <c r="ORF114" s="376"/>
      <c r="ORG114" s="376"/>
      <c r="ORH114" s="376"/>
      <c r="ORI114" s="376"/>
      <c r="ORJ114" s="376"/>
      <c r="ORK114" s="376"/>
      <c r="ORL114" s="376"/>
      <c r="ORM114" s="376"/>
      <c r="ORN114" s="376"/>
      <c r="ORO114" s="376"/>
      <c r="ORP114" s="376"/>
      <c r="ORQ114" s="376"/>
      <c r="ORR114" s="376"/>
      <c r="ORS114" s="376"/>
      <c r="ORT114" s="376"/>
      <c r="ORU114" s="376"/>
      <c r="ORV114" s="376"/>
      <c r="ORW114" s="376"/>
      <c r="ORX114" s="376"/>
      <c r="ORY114" s="376"/>
      <c r="ORZ114" s="376"/>
      <c r="OSA114" s="376"/>
      <c r="OSB114" s="376"/>
      <c r="OSC114" s="376"/>
      <c r="OSD114" s="376"/>
      <c r="OSE114" s="376"/>
      <c r="OSF114" s="376"/>
      <c r="OSG114" s="376"/>
      <c r="OSH114" s="376"/>
      <c r="OSI114" s="376"/>
      <c r="OSJ114" s="376"/>
      <c r="OSK114" s="376"/>
      <c r="OSL114" s="376"/>
      <c r="OSM114" s="376"/>
      <c r="OSN114" s="376"/>
      <c r="OSO114" s="376"/>
      <c r="OSP114" s="376"/>
      <c r="OSQ114" s="376"/>
      <c r="OSR114" s="376"/>
      <c r="OSS114" s="376"/>
      <c r="OST114" s="376"/>
      <c r="OSU114" s="376"/>
      <c r="OSV114" s="376"/>
      <c r="OSW114" s="376"/>
      <c r="OSX114" s="376"/>
      <c r="OSY114" s="376"/>
      <c r="OSZ114" s="376"/>
      <c r="OTA114" s="376"/>
      <c r="OTB114" s="376"/>
      <c r="OTC114" s="376"/>
      <c r="OTD114" s="376"/>
      <c r="OTE114" s="376"/>
      <c r="OTF114" s="376"/>
      <c r="OTG114" s="376"/>
      <c r="OTH114" s="376"/>
      <c r="OTI114" s="376"/>
      <c r="OTJ114" s="376"/>
      <c r="OTK114" s="376"/>
      <c r="OTL114" s="376"/>
      <c r="OTM114" s="376"/>
      <c r="OTN114" s="376"/>
      <c r="OTO114" s="376"/>
      <c r="OTP114" s="376"/>
      <c r="OTQ114" s="376"/>
      <c r="OTR114" s="376"/>
      <c r="OTS114" s="376"/>
      <c r="OTT114" s="376"/>
      <c r="OTU114" s="376"/>
      <c r="OTV114" s="376"/>
      <c r="OTW114" s="376"/>
      <c r="OTX114" s="376"/>
      <c r="OTY114" s="376"/>
      <c r="OTZ114" s="376"/>
      <c r="OUA114" s="376"/>
      <c r="OUB114" s="376"/>
      <c r="OUC114" s="376"/>
      <c r="OUD114" s="376"/>
      <c r="OUE114" s="376"/>
      <c r="OUF114" s="376"/>
      <c r="OUG114" s="376"/>
      <c r="OUH114" s="376"/>
      <c r="OUI114" s="376"/>
      <c r="OUJ114" s="376"/>
      <c r="OUK114" s="376"/>
      <c r="OUL114" s="376"/>
      <c r="OUM114" s="376"/>
      <c r="OUN114" s="376"/>
      <c r="OUO114" s="376"/>
      <c r="OUP114" s="376"/>
      <c r="OUQ114" s="376"/>
      <c r="OUR114" s="376"/>
      <c r="OUS114" s="376"/>
      <c r="OUT114" s="376"/>
      <c r="OUU114" s="376"/>
      <c r="OUV114" s="376"/>
      <c r="OUW114" s="376"/>
      <c r="OUX114" s="376"/>
      <c r="OUY114" s="376"/>
      <c r="OUZ114" s="376"/>
      <c r="OVA114" s="376"/>
      <c r="OVB114" s="376"/>
      <c r="OVC114" s="376"/>
      <c r="OVD114" s="376"/>
      <c r="OVE114" s="376"/>
      <c r="OVF114" s="376"/>
      <c r="OVG114" s="376"/>
      <c r="OVH114" s="376"/>
      <c r="OVI114" s="376"/>
      <c r="OVJ114" s="376"/>
      <c r="OVK114" s="376"/>
      <c r="OVL114" s="376"/>
      <c r="OVM114" s="376"/>
      <c r="OVN114" s="376"/>
      <c r="OVO114" s="376"/>
      <c r="OVP114" s="376"/>
      <c r="OVQ114" s="376"/>
      <c r="OVR114" s="376"/>
      <c r="OVS114" s="376"/>
      <c r="OVT114" s="376"/>
      <c r="OVU114" s="376"/>
      <c r="OVV114" s="376"/>
      <c r="OVW114" s="376"/>
      <c r="OVX114" s="376"/>
      <c r="OVY114" s="376"/>
      <c r="OVZ114" s="376"/>
      <c r="OWA114" s="376"/>
      <c r="OWB114" s="376"/>
      <c r="OWC114" s="376"/>
      <c r="OWD114" s="376"/>
      <c r="OWE114" s="376"/>
      <c r="OWF114" s="376"/>
      <c r="OWG114" s="376"/>
      <c r="OWH114" s="376"/>
      <c r="OWI114" s="376"/>
      <c r="OWJ114" s="376"/>
      <c r="OWK114" s="376"/>
      <c r="OWL114" s="376"/>
      <c r="OWM114" s="376"/>
      <c r="OWN114" s="376"/>
      <c r="OWO114" s="376"/>
      <c r="OWP114" s="376"/>
      <c r="OWQ114" s="376"/>
      <c r="OWR114" s="376"/>
      <c r="OWS114" s="376"/>
      <c r="OWT114" s="376"/>
      <c r="OWU114" s="376"/>
      <c r="OWV114" s="376"/>
      <c r="OWW114" s="376"/>
      <c r="OWX114" s="376"/>
      <c r="OWY114" s="376"/>
      <c r="OWZ114" s="376"/>
      <c r="OXA114" s="376"/>
      <c r="OXB114" s="376"/>
      <c r="OXC114" s="376"/>
      <c r="OXD114" s="376"/>
      <c r="OXE114" s="376"/>
      <c r="OXF114" s="376"/>
      <c r="OXG114" s="376"/>
      <c r="OXH114" s="376"/>
      <c r="OXI114" s="376"/>
      <c r="OXJ114" s="376"/>
      <c r="OXK114" s="376"/>
      <c r="OXL114" s="376"/>
      <c r="OXM114" s="376"/>
      <c r="OXN114" s="376"/>
      <c r="OXO114" s="376"/>
      <c r="OXP114" s="376"/>
      <c r="OXQ114" s="376"/>
      <c r="OXR114" s="376"/>
      <c r="OXS114" s="376"/>
      <c r="OXT114" s="376"/>
      <c r="OXU114" s="376"/>
      <c r="OXV114" s="376"/>
      <c r="OXW114" s="376"/>
      <c r="OXX114" s="376"/>
      <c r="OXY114" s="376"/>
      <c r="OXZ114" s="376"/>
      <c r="OYA114" s="376"/>
      <c r="OYB114" s="376"/>
      <c r="OYC114" s="376"/>
      <c r="OYD114" s="376"/>
      <c r="OYE114" s="376"/>
      <c r="OYF114" s="376"/>
      <c r="OYG114" s="376"/>
      <c r="OYH114" s="376"/>
      <c r="OYI114" s="376"/>
      <c r="OYJ114" s="376"/>
      <c r="OYK114" s="376"/>
      <c r="OYL114" s="376"/>
      <c r="OYM114" s="376"/>
      <c r="OYN114" s="376"/>
      <c r="OYO114" s="376"/>
      <c r="OYP114" s="376"/>
      <c r="OYQ114" s="376"/>
      <c r="OYR114" s="376"/>
      <c r="OYS114" s="376"/>
      <c r="OYT114" s="376"/>
      <c r="OYU114" s="376"/>
      <c r="OYV114" s="376"/>
      <c r="OYW114" s="376"/>
      <c r="OYX114" s="376"/>
      <c r="OYY114" s="376"/>
      <c r="OYZ114" s="376"/>
      <c r="OZA114" s="376"/>
      <c r="OZB114" s="376"/>
      <c r="OZC114" s="376"/>
      <c r="OZD114" s="376"/>
      <c r="OZE114" s="376"/>
      <c r="OZF114" s="376"/>
      <c r="OZG114" s="376"/>
      <c r="OZH114" s="376"/>
      <c r="OZI114" s="376"/>
      <c r="OZJ114" s="376"/>
      <c r="OZK114" s="376"/>
      <c r="OZL114" s="376"/>
      <c r="OZM114" s="376"/>
      <c r="OZN114" s="376"/>
      <c r="OZO114" s="376"/>
      <c r="OZP114" s="376"/>
      <c r="OZQ114" s="376"/>
      <c r="OZR114" s="376"/>
      <c r="OZS114" s="376"/>
      <c r="OZT114" s="376"/>
      <c r="OZU114" s="376"/>
      <c r="OZV114" s="376"/>
      <c r="OZW114" s="376"/>
      <c r="OZX114" s="376"/>
      <c r="OZY114" s="376"/>
      <c r="OZZ114" s="376"/>
      <c r="PAA114" s="376"/>
      <c r="PAB114" s="376"/>
      <c r="PAC114" s="376"/>
      <c r="PAD114" s="376"/>
      <c r="PAE114" s="376"/>
      <c r="PAF114" s="376"/>
      <c r="PAG114" s="376"/>
      <c r="PAH114" s="376"/>
      <c r="PAI114" s="376"/>
      <c r="PAJ114" s="376"/>
      <c r="PAK114" s="376"/>
      <c r="PAL114" s="376"/>
      <c r="PAM114" s="376"/>
      <c r="PAN114" s="376"/>
      <c r="PAO114" s="376"/>
      <c r="PAP114" s="376"/>
      <c r="PAQ114" s="376"/>
      <c r="PAR114" s="376"/>
      <c r="PAS114" s="376"/>
      <c r="PAT114" s="376"/>
      <c r="PAU114" s="376"/>
      <c r="PAV114" s="376"/>
      <c r="PAW114" s="376"/>
      <c r="PAX114" s="376"/>
      <c r="PAY114" s="376"/>
      <c r="PAZ114" s="376"/>
      <c r="PBA114" s="376"/>
      <c r="PBB114" s="376"/>
      <c r="PBC114" s="376"/>
      <c r="PBD114" s="376"/>
      <c r="PBE114" s="376"/>
      <c r="PBF114" s="376"/>
      <c r="PBG114" s="376"/>
      <c r="PBH114" s="376"/>
      <c r="PBI114" s="376"/>
      <c r="PBJ114" s="376"/>
      <c r="PBK114" s="376"/>
      <c r="PBL114" s="376"/>
      <c r="PBM114" s="376"/>
      <c r="PBN114" s="376"/>
      <c r="PBO114" s="376"/>
      <c r="PBP114" s="376"/>
      <c r="PBQ114" s="376"/>
      <c r="PBR114" s="376"/>
      <c r="PBS114" s="376"/>
      <c r="PBT114" s="376"/>
      <c r="PBU114" s="376"/>
      <c r="PBV114" s="376"/>
      <c r="PBW114" s="376"/>
      <c r="PBX114" s="376"/>
      <c r="PBY114" s="376"/>
      <c r="PBZ114" s="376"/>
      <c r="PCA114" s="376"/>
      <c r="PCB114" s="376"/>
      <c r="PCC114" s="376"/>
      <c r="PCD114" s="376"/>
      <c r="PCE114" s="376"/>
      <c r="PCF114" s="376"/>
      <c r="PCG114" s="376"/>
      <c r="PCH114" s="376"/>
      <c r="PCI114" s="376"/>
      <c r="PCJ114" s="376"/>
      <c r="PCK114" s="376"/>
      <c r="PCL114" s="376"/>
      <c r="PCM114" s="376"/>
      <c r="PCN114" s="376"/>
      <c r="PCO114" s="376"/>
      <c r="PCP114" s="376"/>
      <c r="PCQ114" s="376"/>
      <c r="PCR114" s="376"/>
      <c r="PCS114" s="376"/>
      <c r="PCT114" s="376"/>
      <c r="PCU114" s="376"/>
      <c r="PCV114" s="376"/>
      <c r="PCW114" s="376"/>
      <c r="PCX114" s="376"/>
      <c r="PCY114" s="376"/>
      <c r="PCZ114" s="376"/>
      <c r="PDA114" s="376"/>
      <c r="PDB114" s="376"/>
      <c r="PDC114" s="376"/>
      <c r="PDD114" s="376"/>
      <c r="PDE114" s="376"/>
      <c r="PDF114" s="376"/>
      <c r="PDG114" s="376"/>
      <c r="PDH114" s="376"/>
      <c r="PDI114" s="376"/>
      <c r="PDJ114" s="376"/>
      <c r="PDK114" s="376"/>
      <c r="PDL114" s="376"/>
      <c r="PDM114" s="376"/>
      <c r="PDN114" s="376"/>
      <c r="PDO114" s="376"/>
      <c r="PDP114" s="376"/>
      <c r="PDQ114" s="376"/>
      <c r="PDR114" s="376"/>
      <c r="PDS114" s="376"/>
      <c r="PDT114" s="376"/>
      <c r="PDU114" s="376"/>
      <c r="PDV114" s="376"/>
      <c r="PDW114" s="376"/>
      <c r="PDX114" s="376"/>
      <c r="PDY114" s="376"/>
      <c r="PDZ114" s="376"/>
      <c r="PEA114" s="376"/>
      <c r="PEB114" s="376"/>
      <c r="PEC114" s="376"/>
      <c r="PED114" s="376"/>
      <c r="PEE114" s="376"/>
      <c r="PEF114" s="376"/>
      <c r="PEG114" s="376"/>
      <c r="PEH114" s="376"/>
      <c r="PEI114" s="376"/>
      <c r="PEJ114" s="376"/>
      <c r="PEK114" s="376"/>
      <c r="PEL114" s="376"/>
      <c r="PEM114" s="376"/>
      <c r="PEN114" s="376"/>
      <c r="PEO114" s="376"/>
      <c r="PEP114" s="376"/>
      <c r="PEQ114" s="376"/>
      <c r="PER114" s="376"/>
      <c r="PES114" s="376"/>
      <c r="PET114" s="376"/>
      <c r="PEU114" s="376"/>
      <c r="PEV114" s="376"/>
      <c r="PEW114" s="376"/>
      <c r="PEX114" s="376"/>
      <c r="PEY114" s="376"/>
      <c r="PEZ114" s="376"/>
      <c r="PFA114" s="376"/>
      <c r="PFB114" s="376"/>
      <c r="PFC114" s="376"/>
      <c r="PFD114" s="376"/>
      <c r="PFE114" s="376"/>
      <c r="PFF114" s="376"/>
      <c r="PFG114" s="376"/>
      <c r="PFH114" s="376"/>
      <c r="PFI114" s="376"/>
      <c r="PFJ114" s="376"/>
      <c r="PFK114" s="376"/>
      <c r="PFL114" s="376"/>
      <c r="PFM114" s="376"/>
      <c r="PFN114" s="376"/>
      <c r="PFO114" s="376"/>
      <c r="PFP114" s="376"/>
      <c r="PFQ114" s="376"/>
      <c r="PFR114" s="376"/>
      <c r="PFS114" s="376"/>
      <c r="PFT114" s="376"/>
      <c r="PFU114" s="376"/>
      <c r="PFV114" s="376"/>
      <c r="PFW114" s="376"/>
      <c r="PFX114" s="376"/>
      <c r="PFY114" s="376"/>
      <c r="PFZ114" s="376"/>
      <c r="PGA114" s="376"/>
      <c r="PGB114" s="376"/>
      <c r="PGC114" s="376"/>
      <c r="PGD114" s="376"/>
      <c r="PGE114" s="376"/>
      <c r="PGF114" s="376"/>
      <c r="PGG114" s="376"/>
      <c r="PGH114" s="376"/>
      <c r="PGI114" s="376"/>
      <c r="PGJ114" s="376"/>
      <c r="PGK114" s="376"/>
      <c r="PGL114" s="376"/>
      <c r="PGM114" s="376"/>
      <c r="PGN114" s="376"/>
      <c r="PGO114" s="376"/>
      <c r="PGP114" s="376"/>
      <c r="PGQ114" s="376"/>
      <c r="PGR114" s="376"/>
      <c r="PGS114" s="376"/>
      <c r="PGT114" s="376"/>
      <c r="PGU114" s="376"/>
      <c r="PGV114" s="376"/>
      <c r="PGW114" s="376"/>
      <c r="PGX114" s="376"/>
      <c r="PGY114" s="376"/>
      <c r="PGZ114" s="376"/>
      <c r="PHA114" s="376"/>
      <c r="PHB114" s="376"/>
      <c r="PHC114" s="376"/>
      <c r="PHD114" s="376"/>
      <c r="PHE114" s="376"/>
      <c r="PHF114" s="376"/>
      <c r="PHG114" s="376"/>
      <c r="PHH114" s="376"/>
      <c r="PHI114" s="376"/>
      <c r="PHJ114" s="376"/>
      <c r="PHK114" s="376"/>
      <c r="PHL114" s="376"/>
      <c r="PHM114" s="376"/>
      <c r="PHN114" s="376"/>
      <c r="PHO114" s="376"/>
      <c r="PHP114" s="376"/>
      <c r="PHQ114" s="376"/>
      <c r="PHR114" s="376"/>
      <c r="PHS114" s="376"/>
      <c r="PHT114" s="376"/>
      <c r="PHU114" s="376"/>
      <c r="PHV114" s="376"/>
      <c r="PHW114" s="376"/>
      <c r="PHX114" s="376"/>
      <c r="PHY114" s="376"/>
      <c r="PHZ114" s="376"/>
      <c r="PIA114" s="376"/>
      <c r="PIB114" s="376"/>
      <c r="PIC114" s="376"/>
      <c r="PID114" s="376"/>
      <c r="PIE114" s="376"/>
      <c r="PIF114" s="376"/>
      <c r="PIG114" s="376"/>
      <c r="PIH114" s="376"/>
      <c r="PII114" s="376"/>
      <c r="PIJ114" s="376"/>
      <c r="PIK114" s="376"/>
      <c r="PIL114" s="376"/>
      <c r="PIM114" s="376"/>
      <c r="PIN114" s="376"/>
      <c r="PIO114" s="376"/>
      <c r="PIP114" s="376"/>
      <c r="PIQ114" s="376"/>
      <c r="PIR114" s="376"/>
      <c r="PIS114" s="376"/>
      <c r="PIT114" s="376"/>
      <c r="PIU114" s="376"/>
      <c r="PIV114" s="376"/>
      <c r="PIW114" s="376"/>
      <c r="PIX114" s="376"/>
      <c r="PIY114" s="376"/>
      <c r="PIZ114" s="376"/>
      <c r="PJA114" s="376"/>
      <c r="PJB114" s="376"/>
      <c r="PJC114" s="376"/>
      <c r="PJD114" s="376"/>
      <c r="PJE114" s="376"/>
      <c r="PJF114" s="376"/>
      <c r="PJG114" s="376"/>
      <c r="PJH114" s="376"/>
      <c r="PJI114" s="376"/>
      <c r="PJJ114" s="376"/>
      <c r="PJK114" s="376"/>
      <c r="PJL114" s="376"/>
      <c r="PJM114" s="376"/>
      <c r="PJN114" s="376"/>
      <c r="PJO114" s="376"/>
      <c r="PJP114" s="376"/>
      <c r="PJQ114" s="376"/>
      <c r="PJR114" s="376"/>
      <c r="PJS114" s="376"/>
      <c r="PJT114" s="376"/>
      <c r="PJU114" s="376"/>
      <c r="PJV114" s="376"/>
      <c r="PJW114" s="376"/>
      <c r="PJX114" s="376"/>
      <c r="PJY114" s="376"/>
      <c r="PJZ114" s="376"/>
      <c r="PKA114" s="376"/>
      <c r="PKB114" s="376"/>
      <c r="PKC114" s="376"/>
      <c r="PKD114" s="376"/>
      <c r="PKE114" s="376"/>
      <c r="PKF114" s="376"/>
      <c r="PKG114" s="376"/>
      <c r="PKH114" s="376"/>
      <c r="PKI114" s="376"/>
      <c r="PKJ114" s="376"/>
      <c r="PKK114" s="376"/>
      <c r="PKL114" s="376"/>
      <c r="PKM114" s="376"/>
      <c r="PKN114" s="376"/>
      <c r="PKO114" s="376"/>
      <c r="PKP114" s="376"/>
      <c r="PKQ114" s="376"/>
      <c r="PKR114" s="376"/>
      <c r="PKS114" s="376"/>
      <c r="PKT114" s="376"/>
      <c r="PKU114" s="376"/>
      <c r="PKV114" s="376"/>
      <c r="PKW114" s="376"/>
      <c r="PKX114" s="376"/>
      <c r="PKY114" s="376"/>
      <c r="PKZ114" s="376"/>
      <c r="PLA114" s="376"/>
      <c r="PLB114" s="376"/>
      <c r="PLC114" s="376"/>
      <c r="PLD114" s="376"/>
      <c r="PLE114" s="376"/>
      <c r="PLF114" s="376"/>
      <c r="PLG114" s="376"/>
      <c r="PLH114" s="376"/>
      <c r="PLI114" s="376"/>
      <c r="PLJ114" s="376"/>
      <c r="PLK114" s="376"/>
      <c r="PLL114" s="376"/>
      <c r="PLM114" s="376"/>
      <c r="PLN114" s="376"/>
      <c r="PLO114" s="376"/>
      <c r="PLP114" s="376"/>
      <c r="PLQ114" s="376"/>
      <c r="PLR114" s="376"/>
      <c r="PLS114" s="376"/>
      <c r="PLT114" s="376"/>
      <c r="PLU114" s="376"/>
      <c r="PLV114" s="376"/>
      <c r="PLW114" s="376"/>
      <c r="PLX114" s="376"/>
      <c r="PLY114" s="376"/>
      <c r="PLZ114" s="376"/>
      <c r="PMA114" s="376"/>
      <c r="PMB114" s="376"/>
      <c r="PMC114" s="376"/>
      <c r="PMD114" s="376"/>
      <c r="PME114" s="376"/>
      <c r="PMF114" s="376"/>
      <c r="PMG114" s="376"/>
      <c r="PMH114" s="376"/>
      <c r="PMI114" s="376"/>
      <c r="PMJ114" s="376"/>
      <c r="PMK114" s="376"/>
      <c r="PML114" s="376"/>
      <c r="PMM114" s="376"/>
      <c r="PMN114" s="376"/>
      <c r="PMO114" s="376"/>
      <c r="PMP114" s="376"/>
      <c r="PMQ114" s="376"/>
      <c r="PMR114" s="376"/>
      <c r="PMS114" s="376"/>
      <c r="PMT114" s="376"/>
      <c r="PMU114" s="376"/>
      <c r="PMV114" s="376"/>
      <c r="PMW114" s="376"/>
      <c r="PMX114" s="376"/>
      <c r="PMY114" s="376"/>
      <c r="PMZ114" s="376"/>
      <c r="PNA114" s="376"/>
      <c r="PNB114" s="376"/>
      <c r="PNC114" s="376"/>
      <c r="PND114" s="376"/>
      <c r="PNE114" s="376"/>
      <c r="PNF114" s="376"/>
      <c r="PNG114" s="376"/>
      <c r="PNH114" s="376"/>
      <c r="PNI114" s="376"/>
      <c r="PNJ114" s="376"/>
      <c r="PNK114" s="376"/>
      <c r="PNL114" s="376"/>
      <c r="PNM114" s="376"/>
      <c r="PNN114" s="376"/>
      <c r="PNO114" s="376"/>
      <c r="PNP114" s="376"/>
      <c r="PNQ114" s="376"/>
      <c r="PNR114" s="376"/>
      <c r="PNS114" s="376"/>
      <c r="PNT114" s="376"/>
      <c r="PNU114" s="376"/>
      <c r="PNV114" s="376"/>
      <c r="PNW114" s="376"/>
      <c r="PNX114" s="376"/>
      <c r="PNY114" s="376"/>
      <c r="PNZ114" s="376"/>
      <c r="POA114" s="376"/>
      <c r="POB114" s="376"/>
      <c r="POC114" s="376"/>
      <c r="POD114" s="376"/>
      <c r="POE114" s="376"/>
      <c r="POF114" s="376"/>
      <c r="POG114" s="376"/>
      <c r="POH114" s="376"/>
      <c r="POI114" s="376"/>
      <c r="POJ114" s="376"/>
      <c r="POK114" s="376"/>
      <c r="POL114" s="376"/>
      <c r="POM114" s="376"/>
      <c r="PON114" s="376"/>
      <c r="POO114" s="376"/>
      <c r="POP114" s="376"/>
      <c r="POQ114" s="376"/>
      <c r="POR114" s="376"/>
      <c r="POS114" s="376"/>
      <c r="POT114" s="376"/>
      <c r="POU114" s="376"/>
      <c r="POV114" s="376"/>
      <c r="POW114" s="376"/>
      <c r="POX114" s="376"/>
      <c r="POY114" s="376"/>
      <c r="POZ114" s="376"/>
      <c r="PPA114" s="376"/>
      <c r="PPB114" s="376"/>
      <c r="PPC114" s="376"/>
      <c r="PPD114" s="376"/>
      <c r="PPE114" s="376"/>
      <c r="PPF114" s="376"/>
      <c r="PPG114" s="376"/>
      <c r="PPH114" s="376"/>
      <c r="PPI114" s="376"/>
      <c r="PPJ114" s="376"/>
      <c r="PPK114" s="376"/>
      <c r="PPL114" s="376"/>
      <c r="PPM114" s="376"/>
      <c r="PPN114" s="376"/>
      <c r="PPO114" s="376"/>
      <c r="PPP114" s="376"/>
      <c r="PPQ114" s="376"/>
      <c r="PPR114" s="376"/>
      <c r="PPS114" s="376"/>
      <c r="PPT114" s="376"/>
      <c r="PPU114" s="376"/>
      <c r="PPV114" s="376"/>
      <c r="PPW114" s="376"/>
      <c r="PPX114" s="376"/>
      <c r="PPY114" s="376"/>
      <c r="PPZ114" s="376"/>
      <c r="PQA114" s="376"/>
      <c r="PQB114" s="376"/>
      <c r="PQC114" s="376"/>
      <c r="PQD114" s="376"/>
      <c r="PQE114" s="376"/>
      <c r="PQF114" s="376"/>
      <c r="PQG114" s="376"/>
      <c r="PQH114" s="376"/>
      <c r="PQI114" s="376"/>
      <c r="PQJ114" s="376"/>
      <c r="PQK114" s="376"/>
      <c r="PQL114" s="376"/>
      <c r="PQM114" s="376"/>
      <c r="PQN114" s="376"/>
      <c r="PQO114" s="376"/>
      <c r="PQP114" s="376"/>
      <c r="PQQ114" s="376"/>
      <c r="PQR114" s="376"/>
      <c r="PQS114" s="376"/>
      <c r="PQT114" s="376"/>
      <c r="PQU114" s="376"/>
      <c r="PQV114" s="376"/>
      <c r="PQW114" s="376"/>
      <c r="PQX114" s="376"/>
      <c r="PQY114" s="376"/>
      <c r="PQZ114" s="376"/>
      <c r="PRA114" s="376"/>
      <c r="PRB114" s="376"/>
      <c r="PRC114" s="376"/>
      <c r="PRD114" s="376"/>
      <c r="PRE114" s="376"/>
      <c r="PRF114" s="376"/>
      <c r="PRG114" s="376"/>
      <c r="PRH114" s="376"/>
      <c r="PRI114" s="376"/>
      <c r="PRJ114" s="376"/>
      <c r="PRK114" s="376"/>
      <c r="PRL114" s="376"/>
      <c r="PRM114" s="376"/>
      <c r="PRN114" s="376"/>
      <c r="PRO114" s="376"/>
      <c r="PRP114" s="376"/>
      <c r="PRQ114" s="376"/>
      <c r="PRR114" s="376"/>
      <c r="PRS114" s="376"/>
      <c r="PRT114" s="376"/>
      <c r="PRU114" s="376"/>
      <c r="PRV114" s="376"/>
      <c r="PRW114" s="376"/>
      <c r="PRX114" s="376"/>
      <c r="PRY114" s="376"/>
      <c r="PRZ114" s="376"/>
      <c r="PSA114" s="376"/>
      <c r="PSB114" s="376"/>
      <c r="PSC114" s="376"/>
      <c r="PSD114" s="376"/>
      <c r="PSE114" s="376"/>
      <c r="PSF114" s="376"/>
      <c r="PSG114" s="376"/>
      <c r="PSH114" s="376"/>
      <c r="PSI114" s="376"/>
      <c r="PSJ114" s="376"/>
      <c r="PSK114" s="376"/>
      <c r="PSL114" s="376"/>
      <c r="PSM114" s="376"/>
      <c r="PSN114" s="376"/>
      <c r="PSO114" s="376"/>
      <c r="PSP114" s="376"/>
      <c r="PSQ114" s="376"/>
      <c r="PSR114" s="376"/>
      <c r="PSS114" s="376"/>
      <c r="PST114" s="376"/>
      <c r="PSU114" s="376"/>
      <c r="PSV114" s="376"/>
      <c r="PSW114" s="376"/>
      <c r="PSX114" s="376"/>
      <c r="PSY114" s="376"/>
      <c r="PSZ114" s="376"/>
      <c r="PTA114" s="376"/>
      <c r="PTB114" s="376"/>
      <c r="PTC114" s="376"/>
      <c r="PTD114" s="376"/>
      <c r="PTE114" s="376"/>
      <c r="PTF114" s="376"/>
      <c r="PTG114" s="376"/>
      <c r="PTH114" s="376"/>
      <c r="PTI114" s="376"/>
      <c r="PTJ114" s="376"/>
      <c r="PTK114" s="376"/>
      <c r="PTL114" s="376"/>
      <c r="PTM114" s="376"/>
      <c r="PTN114" s="376"/>
      <c r="PTO114" s="376"/>
      <c r="PTP114" s="376"/>
      <c r="PTQ114" s="376"/>
      <c r="PTR114" s="376"/>
      <c r="PTS114" s="376"/>
      <c r="PTT114" s="376"/>
      <c r="PTU114" s="376"/>
      <c r="PTV114" s="376"/>
      <c r="PTW114" s="376"/>
      <c r="PTX114" s="376"/>
      <c r="PTY114" s="376"/>
      <c r="PTZ114" s="376"/>
      <c r="PUA114" s="376"/>
      <c r="PUB114" s="376"/>
      <c r="PUC114" s="376"/>
      <c r="PUD114" s="376"/>
      <c r="PUE114" s="376"/>
      <c r="PUF114" s="376"/>
      <c r="PUG114" s="376"/>
      <c r="PUH114" s="376"/>
      <c r="PUI114" s="376"/>
      <c r="PUJ114" s="376"/>
      <c r="PUK114" s="376"/>
      <c r="PUL114" s="376"/>
      <c r="PUM114" s="376"/>
      <c r="PUN114" s="376"/>
      <c r="PUO114" s="376"/>
      <c r="PUP114" s="376"/>
      <c r="PUQ114" s="376"/>
      <c r="PUR114" s="376"/>
      <c r="PUS114" s="376"/>
      <c r="PUT114" s="376"/>
      <c r="PUU114" s="376"/>
      <c r="PUV114" s="376"/>
      <c r="PUW114" s="376"/>
      <c r="PUX114" s="376"/>
      <c r="PUY114" s="376"/>
      <c r="PUZ114" s="376"/>
      <c r="PVA114" s="376"/>
      <c r="PVB114" s="376"/>
      <c r="PVC114" s="376"/>
      <c r="PVD114" s="376"/>
      <c r="PVE114" s="376"/>
      <c r="PVF114" s="376"/>
      <c r="PVG114" s="376"/>
      <c r="PVH114" s="376"/>
      <c r="PVI114" s="376"/>
      <c r="PVJ114" s="376"/>
      <c r="PVK114" s="376"/>
      <c r="PVL114" s="376"/>
      <c r="PVM114" s="376"/>
      <c r="PVN114" s="376"/>
      <c r="PVO114" s="376"/>
      <c r="PVP114" s="376"/>
      <c r="PVQ114" s="376"/>
      <c r="PVR114" s="376"/>
      <c r="PVS114" s="376"/>
      <c r="PVT114" s="376"/>
      <c r="PVU114" s="376"/>
      <c r="PVV114" s="376"/>
      <c r="PVW114" s="376"/>
      <c r="PVX114" s="376"/>
      <c r="PVY114" s="376"/>
      <c r="PVZ114" s="376"/>
      <c r="PWA114" s="376"/>
      <c r="PWB114" s="376"/>
      <c r="PWC114" s="376"/>
      <c r="PWD114" s="376"/>
      <c r="PWE114" s="376"/>
      <c r="PWF114" s="376"/>
      <c r="PWG114" s="376"/>
      <c r="PWH114" s="376"/>
      <c r="PWI114" s="376"/>
      <c r="PWJ114" s="376"/>
      <c r="PWK114" s="376"/>
      <c r="PWL114" s="376"/>
      <c r="PWM114" s="376"/>
      <c r="PWN114" s="376"/>
      <c r="PWO114" s="376"/>
      <c r="PWP114" s="376"/>
      <c r="PWQ114" s="376"/>
      <c r="PWR114" s="376"/>
      <c r="PWS114" s="376"/>
      <c r="PWT114" s="376"/>
      <c r="PWU114" s="376"/>
      <c r="PWV114" s="376"/>
      <c r="PWW114" s="376"/>
      <c r="PWX114" s="376"/>
      <c r="PWY114" s="376"/>
      <c r="PWZ114" s="376"/>
      <c r="PXA114" s="376"/>
      <c r="PXB114" s="376"/>
      <c r="PXC114" s="376"/>
      <c r="PXD114" s="376"/>
      <c r="PXE114" s="376"/>
      <c r="PXF114" s="376"/>
      <c r="PXG114" s="376"/>
      <c r="PXH114" s="376"/>
      <c r="PXI114" s="376"/>
      <c r="PXJ114" s="376"/>
      <c r="PXK114" s="376"/>
      <c r="PXL114" s="376"/>
      <c r="PXM114" s="376"/>
      <c r="PXN114" s="376"/>
      <c r="PXO114" s="376"/>
      <c r="PXP114" s="376"/>
      <c r="PXQ114" s="376"/>
      <c r="PXR114" s="376"/>
      <c r="PXS114" s="376"/>
      <c r="PXT114" s="376"/>
      <c r="PXU114" s="376"/>
      <c r="PXV114" s="376"/>
      <c r="PXW114" s="376"/>
      <c r="PXX114" s="376"/>
      <c r="PXY114" s="376"/>
      <c r="PXZ114" s="376"/>
      <c r="PYA114" s="376"/>
      <c r="PYB114" s="376"/>
      <c r="PYC114" s="376"/>
      <c r="PYD114" s="376"/>
      <c r="PYE114" s="376"/>
      <c r="PYF114" s="376"/>
      <c r="PYG114" s="376"/>
      <c r="PYH114" s="376"/>
      <c r="PYI114" s="376"/>
      <c r="PYJ114" s="376"/>
      <c r="PYK114" s="376"/>
      <c r="PYL114" s="376"/>
      <c r="PYM114" s="376"/>
      <c r="PYN114" s="376"/>
      <c r="PYO114" s="376"/>
      <c r="PYP114" s="376"/>
      <c r="PYQ114" s="376"/>
      <c r="PYR114" s="376"/>
      <c r="PYS114" s="376"/>
      <c r="PYT114" s="376"/>
      <c r="PYU114" s="376"/>
      <c r="PYV114" s="376"/>
      <c r="PYW114" s="376"/>
      <c r="PYX114" s="376"/>
      <c r="PYY114" s="376"/>
      <c r="PYZ114" s="376"/>
      <c r="PZA114" s="376"/>
      <c r="PZB114" s="376"/>
      <c r="PZC114" s="376"/>
      <c r="PZD114" s="376"/>
      <c r="PZE114" s="376"/>
      <c r="PZF114" s="376"/>
      <c r="PZG114" s="376"/>
      <c r="PZH114" s="376"/>
      <c r="PZI114" s="376"/>
      <c r="PZJ114" s="376"/>
      <c r="PZK114" s="376"/>
      <c r="PZL114" s="376"/>
      <c r="PZM114" s="376"/>
      <c r="PZN114" s="376"/>
      <c r="PZO114" s="376"/>
      <c r="PZP114" s="376"/>
      <c r="PZQ114" s="376"/>
      <c r="PZR114" s="376"/>
      <c r="PZS114" s="376"/>
      <c r="PZT114" s="376"/>
      <c r="PZU114" s="376"/>
      <c r="PZV114" s="376"/>
      <c r="PZW114" s="376"/>
      <c r="PZX114" s="376"/>
      <c r="PZY114" s="376"/>
      <c r="PZZ114" s="376"/>
      <c r="QAA114" s="376"/>
      <c r="QAB114" s="376"/>
      <c r="QAC114" s="376"/>
      <c r="QAD114" s="376"/>
      <c r="QAE114" s="376"/>
      <c r="QAF114" s="376"/>
      <c r="QAG114" s="376"/>
      <c r="QAH114" s="376"/>
      <c r="QAI114" s="376"/>
      <c r="QAJ114" s="376"/>
      <c r="QAK114" s="376"/>
      <c r="QAL114" s="376"/>
      <c r="QAM114" s="376"/>
      <c r="QAN114" s="376"/>
      <c r="QAO114" s="376"/>
      <c r="QAP114" s="376"/>
      <c r="QAQ114" s="376"/>
      <c r="QAR114" s="376"/>
      <c r="QAS114" s="376"/>
      <c r="QAT114" s="376"/>
      <c r="QAU114" s="376"/>
      <c r="QAV114" s="376"/>
      <c r="QAW114" s="376"/>
      <c r="QAX114" s="376"/>
      <c r="QAY114" s="376"/>
      <c r="QAZ114" s="376"/>
      <c r="QBA114" s="376"/>
      <c r="QBB114" s="376"/>
      <c r="QBC114" s="376"/>
      <c r="QBD114" s="376"/>
      <c r="QBE114" s="376"/>
      <c r="QBF114" s="376"/>
      <c r="QBG114" s="376"/>
      <c r="QBH114" s="376"/>
      <c r="QBI114" s="376"/>
      <c r="QBJ114" s="376"/>
      <c r="QBK114" s="376"/>
      <c r="QBL114" s="376"/>
      <c r="QBM114" s="376"/>
      <c r="QBN114" s="376"/>
      <c r="QBO114" s="376"/>
      <c r="QBP114" s="376"/>
      <c r="QBQ114" s="376"/>
      <c r="QBR114" s="376"/>
      <c r="QBS114" s="376"/>
      <c r="QBT114" s="376"/>
      <c r="QBU114" s="376"/>
      <c r="QBV114" s="376"/>
      <c r="QBW114" s="376"/>
      <c r="QBX114" s="376"/>
      <c r="QBY114" s="376"/>
      <c r="QBZ114" s="376"/>
      <c r="QCA114" s="376"/>
      <c r="QCB114" s="376"/>
      <c r="QCC114" s="376"/>
      <c r="QCD114" s="376"/>
      <c r="QCE114" s="376"/>
      <c r="QCF114" s="376"/>
      <c r="QCG114" s="376"/>
      <c r="QCH114" s="376"/>
      <c r="QCI114" s="376"/>
      <c r="QCJ114" s="376"/>
      <c r="QCK114" s="376"/>
      <c r="QCL114" s="376"/>
      <c r="QCM114" s="376"/>
      <c r="QCN114" s="376"/>
      <c r="QCO114" s="376"/>
      <c r="QCP114" s="376"/>
      <c r="QCQ114" s="376"/>
      <c r="QCR114" s="376"/>
      <c r="QCS114" s="376"/>
      <c r="QCT114" s="376"/>
      <c r="QCU114" s="376"/>
      <c r="QCV114" s="376"/>
      <c r="QCW114" s="376"/>
      <c r="QCX114" s="376"/>
      <c r="QCY114" s="376"/>
      <c r="QCZ114" s="376"/>
      <c r="QDA114" s="376"/>
      <c r="QDB114" s="376"/>
      <c r="QDC114" s="376"/>
      <c r="QDD114" s="376"/>
      <c r="QDE114" s="376"/>
      <c r="QDF114" s="376"/>
      <c r="QDG114" s="376"/>
      <c r="QDH114" s="376"/>
      <c r="QDI114" s="376"/>
      <c r="QDJ114" s="376"/>
      <c r="QDK114" s="376"/>
      <c r="QDL114" s="376"/>
      <c r="QDM114" s="376"/>
      <c r="QDN114" s="376"/>
      <c r="QDO114" s="376"/>
      <c r="QDP114" s="376"/>
      <c r="QDQ114" s="376"/>
      <c r="QDR114" s="376"/>
      <c r="QDS114" s="376"/>
      <c r="QDT114" s="376"/>
      <c r="QDU114" s="376"/>
      <c r="QDV114" s="376"/>
      <c r="QDW114" s="376"/>
      <c r="QDX114" s="376"/>
      <c r="QDY114" s="376"/>
      <c r="QDZ114" s="376"/>
      <c r="QEA114" s="376"/>
      <c r="QEB114" s="376"/>
      <c r="QEC114" s="376"/>
      <c r="QED114" s="376"/>
      <c r="QEE114" s="376"/>
      <c r="QEF114" s="376"/>
      <c r="QEG114" s="376"/>
      <c r="QEH114" s="376"/>
      <c r="QEI114" s="376"/>
      <c r="QEJ114" s="376"/>
      <c r="QEK114" s="376"/>
      <c r="QEL114" s="376"/>
      <c r="QEM114" s="376"/>
      <c r="QEN114" s="376"/>
      <c r="QEO114" s="376"/>
      <c r="QEP114" s="376"/>
      <c r="QEQ114" s="376"/>
      <c r="QER114" s="376"/>
      <c r="QES114" s="376"/>
      <c r="QET114" s="376"/>
      <c r="QEU114" s="376"/>
      <c r="QEV114" s="376"/>
      <c r="QEW114" s="376"/>
      <c r="QEX114" s="376"/>
      <c r="QEY114" s="376"/>
      <c r="QEZ114" s="376"/>
      <c r="QFA114" s="376"/>
      <c r="QFB114" s="376"/>
      <c r="QFC114" s="376"/>
      <c r="QFD114" s="376"/>
      <c r="QFE114" s="376"/>
      <c r="QFF114" s="376"/>
      <c r="QFG114" s="376"/>
      <c r="QFH114" s="376"/>
      <c r="QFI114" s="376"/>
      <c r="QFJ114" s="376"/>
      <c r="QFK114" s="376"/>
      <c r="QFL114" s="376"/>
      <c r="QFM114" s="376"/>
      <c r="QFN114" s="376"/>
      <c r="QFO114" s="376"/>
      <c r="QFP114" s="376"/>
      <c r="QFQ114" s="376"/>
      <c r="QFR114" s="376"/>
      <c r="QFS114" s="376"/>
      <c r="QFT114" s="376"/>
      <c r="QFU114" s="376"/>
      <c r="QFV114" s="376"/>
      <c r="QFW114" s="376"/>
      <c r="QFX114" s="376"/>
      <c r="QFY114" s="376"/>
      <c r="QFZ114" s="376"/>
      <c r="QGA114" s="376"/>
      <c r="QGB114" s="376"/>
      <c r="QGC114" s="376"/>
      <c r="QGD114" s="376"/>
      <c r="QGE114" s="376"/>
      <c r="QGF114" s="376"/>
      <c r="QGG114" s="376"/>
      <c r="QGH114" s="376"/>
      <c r="QGI114" s="376"/>
      <c r="QGJ114" s="376"/>
      <c r="QGK114" s="376"/>
      <c r="QGL114" s="376"/>
      <c r="QGM114" s="376"/>
      <c r="QGN114" s="376"/>
      <c r="QGO114" s="376"/>
      <c r="QGP114" s="376"/>
      <c r="QGQ114" s="376"/>
      <c r="QGR114" s="376"/>
      <c r="QGS114" s="376"/>
      <c r="QGT114" s="376"/>
      <c r="QGU114" s="376"/>
      <c r="QGV114" s="376"/>
      <c r="QGW114" s="376"/>
      <c r="QGX114" s="376"/>
      <c r="QGY114" s="376"/>
      <c r="QGZ114" s="376"/>
      <c r="QHA114" s="376"/>
      <c r="QHB114" s="376"/>
      <c r="QHC114" s="376"/>
      <c r="QHD114" s="376"/>
      <c r="QHE114" s="376"/>
      <c r="QHF114" s="376"/>
      <c r="QHG114" s="376"/>
      <c r="QHH114" s="376"/>
      <c r="QHI114" s="376"/>
      <c r="QHJ114" s="376"/>
      <c r="QHK114" s="376"/>
      <c r="QHL114" s="376"/>
      <c r="QHM114" s="376"/>
      <c r="QHN114" s="376"/>
      <c r="QHO114" s="376"/>
      <c r="QHP114" s="376"/>
      <c r="QHQ114" s="376"/>
      <c r="QHR114" s="376"/>
      <c r="QHS114" s="376"/>
      <c r="QHT114" s="376"/>
      <c r="QHU114" s="376"/>
      <c r="QHV114" s="376"/>
      <c r="QHW114" s="376"/>
      <c r="QHX114" s="376"/>
      <c r="QHY114" s="376"/>
      <c r="QHZ114" s="376"/>
      <c r="QIA114" s="376"/>
      <c r="QIB114" s="376"/>
      <c r="QIC114" s="376"/>
      <c r="QID114" s="376"/>
      <c r="QIE114" s="376"/>
      <c r="QIF114" s="376"/>
      <c r="QIG114" s="376"/>
      <c r="QIH114" s="376"/>
      <c r="QII114" s="376"/>
      <c r="QIJ114" s="376"/>
      <c r="QIK114" s="376"/>
      <c r="QIL114" s="376"/>
      <c r="QIM114" s="376"/>
      <c r="QIN114" s="376"/>
      <c r="QIO114" s="376"/>
      <c r="QIP114" s="376"/>
      <c r="QIQ114" s="376"/>
      <c r="QIR114" s="376"/>
      <c r="QIS114" s="376"/>
      <c r="QIT114" s="376"/>
      <c r="QIU114" s="376"/>
      <c r="QIV114" s="376"/>
      <c r="QIW114" s="376"/>
      <c r="QIX114" s="376"/>
      <c r="QIY114" s="376"/>
      <c r="QIZ114" s="376"/>
      <c r="QJA114" s="376"/>
      <c r="QJB114" s="376"/>
      <c r="QJC114" s="376"/>
      <c r="QJD114" s="376"/>
      <c r="QJE114" s="376"/>
      <c r="QJF114" s="376"/>
      <c r="QJG114" s="376"/>
      <c r="QJH114" s="376"/>
      <c r="QJI114" s="376"/>
      <c r="QJJ114" s="376"/>
      <c r="QJK114" s="376"/>
      <c r="QJL114" s="376"/>
      <c r="QJM114" s="376"/>
      <c r="QJN114" s="376"/>
      <c r="QJO114" s="376"/>
      <c r="QJP114" s="376"/>
      <c r="QJQ114" s="376"/>
      <c r="QJR114" s="376"/>
      <c r="QJS114" s="376"/>
      <c r="QJT114" s="376"/>
      <c r="QJU114" s="376"/>
      <c r="QJV114" s="376"/>
      <c r="QJW114" s="376"/>
      <c r="QJX114" s="376"/>
      <c r="QJY114" s="376"/>
      <c r="QJZ114" s="376"/>
      <c r="QKA114" s="376"/>
      <c r="QKB114" s="376"/>
      <c r="QKC114" s="376"/>
      <c r="QKD114" s="376"/>
      <c r="QKE114" s="376"/>
      <c r="QKF114" s="376"/>
      <c r="QKG114" s="376"/>
      <c r="QKH114" s="376"/>
      <c r="QKI114" s="376"/>
      <c r="QKJ114" s="376"/>
      <c r="QKK114" s="376"/>
      <c r="QKL114" s="376"/>
      <c r="QKM114" s="376"/>
      <c r="QKN114" s="376"/>
      <c r="QKO114" s="376"/>
      <c r="QKP114" s="376"/>
      <c r="QKQ114" s="376"/>
      <c r="QKR114" s="376"/>
      <c r="QKS114" s="376"/>
      <c r="QKT114" s="376"/>
      <c r="QKU114" s="376"/>
      <c r="QKV114" s="376"/>
      <c r="QKW114" s="376"/>
      <c r="QKX114" s="376"/>
      <c r="QKY114" s="376"/>
      <c r="QKZ114" s="376"/>
      <c r="QLA114" s="376"/>
      <c r="QLB114" s="376"/>
      <c r="QLC114" s="376"/>
      <c r="QLD114" s="376"/>
      <c r="QLE114" s="376"/>
      <c r="QLF114" s="376"/>
      <c r="QLG114" s="376"/>
      <c r="QLH114" s="376"/>
      <c r="QLI114" s="376"/>
      <c r="QLJ114" s="376"/>
      <c r="QLK114" s="376"/>
      <c r="QLL114" s="376"/>
      <c r="QLM114" s="376"/>
      <c r="QLN114" s="376"/>
      <c r="QLO114" s="376"/>
      <c r="QLP114" s="376"/>
      <c r="QLQ114" s="376"/>
      <c r="QLR114" s="376"/>
      <c r="QLS114" s="376"/>
      <c r="QLT114" s="376"/>
      <c r="QLU114" s="376"/>
      <c r="QLV114" s="376"/>
      <c r="QLW114" s="376"/>
      <c r="QLX114" s="376"/>
      <c r="QLY114" s="376"/>
      <c r="QLZ114" s="376"/>
      <c r="QMA114" s="376"/>
      <c r="QMB114" s="376"/>
      <c r="QMC114" s="376"/>
      <c r="QMD114" s="376"/>
      <c r="QME114" s="376"/>
      <c r="QMF114" s="376"/>
      <c r="QMG114" s="376"/>
      <c r="QMH114" s="376"/>
      <c r="QMI114" s="376"/>
      <c r="QMJ114" s="376"/>
      <c r="QMK114" s="376"/>
      <c r="QML114" s="376"/>
      <c r="QMM114" s="376"/>
      <c r="QMN114" s="376"/>
      <c r="QMO114" s="376"/>
      <c r="QMP114" s="376"/>
      <c r="QMQ114" s="376"/>
      <c r="QMR114" s="376"/>
      <c r="QMS114" s="376"/>
      <c r="QMT114" s="376"/>
      <c r="QMU114" s="376"/>
      <c r="QMV114" s="376"/>
      <c r="QMW114" s="376"/>
      <c r="QMX114" s="376"/>
      <c r="QMY114" s="376"/>
      <c r="QMZ114" s="376"/>
      <c r="QNA114" s="376"/>
      <c r="QNB114" s="376"/>
      <c r="QNC114" s="376"/>
      <c r="QND114" s="376"/>
      <c r="QNE114" s="376"/>
      <c r="QNF114" s="376"/>
      <c r="QNG114" s="376"/>
      <c r="QNH114" s="376"/>
      <c r="QNI114" s="376"/>
      <c r="QNJ114" s="376"/>
      <c r="QNK114" s="376"/>
      <c r="QNL114" s="376"/>
      <c r="QNM114" s="376"/>
      <c r="QNN114" s="376"/>
      <c r="QNO114" s="376"/>
      <c r="QNP114" s="376"/>
      <c r="QNQ114" s="376"/>
      <c r="QNR114" s="376"/>
      <c r="QNS114" s="376"/>
      <c r="QNT114" s="376"/>
      <c r="QNU114" s="376"/>
      <c r="QNV114" s="376"/>
      <c r="QNW114" s="376"/>
      <c r="QNX114" s="376"/>
      <c r="QNY114" s="376"/>
      <c r="QNZ114" s="376"/>
      <c r="QOA114" s="376"/>
      <c r="QOB114" s="376"/>
      <c r="QOC114" s="376"/>
      <c r="QOD114" s="376"/>
      <c r="QOE114" s="376"/>
      <c r="QOF114" s="376"/>
      <c r="QOG114" s="376"/>
      <c r="QOH114" s="376"/>
      <c r="QOI114" s="376"/>
      <c r="QOJ114" s="376"/>
      <c r="QOK114" s="376"/>
      <c r="QOL114" s="376"/>
      <c r="QOM114" s="376"/>
      <c r="QON114" s="376"/>
      <c r="QOO114" s="376"/>
      <c r="QOP114" s="376"/>
      <c r="QOQ114" s="376"/>
      <c r="QOR114" s="376"/>
      <c r="QOS114" s="376"/>
      <c r="QOT114" s="376"/>
      <c r="QOU114" s="376"/>
      <c r="QOV114" s="376"/>
      <c r="QOW114" s="376"/>
      <c r="QOX114" s="376"/>
      <c r="QOY114" s="376"/>
      <c r="QOZ114" s="376"/>
      <c r="QPA114" s="376"/>
      <c r="QPB114" s="376"/>
      <c r="QPC114" s="376"/>
      <c r="QPD114" s="376"/>
      <c r="QPE114" s="376"/>
      <c r="QPF114" s="376"/>
      <c r="QPG114" s="376"/>
      <c r="QPH114" s="376"/>
      <c r="QPI114" s="376"/>
      <c r="QPJ114" s="376"/>
      <c r="QPK114" s="376"/>
      <c r="QPL114" s="376"/>
      <c r="QPM114" s="376"/>
      <c r="QPN114" s="376"/>
      <c r="QPO114" s="376"/>
      <c r="QPP114" s="376"/>
      <c r="QPQ114" s="376"/>
      <c r="QPR114" s="376"/>
      <c r="QPS114" s="376"/>
      <c r="QPT114" s="376"/>
      <c r="QPU114" s="376"/>
      <c r="QPV114" s="376"/>
      <c r="QPW114" s="376"/>
      <c r="QPX114" s="376"/>
      <c r="QPY114" s="376"/>
      <c r="QPZ114" s="376"/>
      <c r="QQA114" s="376"/>
      <c r="QQB114" s="376"/>
      <c r="QQC114" s="376"/>
      <c r="QQD114" s="376"/>
      <c r="QQE114" s="376"/>
      <c r="QQF114" s="376"/>
      <c r="QQG114" s="376"/>
      <c r="QQH114" s="376"/>
      <c r="QQI114" s="376"/>
      <c r="QQJ114" s="376"/>
      <c r="QQK114" s="376"/>
      <c r="QQL114" s="376"/>
      <c r="QQM114" s="376"/>
      <c r="QQN114" s="376"/>
      <c r="QQO114" s="376"/>
      <c r="QQP114" s="376"/>
      <c r="QQQ114" s="376"/>
      <c r="QQR114" s="376"/>
      <c r="QQS114" s="376"/>
      <c r="QQT114" s="376"/>
      <c r="QQU114" s="376"/>
      <c r="QQV114" s="376"/>
      <c r="QQW114" s="376"/>
      <c r="QQX114" s="376"/>
      <c r="QQY114" s="376"/>
      <c r="QQZ114" s="376"/>
      <c r="QRA114" s="376"/>
      <c r="QRB114" s="376"/>
      <c r="QRC114" s="376"/>
      <c r="QRD114" s="376"/>
      <c r="QRE114" s="376"/>
      <c r="QRF114" s="376"/>
      <c r="QRG114" s="376"/>
      <c r="QRH114" s="376"/>
      <c r="QRI114" s="376"/>
      <c r="QRJ114" s="376"/>
      <c r="QRK114" s="376"/>
      <c r="QRL114" s="376"/>
      <c r="QRM114" s="376"/>
      <c r="QRN114" s="376"/>
      <c r="QRO114" s="376"/>
      <c r="QRP114" s="376"/>
      <c r="QRQ114" s="376"/>
      <c r="QRR114" s="376"/>
      <c r="QRS114" s="376"/>
      <c r="QRT114" s="376"/>
      <c r="QRU114" s="376"/>
      <c r="QRV114" s="376"/>
      <c r="QRW114" s="376"/>
      <c r="QRX114" s="376"/>
      <c r="QRY114" s="376"/>
      <c r="QRZ114" s="376"/>
      <c r="QSA114" s="376"/>
      <c r="QSB114" s="376"/>
      <c r="QSC114" s="376"/>
      <c r="QSD114" s="376"/>
      <c r="QSE114" s="376"/>
      <c r="QSF114" s="376"/>
      <c r="QSG114" s="376"/>
      <c r="QSH114" s="376"/>
      <c r="QSI114" s="376"/>
      <c r="QSJ114" s="376"/>
      <c r="QSK114" s="376"/>
      <c r="QSL114" s="376"/>
      <c r="QSM114" s="376"/>
      <c r="QSN114" s="376"/>
      <c r="QSO114" s="376"/>
      <c r="QSP114" s="376"/>
      <c r="QSQ114" s="376"/>
      <c r="QSR114" s="376"/>
      <c r="QSS114" s="376"/>
      <c r="QST114" s="376"/>
      <c r="QSU114" s="376"/>
      <c r="QSV114" s="376"/>
      <c r="QSW114" s="376"/>
      <c r="QSX114" s="376"/>
      <c r="QSY114" s="376"/>
      <c r="QSZ114" s="376"/>
      <c r="QTA114" s="376"/>
      <c r="QTB114" s="376"/>
      <c r="QTC114" s="376"/>
      <c r="QTD114" s="376"/>
      <c r="QTE114" s="376"/>
      <c r="QTF114" s="376"/>
      <c r="QTG114" s="376"/>
      <c r="QTH114" s="376"/>
      <c r="QTI114" s="376"/>
      <c r="QTJ114" s="376"/>
      <c r="QTK114" s="376"/>
      <c r="QTL114" s="376"/>
      <c r="QTM114" s="376"/>
      <c r="QTN114" s="376"/>
      <c r="QTO114" s="376"/>
      <c r="QTP114" s="376"/>
      <c r="QTQ114" s="376"/>
      <c r="QTR114" s="376"/>
      <c r="QTS114" s="376"/>
      <c r="QTT114" s="376"/>
      <c r="QTU114" s="376"/>
      <c r="QTV114" s="376"/>
      <c r="QTW114" s="376"/>
      <c r="QTX114" s="376"/>
      <c r="QTY114" s="376"/>
      <c r="QTZ114" s="376"/>
      <c r="QUA114" s="376"/>
      <c r="QUB114" s="376"/>
      <c r="QUC114" s="376"/>
      <c r="QUD114" s="376"/>
      <c r="QUE114" s="376"/>
      <c r="QUF114" s="376"/>
      <c r="QUG114" s="376"/>
      <c r="QUH114" s="376"/>
      <c r="QUI114" s="376"/>
      <c r="QUJ114" s="376"/>
      <c r="QUK114" s="376"/>
      <c r="QUL114" s="376"/>
      <c r="QUM114" s="376"/>
      <c r="QUN114" s="376"/>
      <c r="QUO114" s="376"/>
      <c r="QUP114" s="376"/>
      <c r="QUQ114" s="376"/>
      <c r="QUR114" s="376"/>
      <c r="QUS114" s="376"/>
      <c r="QUT114" s="376"/>
      <c r="QUU114" s="376"/>
      <c r="QUV114" s="376"/>
      <c r="QUW114" s="376"/>
      <c r="QUX114" s="376"/>
      <c r="QUY114" s="376"/>
      <c r="QUZ114" s="376"/>
      <c r="QVA114" s="376"/>
      <c r="QVB114" s="376"/>
      <c r="QVC114" s="376"/>
      <c r="QVD114" s="376"/>
      <c r="QVE114" s="376"/>
      <c r="QVF114" s="376"/>
      <c r="QVG114" s="376"/>
      <c r="QVH114" s="376"/>
      <c r="QVI114" s="376"/>
      <c r="QVJ114" s="376"/>
      <c r="QVK114" s="376"/>
      <c r="QVL114" s="376"/>
      <c r="QVM114" s="376"/>
      <c r="QVN114" s="376"/>
      <c r="QVO114" s="376"/>
      <c r="QVP114" s="376"/>
      <c r="QVQ114" s="376"/>
      <c r="QVR114" s="376"/>
      <c r="QVS114" s="376"/>
      <c r="QVT114" s="376"/>
      <c r="QVU114" s="376"/>
      <c r="QVV114" s="376"/>
      <c r="QVW114" s="376"/>
      <c r="QVX114" s="376"/>
      <c r="QVY114" s="376"/>
      <c r="QVZ114" s="376"/>
      <c r="QWA114" s="376"/>
      <c r="QWB114" s="376"/>
      <c r="QWC114" s="376"/>
      <c r="QWD114" s="376"/>
      <c r="QWE114" s="376"/>
      <c r="QWF114" s="376"/>
      <c r="QWG114" s="376"/>
      <c r="QWH114" s="376"/>
      <c r="QWI114" s="376"/>
      <c r="QWJ114" s="376"/>
      <c r="QWK114" s="376"/>
      <c r="QWL114" s="376"/>
      <c r="QWM114" s="376"/>
      <c r="QWN114" s="376"/>
      <c r="QWO114" s="376"/>
      <c r="QWP114" s="376"/>
      <c r="QWQ114" s="376"/>
      <c r="QWR114" s="376"/>
      <c r="QWS114" s="376"/>
      <c r="QWT114" s="376"/>
      <c r="QWU114" s="376"/>
      <c r="QWV114" s="376"/>
      <c r="QWW114" s="376"/>
      <c r="QWX114" s="376"/>
      <c r="QWY114" s="376"/>
      <c r="QWZ114" s="376"/>
      <c r="QXA114" s="376"/>
      <c r="QXB114" s="376"/>
      <c r="QXC114" s="376"/>
      <c r="QXD114" s="376"/>
      <c r="QXE114" s="376"/>
      <c r="QXF114" s="376"/>
      <c r="QXG114" s="376"/>
      <c r="QXH114" s="376"/>
      <c r="QXI114" s="376"/>
      <c r="QXJ114" s="376"/>
      <c r="QXK114" s="376"/>
      <c r="QXL114" s="376"/>
      <c r="QXM114" s="376"/>
      <c r="QXN114" s="376"/>
      <c r="QXO114" s="376"/>
      <c r="QXP114" s="376"/>
      <c r="QXQ114" s="376"/>
      <c r="QXR114" s="376"/>
      <c r="QXS114" s="376"/>
      <c r="QXT114" s="376"/>
      <c r="QXU114" s="376"/>
      <c r="QXV114" s="376"/>
      <c r="QXW114" s="376"/>
      <c r="QXX114" s="376"/>
      <c r="QXY114" s="376"/>
      <c r="QXZ114" s="376"/>
      <c r="QYA114" s="376"/>
      <c r="QYB114" s="376"/>
      <c r="QYC114" s="376"/>
      <c r="QYD114" s="376"/>
      <c r="QYE114" s="376"/>
      <c r="QYF114" s="376"/>
      <c r="QYG114" s="376"/>
      <c r="QYH114" s="376"/>
      <c r="QYI114" s="376"/>
      <c r="QYJ114" s="376"/>
      <c r="QYK114" s="376"/>
      <c r="QYL114" s="376"/>
      <c r="QYM114" s="376"/>
      <c r="QYN114" s="376"/>
      <c r="QYO114" s="376"/>
      <c r="QYP114" s="376"/>
      <c r="QYQ114" s="376"/>
      <c r="QYR114" s="376"/>
      <c r="QYS114" s="376"/>
      <c r="QYT114" s="376"/>
      <c r="QYU114" s="376"/>
      <c r="QYV114" s="376"/>
      <c r="QYW114" s="376"/>
      <c r="QYX114" s="376"/>
      <c r="QYY114" s="376"/>
      <c r="QYZ114" s="376"/>
      <c r="QZA114" s="376"/>
      <c r="QZB114" s="376"/>
      <c r="QZC114" s="376"/>
      <c r="QZD114" s="376"/>
      <c r="QZE114" s="376"/>
      <c r="QZF114" s="376"/>
      <c r="QZG114" s="376"/>
      <c r="QZH114" s="376"/>
      <c r="QZI114" s="376"/>
      <c r="QZJ114" s="376"/>
      <c r="QZK114" s="376"/>
      <c r="QZL114" s="376"/>
      <c r="QZM114" s="376"/>
      <c r="QZN114" s="376"/>
      <c r="QZO114" s="376"/>
      <c r="QZP114" s="376"/>
      <c r="QZQ114" s="376"/>
      <c r="QZR114" s="376"/>
      <c r="QZS114" s="376"/>
      <c r="QZT114" s="376"/>
      <c r="QZU114" s="376"/>
      <c r="QZV114" s="376"/>
      <c r="QZW114" s="376"/>
      <c r="QZX114" s="376"/>
      <c r="QZY114" s="376"/>
      <c r="QZZ114" s="376"/>
      <c r="RAA114" s="376"/>
      <c r="RAB114" s="376"/>
      <c r="RAC114" s="376"/>
      <c r="RAD114" s="376"/>
      <c r="RAE114" s="376"/>
      <c r="RAF114" s="376"/>
      <c r="RAG114" s="376"/>
      <c r="RAH114" s="376"/>
      <c r="RAI114" s="376"/>
      <c r="RAJ114" s="376"/>
      <c r="RAK114" s="376"/>
      <c r="RAL114" s="376"/>
      <c r="RAM114" s="376"/>
      <c r="RAN114" s="376"/>
      <c r="RAO114" s="376"/>
      <c r="RAP114" s="376"/>
      <c r="RAQ114" s="376"/>
      <c r="RAR114" s="376"/>
      <c r="RAS114" s="376"/>
      <c r="RAT114" s="376"/>
      <c r="RAU114" s="376"/>
      <c r="RAV114" s="376"/>
      <c r="RAW114" s="376"/>
      <c r="RAX114" s="376"/>
      <c r="RAY114" s="376"/>
      <c r="RAZ114" s="376"/>
      <c r="RBA114" s="376"/>
      <c r="RBB114" s="376"/>
      <c r="RBC114" s="376"/>
      <c r="RBD114" s="376"/>
      <c r="RBE114" s="376"/>
      <c r="RBF114" s="376"/>
      <c r="RBG114" s="376"/>
      <c r="RBH114" s="376"/>
      <c r="RBI114" s="376"/>
      <c r="RBJ114" s="376"/>
      <c r="RBK114" s="376"/>
      <c r="RBL114" s="376"/>
      <c r="RBM114" s="376"/>
      <c r="RBN114" s="376"/>
      <c r="RBO114" s="376"/>
      <c r="RBP114" s="376"/>
      <c r="RBQ114" s="376"/>
      <c r="RBR114" s="376"/>
      <c r="RBS114" s="376"/>
      <c r="RBT114" s="376"/>
      <c r="RBU114" s="376"/>
      <c r="RBV114" s="376"/>
      <c r="RBW114" s="376"/>
      <c r="RBX114" s="376"/>
      <c r="RBY114" s="376"/>
      <c r="RBZ114" s="376"/>
      <c r="RCA114" s="376"/>
      <c r="RCB114" s="376"/>
      <c r="RCC114" s="376"/>
      <c r="RCD114" s="376"/>
      <c r="RCE114" s="376"/>
      <c r="RCF114" s="376"/>
      <c r="RCG114" s="376"/>
      <c r="RCH114" s="376"/>
      <c r="RCI114" s="376"/>
      <c r="RCJ114" s="376"/>
      <c r="RCK114" s="376"/>
      <c r="RCL114" s="376"/>
      <c r="RCM114" s="376"/>
      <c r="RCN114" s="376"/>
      <c r="RCO114" s="376"/>
      <c r="RCP114" s="376"/>
      <c r="RCQ114" s="376"/>
      <c r="RCR114" s="376"/>
      <c r="RCS114" s="376"/>
      <c r="RCT114" s="376"/>
      <c r="RCU114" s="376"/>
      <c r="RCV114" s="376"/>
      <c r="RCW114" s="376"/>
      <c r="RCX114" s="376"/>
      <c r="RCY114" s="376"/>
      <c r="RCZ114" s="376"/>
      <c r="RDA114" s="376"/>
      <c r="RDB114" s="376"/>
      <c r="RDC114" s="376"/>
      <c r="RDD114" s="376"/>
      <c r="RDE114" s="376"/>
      <c r="RDF114" s="376"/>
      <c r="RDG114" s="376"/>
      <c r="RDH114" s="376"/>
      <c r="RDI114" s="376"/>
      <c r="RDJ114" s="376"/>
      <c r="RDK114" s="376"/>
      <c r="RDL114" s="376"/>
      <c r="RDM114" s="376"/>
      <c r="RDN114" s="376"/>
      <c r="RDO114" s="376"/>
      <c r="RDP114" s="376"/>
      <c r="RDQ114" s="376"/>
      <c r="RDR114" s="376"/>
      <c r="RDS114" s="376"/>
      <c r="RDT114" s="376"/>
      <c r="RDU114" s="376"/>
      <c r="RDV114" s="376"/>
      <c r="RDW114" s="376"/>
      <c r="RDX114" s="376"/>
      <c r="RDY114" s="376"/>
      <c r="RDZ114" s="376"/>
      <c r="REA114" s="376"/>
      <c r="REB114" s="376"/>
      <c r="REC114" s="376"/>
      <c r="RED114" s="376"/>
      <c r="REE114" s="376"/>
      <c r="REF114" s="376"/>
      <c r="REG114" s="376"/>
      <c r="REH114" s="376"/>
      <c r="REI114" s="376"/>
      <c r="REJ114" s="376"/>
      <c r="REK114" s="376"/>
      <c r="REL114" s="376"/>
      <c r="REM114" s="376"/>
      <c r="REN114" s="376"/>
      <c r="REO114" s="376"/>
      <c r="REP114" s="376"/>
      <c r="REQ114" s="376"/>
      <c r="RER114" s="376"/>
      <c r="RES114" s="376"/>
      <c r="RET114" s="376"/>
      <c r="REU114" s="376"/>
      <c r="REV114" s="376"/>
      <c r="REW114" s="376"/>
      <c r="REX114" s="376"/>
      <c r="REY114" s="376"/>
      <c r="REZ114" s="376"/>
      <c r="RFA114" s="376"/>
      <c r="RFB114" s="376"/>
      <c r="RFC114" s="376"/>
      <c r="RFD114" s="376"/>
      <c r="RFE114" s="376"/>
      <c r="RFF114" s="376"/>
      <c r="RFG114" s="376"/>
      <c r="RFH114" s="376"/>
      <c r="RFI114" s="376"/>
      <c r="RFJ114" s="376"/>
      <c r="RFK114" s="376"/>
      <c r="RFL114" s="376"/>
      <c r="RFM114" s="376"/>
      <c r="RFN114" s="376"/>
      <c r="RFO114" s="376"/>
      <c r="RFP114" s="376"/>
      <c r="RFQ114" s="376"/>
      <c r="RFR114" s="376"/>
      <c r="RFS114" s="376"/>
      <c r="RFT114" s="376"/>
      <c r="RFU114" s="376"/>
      <c r="RFV114" s="376"/>
      <c r="RFW114" s="376"/>
      <c r="RFX114" s="376"/>
      <c r="RFY114" s="376"/>
      <c r="RFZ114" s="376"/>
      <c r="RGA114" s="376"/>
      <c r="RGB114" s="376"/>
      <c r="RGC114" s="376"/>
      <c r="RGD114" s="376"/>
      <c r="RGE114" s="376"/>
      <c r="RGF114" s="376"/>
      <c r="RGG114" s="376"/>
      <c r="RGH114" s="376"/>
      <c r="RGI114" s="376"/>
      <c r="RGJ114" s="376"/>
      <c r="RGK114" s="376"/>
      <c r="RGL114" s="376"/>
      <c r="RGM114" s="376"/>
      <c r="RGN114" s="376"/>
      <c r="RGO114" s="376"/>
      <c r="RGP114" s="376"/>
      <c r="RGQ114" s="376"/>
      <c r="RGR114" s="376"/>
      <c r="RGS114" s="376"/>
      <c r="RGT114" s="376"/>
      <c r="RGU114" s="376"/>
      <c r="RGV114" s="376"/>
      <c r="RGW114" s="376"/>
      <c r="RGX114" s="376"/>
      <c r="RGY114" s="376"/>
      <c r="RGZ114" s="376"/>
      <c r="RHA114" s="376"/>
      <c r="RHB114" s="376"/>
      <c r="RHC114" s="376"/>
      <c r="RHD114" s="376"/>
      <c r="RHE114" s="376"/>
      <c r="RHF114" s="376"/>
      <c r="RHG114" s="376"/>
      <c r="RHH114" s="376"/>
      <c r="RHI114" s="376"/>
      <c r="RHJ114" s="376"/>
      <c r="RHK114" s="376"/>
      <c r="RHL114" s="376"/>
      <c r="RHM114" s="376"/>
      <c r="RHN114" s="376"/>
      <c r="RHO114" s="376"/>
      <c r="RHP114" s="376"/>
      <c r="RHQ114" s="376"/>
      <c r="RHR114" s="376"/>
      <c r="RHS114" s="376"/>
      <c r="RHT114" s="376"/>
      <c r="RHU114" s="376"/>
      <c r="RHV114" s="376"/>
      <c r="RHW114" s="376"/>
      <c r="RHX114" s="376"/>
      <c r="RHY114" s="376"/>
      <c r="RHZ114" s="376"/>
      <c r="RIA114" s="376"/>
      <c r="RIB114" s="376"/>
      <c r="RIC114" s="376"/>
      <c r="RID114" s="376"/>
      <c r="RIE114" s="376"/>
      <c r="RIF114" s="376"/>
      <c r="RIG114" s="376"/>
      <c r="RIH114" s="376"/>
      <c r="RII114" s="376"/>
      <c r="RIJ114" s="376"/>
      <c r="RIK114" s="376"/>
      <c r="RIL114" s="376"/>
      <c r="RIM114" s="376"/>
      <c r="RIN114" s="376"/>
      <c r="RIO114" s="376"/>
      <c r="RIP114" s="376"/>
      <c r="RIQ114" s="376"/>
      <c r="RIR114" s="376"/>
      <c r="RIS114" s="376"/>
      <c r="RIT114" s="376"/>
      <c r="RIU114" s="376"/>
      <c r="RIV114" s="376"/>
      <c r="RIW114" s="376"/>
      <c r="RIX114" s="376"/>
      <c r="RIY114" s="376"/>
      <c r="RIZ114" s="376"/>
      <c r="RJA114" s="376"/>
      <c r="RJB114" s="376"/>
      <c r="RJC114" s="376"/>
      <c r="RJD114" s="376"/>
      <c r="RJE114" s="376"/>
      <c r="RJF114" s="376"/>
      <c r="RJG114" s="376"/>
      <c r="RJH114" s="376"/>
      <c r="RJI114" s="376"/>
      <c r="RJJ114" s="376"/>
      <c r="RJK114" s="376"/>
      <c r="RJL114" s="376"/>
      <c r="RJM114" s="376"/>
      <c r="RJN114" s="376"/>
      <c r="RJO114" s="376"/>
      <c r="RJP114" s="376"/>
      <c r="RJQ114" s="376"/>
      <c r="RJR114" s="376"/>
      <c r="RJS114" s="376"/>
      <c r="RJT114" s="376"/>
      <c r="RJU114" s="376"/>
      <c r="RJV114" s="376"/>
      <c r="RJW114" s="376"/>
      <c r="RJX114" s="376"/>
      <c r="RJY114" s="376"/>
      <c r="RJZ114" s="376"/>
      <c r="RKA114" s="376"/>
      <c r="RKB114" s="376"/>
      <c r="RKC114" s="376"/>
      <c r="RKD114" s="376"/>
      <c r="RKE114" s="376"/>
      <c r="RKF114" s="376"/>
      <c r="RKG114" s="376"/>
      <c r="RKH114" s="376"/>
      <c r="RKI114" s="376"/>
      <c r="RKJ114" s="376"/>
      <c r="RKK114" s="376"/>
      <c r="RKL114" s="376"/>
      <c r="RKM114" s="376"/>
      <c r="RKN114" s="376"/>
      <c r="RKO114" s="376"/>
      <c r="RKP114" s="376"/>
      <c r="RKQ114" s="376"/>
      <c r="RKR114" s="376"/>
      <c r="RKS114" s="376"/>
      <c r="RKT114" s="376"/>
      <c r="RKU114" s="376"/>
      <c r="RKV114" s="376"/>
      <c r="RKW114" s="376"/>
      <c r="RKX114" s="376"/>
      <c r="RKY114" s="376"/>
      <c r="RKZ114" s="376"/>
      <c r="RLA114" s="376"/>
      <c r="RLB114" s="376"/>
      <c r="RLC114" s="376"/>
      <c r="RLD114" s="376"/>
      <c r="RLE114" s="376"/>
      <c r="RLF114" s="376"/>
      <c r="RLG114" s="376"/>
      <c r="RLH114" s="376"/>
      <c r="RLI114" s="376"/>
      <c r="RLJ114" s="376"/>
      <c r="RLK114" s="376"/>
      <c r="RLL114" s="376"/>
      <c r="RLM114" s="376"/>
      <c r="RLN114" s="376"/>
      <c r="RLO114" s="376"/>
      <c r="RLP114" s="376"/>
      <c r="RLQ114" s="376"/>
      <c r="RLR114" s="376"/>
      <c r="RLS114" s="376"/>
      <c r="RLT114" s="376"/>
      <c r="RLU114" s="376"/>
      <c r="RLV114" s="376"/>
      <c r="RLW114" s="376"/>
      <c r="RLX114" s="376"/>
      <c r="RLY114" s="376"/>
      <c r="RLZ114" s="376"/>
      <c r="RMA114" s="376"/>
      <c r="RMB114" s="376"/>
      <c r="RMC114" s="376"/>
      <c r="RMD114" s="376"/>
      <c r="RME114" s="376"/>
      <c r="RMF114" s="376"/>
      <c r="RMG114" s="376"/>
      <c r="RMH114" s="376"/>
      <c r="RMI114" s="376"/>
      <c r="RMJ114" s="376"/>
      <c r="RMK114" s="376"/>
      <c r="RML114" s="376"/>
      <c r="RMM114" s="376"/>
      <c r="RMN114" s="376"/>
      <c r="RMO114" s="376"/>
      <c r="RMP114" s="376"/>
      <c r="RMQ114" s="376"/>
      <c r="RMR114" s="376"/>
      <c r="RMS114" s="376"/>
      <c r="RMT114" s="376"/>
      <c r="RMU114" s="376"/>
      <c r="RMV114" s="376"/>
      <c r="RMW114" s="376"/>
      <c r="RMX114" s="376"/>
      <c r="RMY114" s="376"/>
      <c r="RMZ114" s="376"/>
      <c r="RNA114" s="376"/>
      <c r="RNB114" s="376"/>
      <c r="RNC114" s="376"/>
      <c r="RND114" s="376"/>
      <c r="RNE114" s="376"/>
      <c r="RNF114" s="376"/>
      <c r="RNG114" s="376"/>
      <c r="RNH114" s="376"/>
      <c r="RNI114" s="376"/>
      <c r="RNJ114" s="376"/>
      <c r="RNK114" s="376"/>
      <c r="RNL114" s="376"/>
      <c r="RNM114" s="376"/>
      <c r="RNN114" s="376"/>
      <c r="RNO114" s="376"/>
      <c r="RNP114" s="376"/>
      <c r="RNQ114" s="376"/>
      <c r="RNR114" s="376"/>
      <c r="RNS114" s="376"/>
      <c r="RNT114" s="376"/>
      <c r="RNU114" s="376"/>
      <c r="RNV114" s="376"/>
      <c r="RNW114" s="376"/>
      <c r="RNX114" s="376"/>
      <c r="RNY114" s="376"/>
      <c r="RNZ114" s="376"/>
      <c r="ROA114" s="376"/>
      <c r="ROB114" s="376"/>
      <c r="ROC114" s="376"/>
      <c r="ROD114" s="376"/>
      <c r="ROE114" s="376"/>
      <c r="ROF114" s="376"/>
      <c r="ROG114" s="376"/>
      <c r="ROH114" s="376"/>
      <c r="ROI114" s="376"/>
      <c r="ROJ114" s="376"/>
      <c r="ROK114" s="376"/>
      <c r="ROL114" s="376"/>
      <c r="ROM114" s="376"/>
      <c r="RON114" s="376"/>
      <c r="ROO114" s="376"/>
      <c r="ROP114" s="376"/>
      <c r="ROQ114" s="376"/>
      <c r="ROR114" s="376"/>
      <c r="ROS114" s="376"/>
      <c r="ROT114" s="376"/>
      <c r="ROU114" s="376"/>
      <c r="ROV114" s="376"/>
      <c r="ROW114" s="376"/>
      <c r="ROX114" s="376"/>
      <c r="ROY114" s="376"/>
      <c r="ROZ114" s="376"/>
      <c r="RPA114" s="376"/>
      <c r="RPB114" s="376"/>
      <c r="RPC114" s="376"/>
      <c r="RPD114" s="376"/>
      <c r="RPE114" s="376"/>
      <c r="RPF114" s="376"/>
      <c r="RPG114" s="376"/>
      <c r="RPH114" s="376"/>
      <c r="RPI114" s="376"/>
      <c r="RPJ114" s="376"/>
      <c r="RPK114" s="376"/>
      <c r="RPL114" s="376"/>
      <c r="RPM114" s="376"/>
      <c r="RPN114" s="376"/>
      <c r="RPO114" s="376"/>
      <c r="RPP114" s="376"/>
      <c r="RPQ114" s="376"/>
      <c r="RPR114" s="376"/>
      <c r="RPS114" s="376"/>
      <c r="RPT114" s="376"/>
      <c r="RPU114" s="376"/>
      <c r="RPV114" s="376"/>
      <c r="RPW114" s="376"/>
      <c r="RPX114" s="376"/>
      <c r="RPY114" s="376"/>
      <c r="RPZ114" s="376"/>
      <c r="RQA114" s="376"/>
      <c r="RQB114" s="376"/>
      <c r="RQC114" s="376"/>
      <c r="RQD114" s="376"/>
      <c r="RQE114" s="376"/>
      <c r="RQF114" s="376"/>
      <c r="RQG114" s="376"/>
      <c r="RQH114" s="376"/>
      <c r="RQI114" s="376"/>
      <c r="RQJ114" s="376"/>
      <c r="RQK114" s="376"/>
      <c r="RQL114" s="376"/>
      <c r="RQM114" s="376"/>
      <c r="RQN114" s="376"/>
      <c r="RQO114" s="376"/>
      <c r="RQP114" s="376"/>
      <c r="RQQ114" s="376"/>
      <c r="RQR114" s="376"/>
      <c r="RQS114" s="376"/>
      <c r="RQT114" s="376"/>
      <c r="RQU114" s="376"/>
      <c r="RQV114" s="376"/>
      <c r="RQW114" s="376"/>
      <c r="RQX114" s="376"/>
      <c r="RQY114" s="376"/>
      <c r="RQZ114" s="376"/>
      <c r="RRA114" s="376"/>
      <c r="RRB114" s="376"/>
      <c r="RRC114" s="376"/>
      <c r="RRD114" s="376"/>
      <c r="RRE114" s="376"/>
      <c r="RRF114" s="376"/>
      <c r="RRG114" s="376"/>
      <c r="RRH114" s="376"/>
      <c r="RRI114" s="376"/>
      <c r="RRJ114" s="376"/>
      <c r="RRK114" s="376"/>
      <c r="RRL114" s="376"/>
      <c r="RRM114" s="376"/>
      <c r="RRN114" s="376"/>
      <c r="RRO114" s="376"/>
      <c r="RRP114" s="376"/>
      <c r="RRQ114" s="376"/>
      <c r="RRR114" s="376"/>
      <c r="RRS114" s="376"/>
      <c r="RRT114" s="376"/>
      <c r="RRU114" s="376"/>
      <c r="RRV114" s="376"/>
      <c r="RRW114" s="376"/>
      <c r="RRX114" s="376"/>
      <c r="RRY114" s="376"/>
      <c r="RRZ114" s="376"/>
      <c r="RSA114" s="376"/>
      <c r="RSB114" s="376"/>
      <c r="RSC114" s="376"/>
      <c r="RSD114" s="376"/>
      <c r="RSE114" s="376"/>
      <c r="RSF114" s="376"/>
      <c r="RSG114" s="376"/>
      <c r="RSH114" s="376"/>
      <c r="RSI114" s="376"/>
      <c r="RSJ114" s="376"/>
      <c r="RSK114" s="376"/>
      <c r="RSL114" s="376"/>
      <c r="RSM114" s="376"/>
      <c r="RSN114" s="376"/>
      <c r="RSO114" s="376"/>
      <c r="RSP114" s="376"/>
      <c r="RSQ114" s="376"/>
      <c r="RSR114" s="376"/>
      <c r="RSS114" s="376"/>
      <c r="RST114" s="376"/>
      <c r="RSU114" s="376"/>
      <c r="RSV114" s="376"/>
      <c r="RSW114" s="376"/>
      <c r="RSX114" s="376"/>
      <c r="RSY114" s="376"/>
      <c r="RSZ114" s="376"/>
      <c r="RTA114" s="376"/>
      <c r="RTB114" s="376"/>
      <c r="RTC114" s="376"/>
      <c r="RTD114" s="376"/>
      <c r="RTE114" s="376"/>
      <c r="RTF114" s="376"/>
      <c r="RTG114" s="376"/>
      <c r="RTH114" s="376"/>
      <c r="RTI114" s="376"/>
      <c r="RTJ114" s="376"/>
      <c r="RTK114" s="376"/>
      <c r="RTL114" s="376"/>
      <c r="RTM114" s="376"/>
      <c r="RTN114" s="376"/>
      <c r="RTO114" s="376"/>
      <c r="RTP114" s="376"/>
      <c r="RTQ114" s="376"/>
      <c r="RTR114" s="376"/>
      <c r="RTS114" s="376"/>
      <c r="RTT114" s="376"/>
      <c r="RTU114" s="376"/>
      <c r="RTV114" s="376"/>
      <c r="RTW114" s="376"/>
      <c r="RTX114" s="376"/>
      <c r="RTY114" s="376"/>
      <c r="RTZ114" s="376"/>
      <c r="RUA114" s="376"/>
      <c r="RUB114" s="376"/>
      <c r="RUC114" s="376"/>
      <c r="RUD114" s="376"/>
      <c r="RUE114" s="376"/>
      <c r="RUF114" s="376"/>
      <c r="RUG114" s="376"/>
      <c r="RUH114" s="376"/>
      <c r="RUI114" s="376"/>
      <c r="RUJ114" s="376"/>
      <c r="RUK114" s="376"/>
      <c r="RUL114" s="376"/>
      <c r="RUM114" s="376"/>
      <c r="RUN114" s="376"/>
      <c r="RUO114" s="376"/>
      <c r="RUP114" s="376"/>
      <c r="RUQ114" s="376"/>
      <c r="RUR114" s="376"/>
      <c r="RUS114" s="376"/>
      <c r="RUT114" s="376"/>
      <c r="RUU114" s="376"/>
      <c r="RUV114" s="376"/>
      <c r="RUW114" s="376"/>
      <c r="RUX114" s="376"/>
      <c r="RUY114" s="376"/>
      <c r="RUZ114" s="376"/>
      <c r="RVA114" s="376"/>
      <c r="RVB114" s="376"/>
      <c r="RVC114" s="376"/>
      <c r="RVD114" s="376"/>
      <c r="RVE114" s="376"/>
      <c r="RVF114" s="376"/>
      <c r="RVG114" s="376"/>
      <c r="RVH114" s="376"/>
      <c r="RVI114" s="376"/>
      <c r="RVJ114" s="376"/>
      <c r="RVK114" s="376"/>
      <c r="RVL114" s="376"/>
      <c r="RVM114" s="376"/>
      <c r="RVN114" s="376"/>
      <c r="RVO114" s="376"/>
      <c r="RVP114" s="376"/>
      <c r="RVQ114" s="376"/>
      <c r="RVR114" s="376"/>
      <c r="RVS114" s="376"/>
      <c r="RVT114" s="376"/>
      <c r="RVU114" s="376"/>
      <c r="RVV114" s="376"/>
      <c r="RVW114" s="376"/>
      <c r="RVX114" s="376"/>
      <c r="RVY114" s="376"/>
      <c r="RVZ114" s="376"/>
      <c r="RWA114" s="376"/>
      <c r="RWB114" s="376"/>
      <c r="RWC114" s="376"/>
      <c r="RWD114" s="376"/>
      <c r="RWE114" s="376"/>
      <c r="RWF114" s="376"/>
      <c r="RWG114" s="376"/>
      <c r="RWH114" s="376"/>
      <c r="RWI114" s="376"/>
      <c r="RWJ114" s="376"/>
      <c r="RWK114" s="376"/>
      <c r="RWL114" s="376"/>
      <c r="RWM114" s="376"/>
      <c r="RWN114" s="376"/>
      <c r="RWO114" s="376"/>
      <c r="RWP114" s="376"/>
      <c r="RWQ114" s="376"/>
      <c r="RWR114" s="376"/>
      <c r="RWS114" s="376"/>
      <c r="RWT114" s="376"/>
      <c r="RWU114" s="376"/>
      <c r="RWV114" s="376"/>
      <c r="RWW114" s="376"/>
      <c r="RWX114" s="376"/>
      <c r="RWY114" s="376"/>
      <c r="RWZ114" s="376"/>
      <c r="RXA114" s="376"/>
      <c r="RXB114" s="376"/>
      <c r="RXC114" s="376"/>
      <c r="RXD114" s="376"/>
      <c r="RXE114" s="376"/>
      <c r="RXF114" s="376"/>
      <c r="RXG114" s="376"/>
      <c r="RXH114" s="376"/>
      <c r="RXI114" s="376"/>
      <c r="RXJ114" s="376"/>
      <c r="RXK114" s="376"/>
      <c r="RXL114" s="376"/>
      <c r="RXM114" s="376"/>
      <c r="RXN114" s="376"/>
      <c r="RXO114" s="376"/>
      <c r="RXP114" s="376"/>
      <c r="RXQ114" s="376"/>
      <c r="RXR114" s="376"/>
      <c r="RXS114" s="376"/>
      <c r="RXT114" s="376"/>
      <c r="RXU114" s="376"/>
      <c r="RXV114" s="376"/>
      <c r="RXW114" s="376"/>
      <c r="RXX114" s="376"/>
      <c r="RXY114" s="376"/>
      <c r="RXZ114" s="376"/>
      <c r="RYA114" s="376"/>
      <c r="RYB114" s="376"/>
      <c r="RYC114" s="376"/>
      <c r="RYD114" s="376"/>
      <c r="RYE114" s="376"/>
      <c r="RYF114" s="376"/>
      <c r="RYG114" s="376"/>
      <c r="RYH114" s="376"/>
      <c r="RYI114" s="376"/>
      <c r="RYJ114" s="376"/>
      <c r="RYK114" s="376"/>
      <c r="RYL114" s="376"/>
      <c r="RYM114" s="376"/>
      <c r="RYN114" s="376"/>
      <c r="RYO114" s="376"/>
      <c r="RYP114" s="376"/>
      <c r="RYQ114" s="376"/>
      <c r="RYR114" s="376"/>
      <c r="RYS114" s="376"/>
      <c r="RYT114" s="376"/>
      <c r="RYU114" s="376"/>
      <c r="RYV114" s="376"/>
      <c r="RYW114" s="376"/>
      <c r="RYX114" s="376"/>
      <c r="RYY114" s="376"/>
      <c r="RYZ114" s="376"/>
      <c r="RZA114" s="376"/>
      <c r="RZB114" s="376"/>
      <c r="RZC114" s="376"/>
      <c r="RZD114" s="376"/>
      <c r="RZE114" s="376"/>
      <c r="RZF114" s="376"/>
      <c r="RZG114" s="376"/>
      <c r="RZH114" s="376"/>
      <c r="RZI114" s="376"/>
      <c r="RZJ114" s="376"/>
      <c r="RZK114" s="376"/>
      <c r="RZL114" s="376"/>
      <c r="RZM114" s="376"/>
      <c r="RZN114" s="376"/>
      <c r="RZO114" s="376"/>
      <c r="RZP114" s="376"/>
      <c r="RZQ114" s="376"/>
      <c r="RZR114" s="376"/>
      <c r="RZS114" s="376"/>
      <c r="RZT114" s="376"/>
      <c r="RZU114" s="376"/>
      <c r="RZV114" s="376"/>
      <c r="RZW114" s="376"/>
      <c r="RZX114" s="376"/>
      <c r="RZY114" s="376"/>
      <c r="RZZ114" s="376"/>
      <c r="SAA114" s="376"/>
      <c r="SAB114" s="376"/>
      <c r="SAC114" s="376"/>
      <c r="SAD114" s="376"/>
      <c r="SAE114" s="376"/>
      <c r="SAF114" s="376"/>
      <c r="SAG114" s="376"/>
      <c r="SAH114" s="376"/>
      <c r="SAI114" s="376"/>
      <c r="SAJ114" s="376"/>
      <c r="SAK114" s="376"/>
      <c r="SAL114" s="376"/>
      <c r="SAM114" s="376"/>
      <c r="SAN114" s="376"/>
      <c r="SAO114" s="376"/>
      <c r="SAP114" s="376"/>
      <c r="SAQ114" s="376"/>
      <c r="SAR114" s="376"/>
      <c r="SAS114" s="376"/>
      <c r="SAT114" s="376"/>
      <c r="SAU114" s="376"/>
      <c r="SAV114" s="376"/>
      <c r="SAW114" s="376"/>
      <c r="SAX114" s="376"/>
      <c r="SAY114" s="376"/>
      <c r="SAZ114" s="376"/>
      <c r="SBA114" s="376"/>
      <c r="SBB114" s="376"/>
      <c r="SBC114" s="376"/>
      <c r="SBD114" s="376"/>
      <c r="SBE114" s="376"/>
      <c r="SBF114" s="376"/>
      <c r="SBG114" s="376"/>
      <c r="SBH114" s="376"/>
      <c r="SBI114" s="376"/>
      <c r="SBJ114" s="376"/>
      <c r="SBK114" s="376"/>
      <c r="SBL114" s="376"/>
      <c r="SBM114" s="376"/>
      <c r="SBN114" s="376"/>
      <c r="SBO114" s="376"/>
      <c r="SBP114" s="376"/>
      <c r="SBQ114" s="376"/>
      <c r="SBR114" s="376"/>
      <c r="SBS114" s="376"/>
      <c r="SBT114" s="376"/>
      <c r="SBU114" s="376"/>
      <c r="SBV114" s="376"/>
      <c r="SBW114" s="376"/>
      <c r="SBX114" s="376"/>
      <c r="SBY114" s="376"/>
      <c r="SBZ114" s="376"/>
      <c r="SCA114" s="376"/>
      <c r="SCB114" s="376"/>
      <c r="SCC114" s="376"/>
      <c r="SCD114" s="376"/>
      <c r="SCE114" s="376"/>
      <c r="SCF114" s="376"/>
      <c r="SCG114" s="376"/>
      <c r="SCH114" s="376"/>
      <c r="SCI114" s="376"/>
      <c r="SCJ114" s="376"/>
      <c r="SCK114" s="376"/>
      <c r="SCL114" s="376"/>
      <c r="SCM114" s="376"/>
      <c r="SCN114" s="376"/>
      <c r="SCO114" s="376"/>
      <c r="SCP114" s="376"/>
      <c r="SCQ114" s="376"/>
      <c r="SCR114" s="376"/>
      <c r="SCS114" s="376"/>
      <c r="SCT114" s="376"/>
      <c r="SCU114" s="376"/>
      <c r="SCV114" s="376"/>
      <c r="SCW114" s="376"/>
      <c r="SCX114" s="376"/>
      <c r="SCY114" s="376"/>
      <c r="SCZ114" s="376"/>
      <c r="SDA114" s="376"/>
      <c r="SDB114" s="376"/>
      <c r="SDC114" s="376"/>
      <c r="SDD114" s="376"/>
      <c r="SDE114" s="376"/>
      <c r="SDF114" s="376"/>
      <c r="SDG114" s="376"/>
      <c r="SDH114" s="376"/>
      <c r="SDI114" s="376"/>
      <c r="SDJ114" s="376"/>
      <c r="SDK114" s="376"/>
      <c r="SDL114" s="376"/>
      <c r="SDM114" s="376"/>
      <c r="SDN114" s="376"/>
      <c r="SDO114" s="376"/>
      <c r="SDP114" s="376"/>
      <c r="SDQ114" s="376"/>
      <c r="SDR114" s="376"/>
      <c r="SDS114" s="376"/>
      <c r="SDT114" s="376"/>
      <c r="SDU114" s="376"/>
      <c r="SDV114" s="376"/>
      <c r="SDW114" s="376"/>
      <c r="SDX114" s="376"/>
      <c r="SDY114" s="376"/>
      <c r="SDZ114" s="376"/>
      <c r="SEA114" s="376"/>
      <c r="SEB114" s="376"/>
      <c r="SEC114" s="376"/>
      <c r="SED114" s="376"/>
      <c r="SEE114" s="376"/>
      <c r="SEF114" s="376"/>
      <c r="SEG114" s="376"/>
      <c r="SEH114" s="376"/>
      <c r="SEI114" s="376"/>
      <c r="SEJ114" s="376"/>
      <c r="SEK114" s="376"/>
      <c r="SEL114" s="376"/>
      <c r="SEM114" s="376"/>
      <c r="SEN114" s="376"/>
      <c r="SEO114" s="376"/>
      <c r="SEP114" s="376"/>
      <c r="SEQ114" s="376"/>
      <c r="SER114" s="376"/>
      <c r="SES114" s="376"/>
      <c r="SET114" s="376"/>
      <c r="SEU114" s="376"/>
      <c r="SEV114" s="376"/>
      <c r="SEW114" s="376"/>
      <c r="SEX114" s="376"/>
      <c r="SEY114" s="376"/>
      <c r="SEZ114" s="376"/>
      <c r="SFA114" s="376"/>
      <c r="SFB114" s="376"/>
      <c r="SFC114" s="376"/>
      <c r="SFD114" s="376"/>
      <c r="SFE114" s="376"/>
      <c r="SFF114" s="376"/>
      <c r="SFG114" s="376"/>
      <c r="SFH114" s="376"/>
      <c r="SFI114" s="376"/>
      <c r="SFJ114" s="376"/>
      <c r="SFK114" s="376"/>
      <c r="SFL114" s="376"/>
      <c r="SFM114" s="376"/>
      <c r="SFN114" s="376"/>
      <c r="SFO114" s="376"/>
      <c r="SFP114" s="376"/>
      <c r="SFQ114" s="376"/>
      <c r="SFR114" s="376"/>
      <c r="SFS114" s="376"/>
      <c r="SFT114" s="376"/>
      <c r="SFU114" s="376"/>
      <c r="SFV114" s="376"/>
      <c r="SFW114" s="376"/>
      <c r="SFX114" s="376"/>
      <c r="SFY114" s="376"/>
      <c r="SFZ114" s="376"/>
      <c r="SGA114" s="376"/>
      <c r="SGB114" s="376"/>
      <c r="SGC114" s="376"/>
      <c r="SGD114" s="376"/>
      <c r="SGE114" s="376"/>
      <c r="SGF114" s="376"/>
      <c r="SGG114" s="376"/>
      <c r="SGH114" s="376"/>
      <c r="SGI114" s="376"/>
      <c r="SGJ114" s="376"/>
      <c r="SGK114" s="376"/>
      <c r="SGL114" s="376"/>
      <c r="SGM114" s="376"/>
      <c r="SGN114" s="376"/>
      <c r="SGO114" s="376"/>
      <c r="SGP114" s="376"/>
      <c r="SGQ114" s="376"/>
      <c r="SGR114" s="376"/>
      <c r="SGS114" s="376"/>
      <c r="SGT114" s="376"/>
      <c r="SGU114" s="376"/>
      <c r="SGV114" s="376"/>
      <c r="SGW114" s="376"/>
      <c r="SGX114" s="376"/>
      <c r="SGY114" s="376"/>
      <c r="SGZ114" s="376"/>
      <c r="SHA114" s="376"/>
      <c r="SHB114" s="376"/>
      <c r="SHC114" s="376"/>
      <c r="SHD114" s="376"/>
      <c r="SHE114" s="376"/>
      <c r="SHF114" s="376"/>
      <c r="SHG114" s="376"/>
      <c r="SHH114" s="376"/>
      <c r="SHI114" s="376"/>
      <c r="SHJ114" s="376"/>
      <c r="SHK114" s="376"/>
      <c r="SHL114" s="376"/>
      <c r="SHM114" s="376"/>
      <c r="SHN114" s="376"/>
      <c r="SHO114" s="376"/>
      <c r="SHP114" s="376"/>
      <c r="SHQ114" s="376"/>
      <c r="SHR114" s="376"/>
      <c r="SHS114" s="376"/>
      <c r="SHT114" s="376"/>
      <c r="SHU114" s="376"/>
      <c r="SHV114" s="376"/>
      <c r="SHW114" s="376"/>
      <c r="SHX114" s="376"/>
      <c r="SHY114" s="376"/>
      <c r="SHZ114" s="376"/>
      <c r="SIA114" s="376"/>
      <c r="SIB114" s="376"/>
      <c r="SIC114" s="376"/>
      <c r="SID114" s="376"/>
      <c r="SIE114" s="376"/>
      <c r="SIF114" s="376"/>
      <c r="SIG114" s="376"/>
      <c r="SIH114" s="376"/>
      <c r="SII114" s="376"/>
      <c r="SIJ114" s="376"/>
      <c r="SIK114" s="376"/>
      <c r="SIL114" s="376"/>
      <c r="SIM114" s="376"/>
      <c r="SIN114" s="376"/>
      <c r="SIO114" s="376"/>
      <c r="SIP114" s="376"/>
      <c r="SIQ114" s="376"/>
      <c r="SIR114" s="376"/>
      <c r="SIS114" s="376"/>
      <c r="SIT114" s="376"/>
      <c r="SIU114" s="376"/>
      <c r="SIV114" s="376"/>
      <c r="SIW114" s="376"/>
      <c r="SIX114" s="376"/>
      <c r="SIY114" s="376"/>
      <c r="SIZ114" s="376"/>
      <c r="SJA114" s="376"/>
      <c r="SJB114" s="376"/>
      <c r="SJC114" s="376"/>
      <c r="SJD114" s="376"/>
      <c r="SJE114" s="376"/>
      <c r="SJF114" s="376"/>
      <c r="SJG114" s="376"/>
      <c r="SJH114" s="376"/>
      <c r="SJI114" s="376"/>
      <c r="SJJ114" s="376"/>
      <c r="SJK114" s="376"/>
      <c r="SJL114" s="376"/>
      <c r="SJM114" s="376"/>
      <c r="SJN114" s="376"/>
      <c r="SJO114" s="376"/>
      <c r="SJP114" s="376"/>
      <c r="SJQ114" s="376"/>
      <c r="SJR114" s="376"/>
      <c r="SJS114" s="376"/>
      <c r="SJT114" s="376"/>
      <c r="SJU114" s="376"/>
      <c r="SJV114" s="376"/>
      <c r="SJW114" s="376"/>
      <c r="SJX114" s="376"/>
      <c r="SJY114" s="376"/>
      <c r="SJZ114" s="376"/>
      <c r="SKA114" s="376"/>
      <c r="SKB114" s="376"/>
      <c r="SKC114" s="376"/>
      <c r="SKD114" s="376"/>
      <c r="SKE114" s="376"/>
      <c r="SKF114" s="376"/>
      <c r="SKG114" s="376"/>
      <c r="SKH114" s="376"/>
      <c r="SKI114" s="376"/>
      <c r="SKJ114" s="376"/>
      <c r="SKK114" s="376"/>
      <c r="SKL114" s="376"/>
      <c r="SKM114" s="376"/>
      <c r="SKN114" s="376"/>
      <c r="SKO114" s="376"/>
      <c r="SKP114" s="376"/>
      <c r="SKQ114" s="376"/>
      <c r="SKR114" s="376"/>
      <c r="SKS114" s="376"/>
      <c r="SKT114" s="376"/>
      <c r="SKU114" s="376"/>
      <c r="SKV114" s="376"/>
      <c r="SKW114" s="376"/>
      <c r="SKX114" s="376"/>
      <c r="SKY114" s="376"/>
      <c r="SKZ114" s="376"/>
      <c r="SLA114" s="376"/>
      <c r="SLB114" s="376"/>
      <c r="SLC114" s="376"/>
      <c r="SLD114" s="376"/>
      <c r="SLE114" s="376"/>
      <c r="SLF114" s="376"/>
      <c r="SLG114" s="376"/>
      <c r="SLH114" s="376"/>
      <c r="SLI114" s="376"/>
      <c r="SLJ114" s="376"/>
      <c r="SLK114" s="376"/>
      <c r="SLL114" s="376"/>
      <c r="SLM114" s="376"/>
      <c r="SLN114" s="376"/>
      <c r="SLO114" s="376"/>
      <c r="SLP114" s="376"/>
      <c r="SLQ114" s="376"/>
      <c r="SLR114" s="376"/>
      <c r="SLS114" s="376"/>
      <c r="SLT114" s="376"/>
      <c r="SLU114" s="376"/>
      <c r="SLV114" s="376"/>
      <c r="SLW114" s="376"/>
      <c r="SLX114" s="376"/>
      <c r="SLY114" s="376"/>
      <c r="SLZ114" s="376"/>
      <c r="SMA114" s="376"/>
      <c r="SMB114" s="376"/>
      <c r="SMC114" s="376"/>
      <c r="SMD114" s="376"/>
      <c r="SME114" s="376"/>
      <c r="SMF114" s="376"/>
      <c r="SMG114" s="376"/>
      <c r="SMH114" s="376"/>
      <c r="SMI114" s="376"/>
      <c r="SMJ114" s="376"/>
      <c r="SMK114" s="376"/>
      <c r="SML114" s="376"/>
      <c r="SMM114" s="376"/>
      <c r="SMN114" s="376"/>
      <c r="SMO114" s="376"/>
      <c r="SMP114" s="376"/>
      <c r="SMQ114" s="376"/>
      <c r="SMR114" s="376"/>
      <c r="SMS114" s="376"/>
      <c r="SMT114" s="376"/>
      <c r="SMU114" s="376"/>
      <c r="SMV114" s="376"/>
      <c r="SMW114" s="376"/>
      <c r="SMX114" s="376"/>
      <c r="SMY114" s="376"/>
      <c r="SMZ114" s="376"/>
      <c r="SNA114" s="376"/>
      <c r="SNB114" s="376"/>
      <c r="SNC114" s="376"/>
      <c r="SND114" s="376"/>
      <c r="SNE114" s="376"/>
      <c r="SNF114" s="376"/>
      <c r="SNG114" s="376"/>
      <c r="SNH114" s="376"/>
      <c r="SNI114" s="376"/>
      <c r="SNJ114" s="376"/>
      <c r="SNK114" s="376"/>
      <c r="SNL114" s="376"/>
      <c r="SNM114" s="376"/>
      <c r="SNN114" s="376"/>
      <c r="SNO114" s="376"/>
      <c r="SNP114" s="376"/>
      <c r="SNQ114" s="376"/>
      <c r="SNR114" s="376"/>
      <c r="SNS114" s="376"/>
      <c r="SNT114" s="376"/>
      <c r="SNU114" s="376"/>
      <c r="SNV114" s="376"/>
      <c r="SNW114" s="376"/>
      <c r="SNX114" s="376"/>
      <c r="SNY114" s="376"/>
      <c r="SNZ114" s="376"/>
      <c r="SOA114" s="376"/>
      <c r="SOB114" s="376"/>
      <c r="SOC114" s="376"/>
      <c r="SOD114" s="376"/>
      <c r="SOE114" s="376"/>
      <c r="SOF114" s="376"/>
      <c r="SOG114" s="376"/>
      <c r="SOH114" s="376"/>
      <c r="SOI114" s="376"/>
      <c r="SOJ114" s="376"/>
      <c r="SOK114" s="376"/>
      <c r="SOL114" s="376"/>
      <c r="SOM114" s="376"/>
      <c r="SON114" s="376"/>
      <c r="SOO114" s="376"/>
      <c r="SOP114" s="376"/>
      <c r="SOQ114" s="376"/>
      <c r="SOR114" s="376"/>
      <c r="SOS114" s="376"/>
      <c r="SOT114" s="376"/>
      <c r="SOU114" s="376"/>
      <c r="SOV114" s="376"/>
      <c r="SOW114" s="376"/>
      <c r="SOX114" s="376"/>
      <c r="SOY114" s="376"/>
      <c r="SOZ114" s="376"/>
      <c r="SPA114" s="376"/>
      <c r="SPB114" s="376"/>
      <c r="SPC114" s="376"/>
      <c r="SPD114" s="376"/>
      <c r="SPE114" s="376"/>
      <c r="SPF114" s="376"/>
      <c r="SPG114" s="376"/>
      <c r="SPH114" s="376"/>
      <c r="SPI114" s="376"/>
      <c r="SPJ114" s="376"/>
      <c r="SPK114" s="376"/>
      <c r="SPL114" s="376"/>
      <c r="SPM114" s="376"/>
      <c r="SPN114" s="376"/>
      <c r="SPO114" s="376"/>
      <c r="SPP114" s="376"/>
      <c r="SPQ114" s="376"/>
      <c r="SPR114" s="376"/>
      <c r="SPS114" s="376"/>
      <c r="SPT114" s="376"/>
      <c r="SPU114" s="376"/>
      <c r="SPV114" s="376"/>
      <c r="SPW114" s="376"/>
      <c r="SPX114" s="376"/>
      <c r="SPY114" s="376"/>
      <c r="SPZ114" s="376"/>
      <c r="SQA114" s="376"/>
      <c r="SQB114" s="376"/>
      <c r="SQC114" s="376"/>
      <c r="SQD114" s="376"/>
      <c r="SQE114" s="376"/>
      <c r="SQF114" s="376"/>
      <c r="SQG114" s="376"/>
      <c r="SQH114" s="376"/>
      <c r="SQI114" s="376"/>
      <c r="SQJ114" s="376"/>
      <c r="SQK114" s="376"/>
      <c r="SQL114" s="376"/>
      <c r="SQM114" s="376"/>
      <c r="SQN114" s="376"/>
      <c r="SQO114" s="376"/>
      <c r="SQP114" s="376"/>
      <c r="SQQ114" s="376"/>
      <c r="SQR114" s="376"/>
      <c r="SQS114" s="376"/>
      <c r="SQT114" s="376"/>
      <c r="SQU114" s="376"/>
      <c r="SQV114" s="376"/>
      <c r="SQW114" s="376"/>
      <c r="SQX114" s="376"/>
      <c r="SQY114" s="376"/>
      <c r="SQZ114" s="376"/>
      <c r="SRA114" s="376"/>
      <c r="SRB114" s="376"/>
      <c r="SRC114" s="376"/>
      <c r="SRD114" s="376"/>
      <c r="SRE114" s="376"/>
      <c r="SRF114" s="376"/>
      <c r="SRG114" s="376"/>
      <c r="SRH114" s="376"/>
      <c r="SRI114" s="376"/>
      <c r="SRJ114" s="376"/>
      <c r="SRK114" s="376"/>
      <c r="SRL114" s="376"/>
      <c r="SRM114" s="376"/>
      <c r="SRN114" s="376"/>
      <c r="SRO114" s="376"/>
      <c r="SRP114" s="376"/>
      <c r="SRQ114" s="376"/>
      <c r="SRR114" s="376"/>
      <c r="SRS114" s="376"/>
      <c r="SRT114" s="376"/>
      <c r="SRU114" s="376"/>
      <c r="SRV114" s="376"/>
      <c r="SRW114" s="376"/>
      <c r="SRX114" s="376"/>
      <c r="SRY114" s="376"/>
      <c r="SRZ114" s="376"/>
      <c r="SSA114" s="376"/>
      <c r="SSB114" s="376"/>
      <c r="SSC114" s="376"/>
      <c r="SSD114" s="376"/>
      <c r="SSE114" s="376"/>
      <c r="SSF114" s="376"/>
      <c r="SSG114" s="376"/>
      <c r="SSH114" s="376"/>
      <c r="SSI114" s="376"/>
      <c r="SSJ114" s="376"/>
      <c r="SSK114" s="376"/>
      <c r="SSL114" s="376"/>
      <c r="SSM114" s="376"/>
      <c r="SSN114" s="376"/>
      <c r="SSO114" s="376"/>
      <c r="SSP114" s="376"/>
      <c r="SSQ114" s="376"/>
      <c r="SSR114" s="376"/>
      <c r="SSS114" s="376"/>
      <c r="SST114" s="376"/>
      <c r="SSU114" s="376"/>
      <c r="SSV114" s="376"/>
      <c r="SSW114" s="376"/>
      <c r="SSX114" s="376"/>
      <c r="SSY114" s="376"/>
      <c r="SSZ114" s="376"/>
      <c r="STA114" s="376"/>
      <c r="STB114" s="376"/>
      <c r="STC114" s="376"/>
      <c r="STD114" s="376"/>
      <c r="STE114" s="376"/>
      <c r="STF114" s="376"/>
      <c r="STG114" s="376"/>
      <c r="STH114" s="376"/>
      <c r="STI114" s="376"/>
      <c r="STJ114" s="376"/>
      <c r="STK114" s="376"/>
      <c r="STL114" s="376"/>
      <c r="STM114" s="376"/>
      <c r="STN114" s="376"/>
      <c r="STO114" s="376"/>
      <c r="STP114" s="376"/>
      <c r="STQ114" s="376"/>
      <c r="STR114" s="376"/>
      <c r="STS114" s="376"/>
      <c r="STT114" s="376"/>
      <c r="STU114" s="376"/>
      <c r="STV114" s="376"/>
      <c r="STW114" s="376"/>
      <c r="STX114" s="376"/>
      <c r="STY114" s="376"/>
      <c r="STZ114" s="376"/>
      <c r="SUA114" s="376"/>
      <c r="SUB114" s="376"/>
      <c r="SUC114" s="376"/>
      <c r="SUD114" s="376"/>
      <c r="SUE114" s="376"/>
      <c r="SUF114" s="376"/>
      <c r="SUG114" s="376"/>
      <c r="SUH114" s="376"/>
      <c r="SUI114" s="376"/>
      <c r="SUJ114" s="376"/>
      <c r="SUK114" s="376"/>
      <c r="SUL114" s="376"/>
      <c r="SUM114" s="376"/>
      <c r="SUN114" s="376"/>
      <c r="SUO114" s="376"/>
      <c r="SUP114" s="376"/>
      <c r="SUQ114" s="376"/>
      <c r="SUR114" s="376"/>
      <c r="SUS114" s="376"/>
      <c r="SUT114" s="376"/>
      <c r="SUU114" s="376"/>
      <c r="SUV114" s="376"/>
      <c r="SUW114" s="376"/>
      <c r="SUX114" s="376"/>
      <c r="SUY114" s="376"/>
      <c r="SUZ114" s="376"/>
      <c r="SVA114" s="376"/>
      <c r="SVB114" s="376"/>
      <c r="SVC114" s="376"/>
      <c r="SVD114" s="376"/>
      <c r="SVE114" s="376"/>
      <c r="SVF114" s="376"/>
      <c r="SVG114" s="376"/>
      <c r="SVH114" s="376"/>
      <c r="SVI114" s="376"/>
      <c r="SVJ114" s="376"/>
      <c r="SVK114" s="376"/>
      <c r="SVL114" s="376"/>
      <c r="SVM114" s="376"/>
      <c r="SVN114" s="376"/>
      <c r="SVO114" s="376"/>
      <c r="SVP114" s="376"/>
      <c r="SVQ114" s="376"/>
      <c r="SVR114" s="376"/>
      <c r="SVS114" s="376"/>
      <c r="SVT114" s="376"/>
      <c r="SVU114" s="376"/>
      <c r="SVV114" s="376"/>
      <c r="SVW114" s="376"/>
      <c r="SVX114" s="376"/>
      <c r="SVY114" s="376"/>
      <c r="SVZ114" s="376"/>
      <c r="SWA114" s="376"/>
      <c r="SWB114" s="376"/>
      <c r="SWC114" s="376"/>
      <c r="SWD114" s="376"/>
      <c r="SWE114" s="376"/>
      <c r="SWF114" s="376"/>
      <c r="SWG114" s="376"/>
      <c r="SWH114" s="376"/>
      <c r="SWI114" s="376"/>
      <c r="SWJ114" s="376"/>
      <c r="SWK114" s="376"/>
      <c r="SWL114" s="376"/>
      <c r="SWM114" s="376"/>
      <c r="SWN114" s="376"/>
      <c r="SWO114" s="376"/>
      <c r="SWP114" s="376"/>
      <c r="SWQ114" s="376"/>
      <c r="SWR114" s="376"/>
      <c r="SWS114" s="376"/>
      <c r="SWT114" s="376"/>
      <c r="SWU114" s="376"/>
      <c r="SWV114" s="376"/>
      <c r="SWW114" s="376"/>
      <c r="SWX114" s="376"/>
      <c r="SWY114" s="376"/>
      <c r="SWZ114" s="376"/>
      <c r="SXA114" s="376"/>
      <c r="SXB114" s="376"/>
      <c r="SXC114" s="376"/>
      <c r="SXD114" s="376"/>
      <c r="SXE114" s="376"/>
      <c r="SXF114" s="376"/>
      <c r="SXG114" s="376"/>
      <c r="SXH114" s="376"/>
      <c r="SXI114" s="376"/>
      <c r="SXJ114" s="376"/>
      <c r="SXK114" s="376"/>
      <c r="SXL114" s="376"/>
      <c r="SXM114" s="376"/>
      <c r="SXN114" s="376"/>
      <c r="SXO114" s="376"/>
      <c r="SXP114" s="376"/>
      <c r="SXQ114" s="376"/>
      <c r="SXR114" s="376"/>
      <c r="SXS114" s="376"/>
      <c r="SXT114" s="376"/>
      <c r="SXU114" s="376"/>
      <c r="SXV114" s="376"/>
      <c r="SXW114" s="376"/>
      <c r="SXX114" s="376"/>
      <c r="SXY114" s="376"/>
      <c r="SXZ114" s="376"/>
      <c r="SYA114" s="376"/>
      <c r="SYB114" s="376"/>
      <c r="SYC114" s="376"/>
      <c r="SYD114" s="376"/>
      <c r="SYE114" s="376"/>
      <c r="SYF114" s="376"/>
      <c r="SYG114" s="376"/>
      <c r="SYH114" s="376"/>
      <c r="SYI114" s="376"/>
      <c r="SYJ114" s="376"/>
      <c r="SYK114" s="376"/>
      <c r="SYL114" s="376"/>
      <c r="SYM114" s="376"/>
      <c r="SYN114" s="376"/>
      <c r="SYO114" s="376"/>
      <c r="SYP114" s="376"/>
      <c r="SYQ114" s="376"/>
      <c r="SYR114" s="376"/>
      <c r="SYS114" s="376"/>
      <c r="SYT114" s="376"/>
      <c r="SYU114" s="376"/>
      <c r="SYV114" s="376"/>
      <c r="SYW114" s="376"/>
      <c r="SYX114" s="376"/>
      <c r="SYY114" s="376"/>
      <c r="SYZ114" s="376"/>
      <c r="SZA114" s="376"/>
      <c r="SZB114" s="376"/>
      <c r="SZC114" s="376"/>
      <c r="SZD114" s="376"/>
      <c r="SZE114" s="376"/>
      <c r="SZF114" s="376"/>
      <c r="SZG114" s="376"/>
      <c r="SZH114" s="376"/>
      <c r="SZI114" s="376"/>
      <c r="SZJ114" s="376"/>
      <c r="SZK114" s="376"/>
      <c r="SZL114" s="376"/>
      <c r="SZM114" s="376"/>
      <c r="SZN114" s="376"/>
      <c r="SZO114" s="376"/>
      <c r="SZP114" s="376"/>
      <c r="SZQ114" s="376"/>
      <c r="SZR114" s="376"/>
      <c r="SZS114" s="376"/>
      <c r="SZT114" s="376"/>
      <c r="SZU114" s="376"/>
      <c r="SZV114" s="376"/>
      <c r="SZW114" s="376"/>
      <c r="SZX114" s="376"/>
      <c r="SZY114" s="376"/>
      <c r="SZZ114" s="376"/>
      <c r="TAA114" s="376"/>
      <c r="TAB114" s="376"/>
      <c r="TAC114" s="376"/>
      <c r="TAD114" s="376"/>
      <c r="TAE114" s="376"/>
      <c r="TAF114" s="376"/>
      <c r="TAG114" s="376"/>
      <c r="TAH114" s="376"/>
      <c r="TAI114" s="376"/>
      <c r="TAJ114" s="376"/>
      <c r="TAK114" s="376"/>
      <c r="TAL114" s="376"/>
      <c r="TAM114" s="376"/>
      <c r="TAN114" s="376"/>
      <c r="TAO114" s="376"/>
      <c r="TAP114" s="376"/>
      <c r="TAQ114" s="376"/>
      <c r="TAR114" s="376"/>
      <c r="TAS114" s="376"/>
      <c r="TAT114" s="376"/>
      <c r="TAU114" s="376"/>
      <c r="TAV114" s="376"/>
      <c r="TAW114" s="376"/>
      <c r="TAX114" s="376"/>
      <c r="TAY114" s="376"/>
      <c r="TAZ114" s="376"/>
      <c r="TBA114" s="376"/>
      <c r="TBB114" s="376"/>
      <c r="TBC114" s="376"/>
      <c r="TBD114" s="376"/>
      <c r="TBE114" s="376"/>
      <c r="TBF114" s="376"/>
      <c r="TBG114" s="376"/>
      <c r="TBH114" s="376"/>
      <c r="TBI114" s="376"/>
      <c r="TBJ114" s="376"/>
      <c r="TBK114" s="376"/>
      <c r="TBL114" s="376"/>
      <c r="TBM114" s="376"/>
      <c r="TBN114" s="376"/>
      <c r="TBO114" s="376"/>
      <c r="TBP114" s="376"/>
      <c r="TBQ114" s="376"/>
      <c r="TBR114" s="376"/>
      <c r="TBS114" s="376"/>
      <c r="TBT114" s="376"/>
      <c r="TBU114" s="376"/>
      <c r="TBV114" s="376"/>
      <c r="TBW114" s="376"/>
      <c r="TBX114" s="376"/>
      <c r="TBY114" s="376"/>
      <c r="TBZ114" s="376"/>
      <c r="TCA114" s="376"/>
      <c r="TCB114" s="376"/>
      <c r="TCC114" s="376"/>
      <c r="TCD114" s="376"/>
      <c r="TCE114" s="376"/>
      <c r="TCF114" s="376"/>
      <c r="TCG114" s="376"/>
      <c r="TCH114" s="376"/>
      <c r="TCI114" s="376"/>
      <c r="TCJ114" s="376"/>
      <c r="TCK114" s="376"/>
      <c r="TCL114" s="376"/>
      <c r="TCM114" s="376"/>
      <c r="TCN114" s="376"/>
      <c r="TCO114" s="376"/>
      <c r="TCP114" s="376"/>
      <c r="TCQ114" s="376"/>
      <c r="TCR114" s="376"/>
      <c r="TCS114" s="376"/>
      <c r="TCT114" s="376"/>
      <c r="TCU114" s="376"/>
      <c r="TCV114" s="376"/>
      <c r="TCW114" s="376"/>
      <c r="TCX114" s="376"/>
      <c r="TCY114" s="376"/>
      <c r="TCZ114" s="376"/>
      <c r="TDA114" s="376"/>
      <c r="TDB114" s="376"/>
      <c r="TDC114" s="376"/>
      <c r="TDD114" s="376"/>
      <c r="TDE114" s="376"/>
      <c r="TDF114" s="376"/>
      <c r="TDG114" s="376"/>
      <c r="TDH114" s="376"/>
      <c r="TDI114" s="376"/>
      <c r="TDJ114" s="376"/>
      <c r="TDK114" s="376"/>
      <c r="TDL114" s="376"/>
      <c r="TDM114" s="376"/>
      <c r="TDN114" s="376"/>
      <c r="TDO114" s="376"/>
      <c r="TDP114" s="376"/>
      <c r="TDQ114" s="376"/>
      <c r="TDR114" s="376"/>
      <c r="TDS114" s="376"/>
      <c r="TDT114" s="376"/>
      <c r="TDU114" s="376"/>
      <c r="TDV114" s="376"/>
      <c r="TDW114" s="376"/>
      <c r="TDX114" s="376"/>
      <c r="TDY114" s="376"/>
      <c r="TDZ114" s="376"/>
      <c r="TEA114" s="376"/>
      <c r="TEB114" s="376"/>
      <c r="TEC114" s="376"/>
      <c r="TED114" s="376"/>
      <c r="TEE114" s="376"/>
      <c r="TEF114" s="376"/>
      <c r="TEG114" s="376"/>
      <c r="TEH114" s="376"/>
      <c r="TEI114" s="376"/>
      <c r="TEJ114" s="376"/>
      <c r="TEK114" s="376"/>
      <c r="TEL114" s="376"/>
      <c r="TEM114" s="376"/>
      <c r="TEN114" s="376"/>
      <c r="TEO114" s="376"/>
      <c r="TEP114" s="376"/>
      <c r="TEQ114" s="376"/>
      <c r="TER114" s="376"/>
      <c r="TES114" s="376"/>
      <c r="TET114" s="376"/>
      <c r="TEU114" s="376"/>
      <c r="TEV114" s="376"/>
      <c r="TEW114" s="376"/>
      <c r="TEX114" s="376"/>
      <c r="TEY114" s="376"/>
      <c r="TEZ114" s="376"/>
      <c r="TFA114" s="376"/>
      <c r="TFB114" s="376"/>
      <c r="TFC114" s="376"/>
      <c r="TFD114" s="376"/>
      <c r="TFE114" s="376"/>
      <c r="TFF114" s="376"/>
      <c r="TFG114" s="376"/>
      <c r="TFH114" s="376"/>
      <c r="TFI114" s="376"/>
      <c r="TFJ114" s="376"/>
      <c r="TFK114" s="376"/>
      <c r="TFL114" s="376"/>
      <c r="TFM114" s="376"/>
      <c r="TFN114" s="376"/>
      <c r="TFO114" s="376"/>
      <c r="TFP114" s="376"/>
      <c r="TFQ114" s="376"/>
      <c r="TFR114" s="376"/>
      <c r="TFS114" s="376"/>
      <c r="TFT114" s="376"/>
      <c r="TFU114" s="376"/>
      <c r="TFV114" s="376"/>
      <c r="TFW114" s="376"/>
      <c r="TFX114" s="376"/>
      <c r="TFY114" s="376"/>
      <c r="TFZ114" s="376"/>
      <c r="TGA114" s="376"/>
      <c r="TGB114" s="376"/>
      <c r="TGC114" s="376"/>
      <c r="TGD114" s="376"/>
      <c r="TGE114" s="376"/>
      <c r="TGF114" s="376"/>
      <c r="TGG114" s="376"/>
      <c r="TGH114" s="376"/>
      <c r="TGI114" s="376"/>
      <c r="TGJ114" s="376"/>
      <c r="TGK114" s="376"/>
      <c r="TGL114" s="376"/>
      <c r="TGM114" s="376"/>
      <c r="TGN114" s="376"/>
      <c r="TGO114" s="376"/>
      <c r="TGP114" s="376"/>
      <c r="TGQ114" s="376"/>
      <c r="TGR114" s="376"/>
      <c r="TGS114" s="376"/>
      <c r="TGT114" s="376"/>
      <c r="TGU114" s="376"/>
      <c r="TGV114" s="376"/>
      <c r="TGW114" s="376"/>
      <c r="TGX114" s="376"/>
      <c r="TGY114" s="376"/>
      <c r="TGZ114" s="376"/>
      <c r="THA114" s="376"/>
      <c r="THB114" s="376"/>
      <c r="THC114" s="376"/>
      <c r="THD114" s="376"/>
      <c r="THE114" s="376"/>
      <c r="THF114" s="376"/>
      <c r="THG114" s="376"/>
      <c r="THH114" s="376"/>
      <c r="THI114" s="376"/>
      <c r="THJ114" s="376"/>
      <c r="THK114" s="376"/>
      <c r="THL114" s="376"/>
      <c r="THM114" s="376"/>
      <c r="THN114" s="376"/>
      <c r="THO114" s="376"/>
      <c r="THP114" s="376"/>
      <c r="THQ114" s="376"/>
      <c r="THR114" s="376"/>
      <c r="THS114" s="376"/>
      <c r="THT114" s="376"/>
      <c r="THU114" s="376"/>
      <c r="THV114" s="376"/>
      <c r="THW114" s="376"/>
      <c r="THX114" s="376"/>
      <c r="THY114" s="376"/>
      <c r="THZ114" s="376"/>
      <c r="TIA114" s="376"/>
      <c r="TIB114" s="376"/>
      <c r="TIC114" s="376"/>
      <c r="TID114" s="376"/>
      <c r="TIE114" s="376"/>
      <c r="TIF114" s="376"/>
      <c r="TIG114" s="376"/>
      <c r="TIH114" s="376"/>
      <c r="TII114" s="376"/>
      <c r="TIJ114" s="376"/>
      <c r="TIK114" s="376"/>
      <c r="TIL114" s="376"/>
      <c r="TIM114" s="376"/>
      <c r="TIN114" s="376"/>
      <c r="TIO114" s="376"/>
      <c r="TIP114" s="376"/>
      <c r="TIQ114" s="376"/>
      <c r="TIR114" s="376"/>
      <c r="TIS114" s="376"/>
      <c r="TIT114" s="376"/>
      <c r="TIU114" s="376"/>
      <c r="TIV114" s="376"/>
      <c r="TIW114" s="376"/>
      <c r="TIX114" s="376"/>
      <c r="TIY114" s="376"/>
      <c r="TIZ114" s="376"/>
      <c r="TJA114" s="376"/>
      <c r="TJB114" s="376"/>
      <c r="TJC114" s="376"/>
      <c r="TJD114" s="376"/>
      <c r="TJE114" s="376"/>
      <c r="TJF114" s="376"/>
      <c r="TJG114" s="376"/>
      <c r="TJH114" s="376"/>
      <c r="TJI114" s="376"/>
      <c r="TJJ114" s="376"/>
      <c r="TJK114" s="376"/>
      <c r="TJL114" s="376"/>
      <c r="TJM114" s="376"/>
      <c r="TJN114" s="376"/>
      <c r="TJO114" s="376"/>
      <c r="TJP114" s="376"/>
      <c r="TJQ114" s="376"/>
      <c r="TJR114" s="376"/>
      <c r="TJS114" s="376"/>
      <c r="TJT114" s="376"/>
      <c r="TJU114" s="376"/>
      <c r="TJV114" s="376"/>
      <c r="TJW114" s="376"/>
      <c r="TJX114" s="376"/>
      <c r="TJY114" s="376"/>
      <c r="TJZ114" s="376"/>
      <c r="TKA114" s="376"/>
      <c r="TKB114" s="376"/>
      <c r="TKC114" s="376"/>
      <c r="TKD114" s="376"/>
      <c r="TKE114" s="376"/>
      <c r="TKF114" s="376"/>
      <c r="TKG114" s="376"/>
      <c r="TKH114" s="376"/>
      <c r="TKI114" s="376"/>
      <c r="TKJ114" s="376"/>
      <c r="TKK114" s="376"/>
      <c r="TKL114" s="376"/>
      <c r="TKM114" s="376"/>
      <c r="TKN114" s="376"/>
      <c r="TKO114" s="376"/>
      <c r="TKP114" s="376"/>
      <c r="TKQ114" s="376"/>
      <c r="TKR114" s="376"/>
      <c r="TKS114" s="376"/>
      <c r="TKT114" s="376"/>
      <c r="TKU114" s="376"/>
      <c r="TKV114" s="376"/>
      <c r="TKW114" s="376"/>
      <c r="TKX114" s="376"/>
      <c r="TKY114" s="376"/>
      <c r="TKZ114" s="376"/>
      <c r="TLA114" s="376"/>
      <c r="TLB114" s="376"/>
      <c r="TLC114" s="376"/>
      <c r="TLD114" s="376"/>
      <c r="TLE114" s="376"/>
      <c r="TLF114" s="376"/>
      <c r="TLG114" s="376"/>
      <c r="TLH114" s="376"/>
      <c r="TLI114" s="376"/>
      <c r="TLJ114" s="376"/>
      <c r="TLK114" s="376"/>
      <c r="TLL114" s="376"/>
      <c r="TLM114" s="376"/>
      <c r="TLN114" s="376"/>
      <c r="TLO114" s="376"/>
      <c r="TLP114" s="376"/>
      <c r="TLQ114" s="376"/>
      <c r="TLR114" s="376"/>
      <c r="TLS114" s="376"/>
      <c r="TLT114" s="376"/>
      <c r="TLU114" s="376"/>
      <c r="TLV114" s="376"/>
      <c r="TLW114" s="376"/>
      <c r="TLX114" s="376"/>
      <c r="TLY114" s="376"/>
      <c r="TLZ114" s="376"/>
      <c r="TMA114" s="376"/>
      <c r="TMB114" s="376"/>
      <c r="TMC114" s="376"/>
      <c r="TMD114" s="376"/>
      <c r="TME114" s="376"/>
      <c r="TMF114" s="376"/>
      <c r="TMG114" s="376"/>
      <c r="TMH114" s="376"/>
      <c r="TMI114" s="376"/>
      <c r="TMJ114" s="376"/>
      <c r="TMK114" s="376"/>
      <c r="TML114" s="376"/>
      <c r="TMM114" s="376"/>
      <c r="TMN114" s="376"/>
      <c r="TMO114" s="376"/>
      <c r="TMP114" s="376"/>
      <c r="TMQ114" s="376"/>
      <c r="TMR114" s="376"/>
      <c r="TMS114" s="376"/>
      <c r="TMT114" s="376"/>
      <c r="TMU114" s="376"/>
      <c r="TMV114" s="376"/>
      <c r="TMW114" s="376"/>
      <c r="TMX114" s="376"/>
      <c r="TMY114" s="376"/>
      <c r="TMZ114" s="376"/>
      <c r="TNA114" s="376"/>
      <c r="TNB114" s="376"/>
      <c r="TNC114" s="376"/>
      <c r="TND114" s="376"/>
      <c r="TNE114" s="376"/>
      <c r="TNF114" s="376"/>
      <c r="TNG114" s="376"/>
      <c r="TNH114" s="376"/>
      <c r="TNI114" s="376"/>
      <c r="TNJ114" s="376"/>
      <c r="TNK114" s="376"/>
      <c r="TNL114" s="376"/>
      <c r="TNM114" s="376"/>
      <c r="TNN114" s="376"/>
      <c r="TNO114" s="376"/>
      <c r="TNP114" s="376"/>
      <c r="TNQ114" s="376"/>
      <c r="TNR114" s="376"/>
      <c r="TNS114" s="376"/>
      <c r="TNT114" s="376"/>
      <c r="TNU114" s="376"/>
      <c r="TNV114" s="376"/>
      <c r="TNW114" s="376"/>
      <c r="TNX114" s="376"/>
      <c r="TNY114" s="376"/>
      <c r="TNZ114" s="376"/>
      <c r="TOA114" s="376"/>
      <c r="TOB114" s="376"/>
      <c r="TOC114" s="376"/>
      <c r="TOD114" s="376"/>
      <c r="TOE114" s="376"/>
      <c r="TOF114" s="376"/>
      <c r="TOG114" s="376"/>
      <c r="TOH114" s="376"/>
      <c r="TOI114" s="376"/>
      <c r="TOJ114" s="376"/>
      <c r="TOK114" s="376"/>
      <c r="TOL114" s="376"/>
      <c r="TOM114" s="376"/>
      <c r="TON114" s="376"/>
      <c r="TOO114" s="376"/>
      <c r="TOP114" s="376"/>
      <c r="TOQ114" s="376"/>
      <c r="TOR114" s="376"/>
      <c r="TOS114" s="376"/>
      <c r="TOT114" s="376"/>
      <c r="TOU114" s="376"/>
      <c r="TOV114" s="376"/>
      <c r="TOW114" s="376"/>
      <c r="TOX114" s="376"/>
      <c r="TOY114" s="376"/>
      <c r="TOZ114" s="376"/>
      <c r="TPA114" s="376"/>
      <c r="TPB114" s="376"/>
      <c r="TPC114" s="376"/>
      <c r="TPD114" s="376"/>
      <c r="TPE114" s="376"/>
      <c r="TPF114" s="376"/>
      <c r="TPG114" s="376"/>
      <c r="TPH114" s="376"/>
      <c r="TPI114" s="376"/>
      <c r="TPJ114" s="376"/>
      <c r="TPK114" s="376"/>
      <c r="TPL114" s="376"/>
      <c r="TPM114" s="376"/>
      <c r="TPN114" s="376"/>
      <c r="TPO114" s="376"/>
      <c r="TPP114" s="376"/>
      <c r="TPQ114" s="376"/>
      <c r="TPR114" s="376"/>
      <c r="TPS114" s="376"/>
      <c r="TPT114" s="376"/>
      <c r="TPU114" s="376"/>
      <c r="TPV114" s="376"/>
      <c r="TPW114" s="376"/>
      <c r="TPX114" s="376"/>
      <c r="TPY114" s="376"/>
      <c r="TPZ114" s="376"/>
      <c r="TQA114" s="376"/>
      <c r="TQB114" s="376"/>
      <c r="TQC114" s="376"/>
      <c r="TQD114" s="376"/>
      <c r="TQE114" s="376"/>
      <c r="TQF114" s="376"/>
      <c r="TQG114" s="376"/>
      <c r="TQH114" s="376"/>
      <c r="TQI114" s="376"/>
      <c r="TQJ114" s="376"/>
      <c r="TQK114" s="376"/>
      <c r="TQL114" s="376"/>
      <c r="TQM114" s="376"/>
      <c r="TQN114" s="376"/>
      <c r="TQO114" s="376"/>
      <c r="TQP114" s="376"/>
      <c r="TQQ114" s="376"/>
      <c r="TQR114" s="376"/>
      <c r="TQS114" s="376"/>
      <c r="TQT114" s="376"/>
      <c r="TQU114" s="376"/>
      <c r="TQV114" s="376"/>
      <c r="TQW114" s="376"/>
      <c r="TQX114" s="376"/>
      <c r="TQY114" s="376"/>
      <c r="TQZ114" s="376"/>
      <c r="TRA114" s="376"/>
      <c r="TRB114" s="376"/>
      <c r="TRC114" s="376"/>
      <c r="TRD114" s="376"/>
      <c r="TRE114" s="376"/>
      <c r="TRF114" s="376"/>
      <c r="TRG114" s="376"/>
      <c r="TRH114" s="376"/>
      <c r="TRI114" s="376"/>
      <c r="TRJ114" s="376"/>
      <c r="TRK114" s="376"/>
      <c r="TRL114" s="376"/>
      <c r="TRM114" s="376"/>
      <c r="TRN114" s="376"/>
      <c r="TRO114" s="376"/>
      <c r="TRP114" s="376"/>
      <c r="TRQ114" s="376"/>
      <c r="TRR114" s="376"/>
      <c r="TRS114" s="376"/>
      <c r="TRT114" s="376"/>
      <c r="TRU114" s="376"/>
      <c r="TRV114" s="376"/>
      <c r="TRW114" s="376"/>
      <c r="TRX114" s="376"/>
      <c r="TRY114" s="376"/>
      <c r="TRZ114" s="376"/>
      <c r="TSA114" s="376"/>
      <c r="TSB114" s="376"/>
      <c r="TSC114" s="376"/>
      <c r="TSD114" s="376"/>
      <c r="TSE114" s="376"/>
      <c r="TSF114" s="376"/>
      <c r="TSG114" s="376"/>
      <c r="TSH114" s="376"/>
      <c r="TSI114" s="376"/>
      <c r="TSJ114" s="376"/>
      <c r="TSK114" s="376"/>
      <c r="TSL114" s="376"/>
      <c r="TSM114" s="376"/>
      <c r="TSN114" s="376"/>
      <c r="TSO114" s="376"/>
      <c r="TSP114" s="376"/>
      <c r="TSQ114" s="376"/>
      <c r="TSR114" s="376"/>
      <c r="TSS114" s="376"/>
      <c r="TST114" s="376"/>
      <c r="TSU114" s="376"/>
      <c r="TSV114" s="376"/>
      <c r="TSW114" s="376"/>
      <c r="TSX114" s="376"/>
      <c r="TSY114" s="376"/>
      <c r="TSZ114" s="376"/>
      <c r="TTA114" s="376"/>
      <c r="TTB114" s="376"/>
      <c r="TTC114" s="376"/>
      <c r="TTD114" s="376"/>
      <c r="TTE114" s="376"/>
      <c r="TTF114" s="376"/>
      <c r="TTG114" s="376"/>
      <c r="TTH114" s="376"/>
      <c r="TTI114" s="376"/>
      <c r="TTJ114" s="376"/>
      <c r="TTK114" s="376"/>
      <c r="TTL114" s="376"/>
      <c r="TTM114" s="376"/>
      <c r="TTN114" s="376"/>
      <c r="TTO114" s="376"/>
      <c r="TTP114" s="376"/>
      <c r="TTQ114" s="376"/>
      <c r="TTR114" s="376"/>
      <c r="TTS114" s="376"/>
      <c r="TTT114" s="376"/>
      <c r="TTU114" s="376"/>
      <c r="TTV114" s="376"/>
      <c r="TTW114" s="376"/>
      <c r="TTX114" s="376"/>
      <c r="TTY114" s="376"/>
      <c r="TTZ114" s="376"/>
      <c r="TUA114" s="376"/>
      <c r="TUB114" s="376"/>
      <c r="TUC114" s="376"/>
      <c r="TUD114" s="376"/>
      <c r="TUE114" s="376"/>
      <c r="TUF114" s="376"/>
      <c r="TUG114" s="376"/>
      <c r="TUH114" s="376"/>
      <c r="TUI114" s="376"/>
      <c r="TUJ114" s="376"/>
      <c r="TUK114" s="376"/>
      <c r="TUL114" s="376"/>
      <c r="TUM114" s="376"/>
      <c r="TUN114" s="376"/>
      <c r="TUO114" s="376"/>
      <c r="TUP114" s="376"/>
      <c r="TUQ114" s="376"/>
      <c r="TUR114" s="376"/>
      <c r="TUS114" s="376"/>
      <c r="TUT114" s="376"/>
      <c r="TUU114" s="376"/>
      <c r="TUV114" s="376"/>
      <c r="TUW114" s="376"/>
      <c r="TUX114" s="376"/>
      <c r="TUY114" s="376"/>
      <c r="TUZ114" s="376"/>
      <c r="TVA114" s="376"/>
      <c r="TVB114" s="376"/>
      <c r="TVC114" s="376"/>
      <c r="TVD114" s="376"/>
      <c r="TVE114" s="376"/>
      <c r="TVF114" s="376"/>
      <c r="TVG114" s="376"/>
      <c r="TVH114" s="376"/>
      <c r="TVI114" s="376"/>
      <c r="TVJ114" s="376"/>
      <c r="TVK114" s="376"/>
      <c r="TVL114" s="376"/>
      <c r="TVM114" s="376"/>
      <c r="TVN114" s="376"/>
      <c r="TVO114" s="376"/>
      <c r="TVP114" s="376"/>
      <c r="TVQ114" s="376"/>
      <c r="TVR114" s="376"/>
      <c r="TVS114" s="376"/>
      <c r="TVT114" s="376"/>
      <c r="TVU114" s="376"/>
      <c r="TVV114" s="376"/>
      <c r="TVW114" s="376"/>
      <c r="TVX114" s="376"/>
      <c r="TVY114" s="376"/>
      <c r="TVZ114" s="376"/>
      <c r="TWA114" s="376"/>
      <c r="TWB114" s="376"/>
      <c r="TWC114" s="376"/>
      <c r="TWD114" s="376"/>
      <c r="TWE114" s="376"/>
      <c r="TWF114" s="376"/>
      <c r="TWG114" s="376"/>
      <c r="TWH114" s="376"/>
      <c r="TWI114" s="376"/>
      <c r="TWJ114" s="376"/>
      <c r="TWK114" s="376"/>
      <c r="TWL114" s="376"/>
      <c r="TWM114" s="376"/>
      <c r="TWN114" s="376"/>
      <c r="TWO114" s="376"/>
      <c r="TWP114" s="376"/>
      <c r="TWQ114" s="376"/>
      <c r="TWR114" s="376"/>
      <c r="TWS114" s="376"/>
      <c r="TWT114" s="376"/>
      <c r="TWU114" s="376"/>
      <c r="TWV114" s="376"/>
      <c r="TWW114" s="376"/>
      <c r="TWX114" s="376"/>
      <c r="TWY114" s="376"/>
      <c r="TWZ114" s="376"/>
      <c r="TXA114" s="376"/>
      <c r="TXB114" s="376"/>
      <c r="TXC114" s="376"/>
      <c r="TXD114" s="376"/>
      <c r="TXE114" s="376"/>
      <c r="TXF114" s="376"/>
      <c r="TXG114" s="376"/>
      <c r="TXH114" s="376"/>
      <c r="TXI114" s="376"/>
      <c r="TXJ114" s="376"/>
      <c r="TXK114" s="376"/>
      <c r="TXL114" s="376"/>
      <c r="TXM114" s="376"/>
      <c r="TXN114" s="376"/>
      <c r="TXO114" s="376"/>
      <c r="TXP114" s="376"/>
      <c r="TXQ114" s="376"/>
      <c r="TXR114" s="376"/>
      <c r="TXS114" s="376"/>
      <c r="TXT114" s="376"/>
      <c r="TXU114" s="376"/>
      <c r="TXV114" s="376"/>
      <c r="TXW114" s="376"/>
      <c r="TXX114" s="376"/>
      <c r="TXY114" s="376"/>
      <c r="TXZ114" s="376"/>
      <c r="TYA114" s="376"/>
      <c r="TYB114" s="376"/>
      <c r="TYC114" s="376"/>
      <c r="TYD114" s="376"/>
      <c r="TYE114" s="376"/>
      <c r="TYF114" s="376"/>
      <c r="TYG114" s="376"/>
      <c r="TYH114" s="376"/>
      <c r="TYI114" s="376"/>
      <c r="TYJ114" s="376"/>
      <c r="TYK114" s="376"/>
      <c r="TYL114" s="376"/>
      <c r="TYM114" s="376"/>
      <c r="TYN114" s="376"/>
      <c r="TYO114" s="376"/>
      <c r="TYP114" s="376"/>
      <c r="TYQ114" s="376"/>
      <c r="TYR114" s="376"/>
      <c r="TYS114" s="376"/>
      <c r="TYT114" s="376"/>
      <c r="TYU114" s="376"/>
      <c r="TYV114" s="376"/>
      <c r="TYW114" s="376"/>
      <c r="TYX114" s="376"/>
      <c r="TYY114" s="376"/>
      <c r="TYZ114" s="376"/>
      <c r="TZA114" s="376"/>
      <c r="TZB114" s="376"/>
      <c r="TZC114" s="376"/>
      <c r="TZD114" s="376"/>
      <c r="TZE114" s="376"/>
      <c r="TZF114" s="376"/>
      <c r="TZG114" s="376"/>
      <c r="TZH114" s="376"/>
      <c r="TZI114" s="376"/>
      <c r="TZJ114" s="376"/>
      <c r="TZK114" s="376"/>
      <c r="TZL114" s="376"/>
      <c r="TZM114" s="376"/>
      <c r="TZN114" s="376"/>
      <c r="TZO114" s="376"/>
      <c r="TZP114" s="376"/>
      <c r="TZQ114" s="376"/>
      <c r="TZR114" s="376"/>
      <c r="TZS114" s="376"/>
      <c r="TZT114" s="376"/>
      <c r="TZU114" s="376"/>
      <c r="TZV114" s="376"/>
      <c r="TZW114" s="376"/>
      <c r="TZX114" s="376"/>
      <c r="TZY114" s="376"/>
      <c r="TZZ114" s="376"/>
      <c r="UAA114" s="376"/>
      <c r="UAB114" s="376"/>
      <c r="UAC114" s="376"/>
      <c r="UAD114" s="376"/>
      <c r="UAE114" s="376"/>
      <c r="UAF114" s="376"/>
      <c r="UAG114" s="376"/>
      <c r="UAH114" s="376"/>
      <c r="UAI114" s="376"/>
      <c r="UAJ114" s="376"/>
      <c r="UAK114" s="376"/>
      <c r="UAL114" s="376"/>
      <c r="UAM114" s="376"/>
      <c r="UAN114" s="376"/>
      <c r="UAO114" s="376"/>
      <c r="UAP114" s="376"/>
      <c r="UAQ114" s="376"/>
      <c r="UAR114" s="376"/>
      <c r="UAS114" s="376"/>
      <c r="UAT114" s="376"/>
      <c r="UAU114" s="376"/>
      <c r="UAV114" s="376"/>
      <c r="UAW114" s="376"/>
      <c r="UAX114" s="376"/>
      <c r="UAY114" s="376"/>
      <c r="UAZ114" s="376"/>
      <c r="UBA114" s="376"/>
      <c r="UBB114" s="376"/>
      <c r="UBC114" s="376"/>
      <c r="UBD114" s="376"/>
      <c r="UBE114" s="376"/>
      <c r="UBF114" s="376"/>
      <c r="UBG114" s="376"/>
      <c r="UBH114" s="376"/>
      <c r="UBI114" s="376"/>
      <c r="UBJ114" s="376"/>
      <c r="UBK114" s="376"/>
      <c r="UBL114" s="376"/>
      <c r="UBM114" s="376"/>
      <c r="UBN114" s="376"/>
      <c r="UBO114" s="376"/>
      <c r="UBP114" s="376"/>
      <c r="UBQ114" s="376"/>
      <c r="UBR114" s="376"/>
      <c r="UBS114" s="376"/>
      <c r="UBT114" s="376"/>
      <c r="UBU114" s="376"/>
      <c r="UBV114" s="376"/>
      <c r="UBW114" s="376"/>
      <c r="UBX114" s="376"/>
      <c r="UBY114" s="376"/>
      <c r="UBZ114" s="376"/>
      <c r="UCA114" s="376"/>
      <c r="UCB114" s="376"/>
      <c r="UCC114" s="376"/>
      <c r="UCD114" s="376"/>
      <c r="UCE114" s="376"/>
      <c r="UCF114" s="376"/>
      <c r="UCG114" s="376"/>
      <c r="UCH114" s="376"/>
      <c r="UCI114" s="376"/>
      <c r="UCJ114" s="376"/>
      <c r="UCK114" s="376"/>
      <c r="UCL114" s="376"/>
      <c r="UCM114" s="376"/>
      <c r="UCN114" s="376"/>
      <c r="UCO114" s="376"/>
      <c r="UCP114" s="376"/>
      <c r="UCQ114" s="376"/>
      <c r="UCR114" s="376"/>
      <c r="UCS114" s="376"/>
      <c r="UCT114" s="376"/>
      <c r="UCU114" s="376"/>
      <c r="UCV114" s="376"/>
      <c r="UCW114" s="376"/>
      <c r="UCX114" s="376"/>
      <c r="UCY114" s="376"/>
      <c r="UCZ114" s="376"/>
      <c r="UDA114" s="376"/>
      <c r="UDB114" s="376"/>
      <c r="UDC114" s="376"/>
      <c r="UDD114" s="376"/>
      <c r="UDE114" s="376"/>
      <c r="UDF114" s="376"/>
      <c r="UDG114" s="376"/>
      <c r="UDH114" s="376"/>
      <c r="UDI114" s="376"/>
      <c r="UDJ114" s="376"/>
      <c r="UDK114" s="376"/>
      <c r="UDL114" s="376"/>
      <c r="UDM114" s="376"/>
      <c r="UDN114" s="376"/>
      <c r="UDO114" s="376"/>
      <c r="UDP114" s="376"/>
      <c r="UDQ114" s="376"/>
      <c r="UDR114" s="376"/>
      <c r="UDS114" s="376"/>
      <c r="UDT114" s="376"/>
      <c r="UDU114" s="376"/>
      <c r="UDV114" s="376"/>
      <c r="UDW114" s="376"/>
      <c r="UDX114" s="376"/>
      <c r="UDY114" s="376"/>
      <c r="UDZ114" s="376"/>
      <c r="UEA114" s="376"/>
      <c r="UEB114" s="376"/>
      <c r="UEC114" s="376"/>
      <c r="UED114" s="376"/>
      <c r="UEE114" s="376"/>
      <c r="UEF114" s="376"/>
      <c r="UEG114" s="376"/>
      <c r="UEH114" s="376"/>
      <c r="UEI114" s="376"/>
      <c r="UEJ114" s="376"/>
      <c r="UEK114" s="376"/>
      <c r="UEL114" s="376"/>
      <c r="UEM114" s="376"/>
      <c r="UEN114" s="376"/>
      <c r="UEO114" s="376"/>
      <c r="UEP114" s="376"/>
      <c r="UEQ114" s="376"/>
      <c r="UER114" s="376"/>
      <c r="UES114" s="376"/>
      <c r="UET114" s="376"/>
      <c r="UEU114" s="376"/>
      <c r="UEV114" s="376"/>
      <c r="UEW114" s="376"/>
      <c r="UEX114" s="376"/>
      <c r="UEY114" s="376"/>
      <c r="UEZ114" s="376"/>
      <c r="UFA114" s="376"/>
      <c r="UFB114" s="376"/>
      <c r="UFC114" s="376"/>
      <c r="UFD114" s="376"/>
      <c r="UFE114" s="376"/>
      <c r="UFF114" s="376"/>
      <c r="UFG114" s="376"/>
      <c r="UFH114" s="376"/>
      <c r="UFI114" s="376"/>
      <c r="UFJ114" s="376"/>
      <c r="UFK114" s="376"/>
      <c r="UFL114" s="376"/>
      <c r="UFM114" s="376"/>
      <c r="UFN114" s="376"/>
      <c r="UFO114" s="376"/>
      <c r="UFP114" s="376"/>
      <c r="UFQ114" s="376"/>
      <c r="UFR114" s="376"/>
      <c r="UFS114" s="376"/>
      <c r="UFT114" s="376"/>
      <c r="UFU114" s="376"/>
      <c r="UFV114" s="376"/>
      <c r="UFW114" s="376"/>
      <c r="UFX114" s="376"/>
      <c r="UFY114" s="376"/>
      <c r="UFZ114" s="376"/>
      <c r="UGA114" s="376"/>
      <c r="UGB114" s="376"/>
      <c r="UGC114" s="376"/>
      <c r="UGD114" s="376"/>
      <c r="UGE114" s="376"/>
      <c r="UGF114" s="376"/>
      <c r="UGG114" s="376"/>
      <c r="UGH114" s="376"/>
      <c r="UGI114" s="376"/>
      <c r="UGJ114" s="376"/>
      <c r="UGK114" s="376"/>
      <c r="UGL114" s="376"/>
      <c r="UGM114" s="376"/>
      <c r="UGN114" s="376"/>
      <c r="UGO114" s="376"/>
      <c r="UGP114" s="376"/>
      <c r="UGQ114" s="376"/>
      <c r="UGR114" s="376"/>
      <c r="UGS114" s="376"/>
      <c r="UGT114" s="376"/>
      <c r="UGU114" s="376"/>
      <c r="UGV114" s="376"/>
      <c r="UGW114" s="376"/>
      <c r="UGX114" s="376"/>
      <c r="UGY114" s="376"/>
      <c r="UGZ114" s="376"/>
      <c r="UHA114" s="376"/>
      <c r="UHB114" s="376"/>
      <c r="UHC114" s="376"/>
      <c r="UHD114" s="376"/>
      <c r="UHE114" s="376"/>
      <c r="UHF114" s="376"/>
      <c r="UHG114" s="376"/>
      <c r="UHH114" s="376"/>
      <c r="UHI114" s="376"/>
      <c r="UHJ114" s="376"/>
      <c r="UHK114" s="376"/>
      <c r="UHL114" s="376"/>
      <c r="UHM114" s="376"/>
      <c r="UHN114" s="376"/>
      <c r="UHO114" s="376"/>
      <c r="UHP114" s="376"/>
      <c r="UHQ114" s="376"/>
      <c r="UHR114" s="376"/>
      <c r="UHS114" s="376"/>
      <c r="UHT114" s="376"/>
      <c r="UHU114" s="376"/>
      <c r="UHV114" s="376"/>
      <c r="UHW114" s="376"/>
      <c r="UHX114" s="376"/>
      <c r="UHY114" s="376"/>
      <c r="UHZ114" s="376"/>
      <c r="UIA114" s="376"/>
      <c r="UIB114" s="376"/>
      <c r="UIC114" s="376"/>
      <c r="UID114" s="376"/>
      <c r="UIE114" s="376"/>
      <c r="UIF114" s="376"/>
      <c r="UIG114" s="376"/>
      <c r="UIH114" s="376"/>
      <c r="UII114" s="376"/>
      <c r="UIJ114" s="376"/>
      <c r="UIK114" s="376"/>
      <c r="UIL114" s="376"/>
      <c r="UIM114" s="376"/>
      <c r="UIN114" s="376"/>
      <c r="UIO114" s="376"/>
      <c r="UIP114" s="376"/>
      <c r="UIQ114" s="376"/>
      <c r="UIR114" s="376"/>
      <c r="UIS114" s="376"/>
      <c r="UIT114" s="376"/>
      <c r="UIU114" s="376"/>
      <c r="UIV114" s="376"/>
      <c r="UIW114" s="376"/>
      <c r="UIX114" s="376"/>
      <c r="UIY114" s="376"/>
      <c r="UIZ114" s="376"/>
      <c r="UJA114" s="376"/>
      <c r="UJB114" s="376"/>
      <c r="UJC114" s="376"/>
      <c r="UJD114" s="376"/>
      <c r="UJE114" s="376"/>
      <c r="UJF114" s="376"/>
      <c r="UJG114" s="376"/>
      <c r="UJH114" s="376"/>
      <c r="UJI114" s="376"/>
      <c r="UJJ114" s="376"/>
      <c r="UJK114" s="376"/>
      <c r="UJL114" s="376"/>
      <c r="UJM114" s="376"/>
      <c r="UJN114" s="376"/>
      <c r="UJO114" s="376"/>
      <c r="UJP114" s="376"/>
      <c r="UJQ114" s="376"/>
      <c r="UJR114" s="376"/>
      <c r="UJS114" s="376"/>
      <c r="UJT114" s="376"/>
      <c r="UJU114" s="376"/>
      <c r="UJV114" s="376"/>
      <c r="UJW114" s="376"/>
      <c r="UJX114" s="376"/>
      <c r="UJY114" s="376"/>
      <c r="UJZ114" s="376"/>
      <c r="UKA114" s="376"/>
      <c r="UKB114" s="376"/>
      <c r="UKC114" s="376"/>
      <c r="UKD114" s="376"/>
      <c r="UKE114" s="376"/>
      <c r="UKF114" s="376"/>
      <c r="UKG114" s="376"/>
      <c r="UKH114" s="376"/>
      <c r="UKI114" s="376"/>
      <c r="UKJ114" s="376"/>
      <c r="UKK114" s="376"/>
      <c r="UKL114" s="376"/>
      <c r="UKM114" s="376"/>
      <c r="UKN114" s="376"/>
      <c r="UKO114" s="376"/>
      <c r="UKP114" s="376"/>
      <c r="UKQ114" s="376"/>
      <c r="UKR114" s="376"/>
      <c r="UKS114" s="376"/>
      <c r="UKT114" s="376"/>
      <c r="UKU114" s="376"/>
      <c r="UKV114" s="376"/>
      <c r="UKW114" s="376"/>
      <c r="UKX114" s="376"/>
      <c r="UKY114" s="376"/>
      <c r="UKZ114" s="376"/>
      <c r="ULA114" s="376"/>
      <c r="ULB114" s="376"/>
      <c r="ULC114" s="376"/>
      <c r="ULD114" s="376"/>
      <c r="ULE114" s="376"/>
      <c r="ULF114" s="376"/>
      <c r="ULG114" s="376"/>
      <c r="ULH114" s="376"/>
      <c r="ULI114" s="376"/>
      <c r="ULJ114" s="376"/>
      <c r="ULK114" s="376"/>
      <c r="ULL114" s="376"/>
      <c r="ULM114" s="376"/>
      <c r="ULN114" s="376"/>
      <c r="ULO114" s="376"/>
      <c r="ULP114" s="376"/>
      <c r="ULQ114" s="376"/>
      <c r="ULR114" s="376"/>
      <c r="ULS114" s="376"/>
      <c r="ULT114" s="376"/>
      <c r="ULU114" s="376"/>
      <c r="ULV114" s="376"/>
      <c r="ULW114" s="376"/>
      <c r="ULX114" s="376"/>
      <c r="ULY114" s="376"/>
      <c r="ULZ114" s="376"/>
      <c r="UMA114" s="376"/>
      <c r="UMB114" s="376"/>
      <c r="UMC114" s="376"/>
      <c r="UMD114" s="376"/>
      <c r="UME114" s="376"/>
      <c r="UMF114" s="376"/>
      <c r="UMG114" s="376"/>
      <c r="UMH114" s="376"/>
      <c r="UMI114" s="376"/>
      <c r="UMJ114" s="376"/>
      <c r="UMK114" s="376"/>
      <c r="UML114" s="376"/>
      <c r="UMM114" s="376"/>
      <c r="UMN114" s="376"/>
      <c r="UMO114" s="376"/>
      <c r="UMP114" s="376"/>
      <c r="UMQ114" s="376"/>
      <c r="UMR114" s="376"/>
      <c r="UMS114" s="376"/>
      <c r="UMT114" s="376"/>
      <c r="UMU114" s="376"/>
      <c r="UMV114" s="376"/>
      <c r="UMW114" s="376"/>
      <c r="UMX114" s="376"/>
      <c r="UMY114" s="376"/>
      <c r="UMZ114" s="376"/>
      <c r="UNA114" s="376"/>
      <c r="UNB114" s="376"/>
      <c r="UNC114" s="376"/>
      <c r="UND114" s="376"/>
      <c r="UNE114" s="376"/>
      <c r="UNF114" s="376"/>
      <c r="UNG114" s="376"/>
      <c r="UNH114" s="376"/>
      <c r="UNI114" s="376"/>
      <c r="UNJ114" s="376"/>
      <c r="UNK114" s="376"/>
      <c r="UNL114" s="376"/>
      <c r="UNM114" s="376"/>
      <c r="UNN114" s="376"/>
      <c r="UNO114" s="376"/>
      <c r="UNP114" s="376"/>
      <c r="UNQ114" s="376"/>
      <c r="UNR114" s="376"/>
      <c r="UNS114" s="376"/>
      <c r="UNT114" s="376"/>
      <c r="UNU114" s="376"/>
      <c r="UNV114" s="376"/>
      <c r="UNW114" s="376"/>
      <c r="UNX114" s="376"/>
      <c r="UNY114" s="376"/>
      <c r="UNZ114" s="376"/>
      <c r="UOA114" s="376"/>
      <c r="UOB114" s="376"/>
      <c r="UOC114" s="376"/>
      <c r="UOD114" s="376"/>
      <c r="UOE114" s="376"/>
      <c r="UOF114" s="376"/>
      <c r="UOG114" s="376"/>
      <c r="UOH114" s="376"/>
      <c r="UOI114" s="376"/>
      <c r="UOJ114" s="376"/>
      <c r="UOK114" s="376"/>
      <c r="UOL114" s="376"/>
      <c r="UOM114" s="376"/>
      <c r="UON114" s="376"/>
      <c r="UOO114" s="376"/>
      <c r="UOP114" s="376"/>
      <c r="UOQ114" s="376"/>
      <c r="UOR114" s="376"/>
      <c r="UOS114" s="376"/>
      <c r="UOT114" s="376"/>
      <c r="UOU114" s="376"/>
      <c r="UOV114" s="376"/>
      <c r="UOW114" s="376"/>
      <c r="UOX114" s="376"/>
      <c r="UOY114" s="376"/>
      <c r="UOZ114" s="376"/>
      <c r="UPA114" s="376"/>
      <c r="UPB114" s="376"/>
      <c r="UPC114" s="376"/>
      <c r="UPD114" s="376"/>
      <c r="UPE114" s="376"/>
      <c r="UPF114" s="376"/>
      <c r="UPG114" s="376"/>
      <c r="UPH114" s="376"/>
      <c r="UPI114" s="376"/>
      <c r="UPJ114" s="376"/>
      <c r="UPK114" s="376"/>
      <c r="UPL114" s="376"/>
      <c r="UPM114" s="376"/>
      <c r="UPN114" s="376"/>
      <c r="UPO114" s="376"/>
      <c r="UPP114" s="376"/>
      <c r="UPQ114" s="376"/>
      <c r="UPR114" s="376"/>
      <c r="UPS114" s="376"/>
      <c r="UPT114" s="376"/>
      <c r="UPU114" s="376"/>
      <c r="UPV114" s="376"/>
      <c r="UPW114" s="376"/>
      <c r="UPX114" s="376"/>
      <c r="UPY114" s="376"/>
      <c r="UPZ114" s="376"/>
      <c r="UQA114" s="376"/>
      <c r="UQB114" s="376"/>
      <c r="UQC114" s="376"/>
      <c r="UQD114" s="376"/>
      <c r="UQE114" s="376"/>
      <c r="UQF114" s="376"/>
      <c r="UQG114" s="376"/>
      <c r="UQH114" s="376"/>
      <c r="UQI114" s="376"/>
      <c r="UQJ114" s="376"/>
      <c r="UQK114" s="376"/>
      <c r="UQL114" s="376"/>
      <c r="UQM114" s="376"/>
      <c r="UQN114" s="376"/>
      <c r="UQO114" s="376"/>
      <c r="UQP114" s="376"/>
      <c r="UQQ114" s="376"/>
      <c r="UQR114" s="376"/>
      <c r="UQS114" s="376"/>
      <c r="UQT114" s="376"/>
      <c r="UQU114" s="376"/>
      <c r="UQV114" s="376"/>
      <c r="UQW114" s="376"/>
      <c r="UQX114" s="376"/>
      <c r="UQY114" s="376"/>
      <c r="UQZ114" s="376"/>
      <c r="URA114" s="376"/>
      <c r="URB114" s="376"/>
      <c r="URC114" s="376"/>
      <c r="URD114" s="376"/>
      <c r="URE114" s="376"/>
      <c r="URF114" s="376"/>
      <c r="URG114" s="376"/>
      <c r="URH114" s="376"/>
      <c r="URI114" s="376"/>
      <c r="URJ114" s="376"/>
      <c r="URK114" s="376"/>
      <c r="URL114" s="376"/>
      <c r="URM114" s="376"/>
      <c r="URN114" s="376"/>
      <c r="URO114" s="376"/>
      <c r="URP114" s="376"/>
      <c r="URQ114" s="376"/>
      <c r="URR114" s="376"/>
      <c r="URS114" s="376"/>
      <c r="URT114" s="376"/>
      <c r="URU114" s="376"/>
      <c r="URV114" s="376"/>
      <c r="URW114" s="376"/>
      <c r="URX114" s="376"/>
      <c r="URY114" s="376"/>
      <c r="URZ114" s="376"/>
      <c r="USA114" s="376"/>
      <c r="USB114" s="376"/>
      <c r="USC114" s="376"/>
      <c r="USD114" s="376"/>
      <c r="USE114" s="376"/>
      <c r="USF114" s="376"/>
      <c r="USG114" s="376"/>
      <c r="USH114" s="376"/>
      <c r="USI114" s="376"/>
      <c r="USJ114" s="376"/>
      <c r="USK114" s="376"/>
      <c r="USL114" s="376"/>
      <c r="USM114" s="376"/>
      <c r="USN114" s="376"/>
      <c r="USO114" s="376"/>
      <c r="USP114" s="376"/>
      <c r="USQ114" s="376"/>
      <c r="USR114" s="376"/>
      <c r="USS114" s="376"/>
      <c r="UST114" s="376"/>
      <c r="USU114" s="376"/>
      <c r="USV114" s="376"/>
      <c r="USW114" s="376"/>
      <c r="USX114" s="376"/>
      <c r="USY114" s="376"/>
      <c r="USZ114" s="376"/>
      <c r="UTA114" s="376"/>
      <c r="UTB114" s="376"/>
      <c r="UTC114" s="376"/>
      <c r="UTD114" s="376"/>
      <c r="UTE114" s="376"/>
      <c r="UTF114" s="376"/>
      <c r="UTG114" s="376"/>
      <c r="UTH114" s="376"/>
      <c r="UTI114" s="376"/>
      <c r="UTJ114" s="376"/>
      <c r="UTK114" s="376"/>
      <c r="UTL114" s="376"/>
      <c r="UTM114" s="376"/>
      <c r="UTN114" s="376"/>
      <c r="UTO114" s="376"/>
      <c r="UTP114" s="376"/>
      <c r="UTQ114" s="376"/>
      <c r="UTR114" s="376"/>
      <c r="UTS114" s="376"/>
      <c r="UTT114" s="376"/>
      <c r="UTU114" s="376"/>
      <c r="UTV114" s="376"/>
      <c r="UTW114" s="376"/>
      <c r="UTX114" s="376"/>
      <c r="UTY114" s="376"/>
      <c r="UTZ114" s="376"/>
      <c r="UUA114" s="376"/>
      <c r="UUB114" s="376"/>
      <c r="UUC114" s="376"/>
      <c r="UUD114" s="376"/>
      <c r="UUE114" s="376"/>
      <c r="UUF114" s="376"/>
      <c r="UUG114" s="376"/>
      <c r="UUH114" s="376"/>
      <c r="UUI114" s="376"/>
      <c r="UUJ114" s="376"/>
      <c r="UUK114" s="376"/>
      <c r="UUL114" s="376"/>
      <c r="UUM114" s="376"/>
      <c r="UUN114" s="376"/>
      <c r="UUO114" s="376"/>
      <c r="UUP114" s="376"/>
      <c r="UUQ114" s="376"/>
      <c r="UUR114" s="376"/>
      <c r="UUS114" s="376"/>
      <c r="UUT114" s="376"/>
      <c r="UUU114" s="376"/>
      <c r="UUV114" s="376"/>
      <c r="UUW114" s="376"/>
      <c r="UUX114" s="376"/>
      <c r="UUY114" s="376"/>
      <c r="UUZ114" s="376"/>
      <c r="UVA114" s="376"/>
      <c r="UVB114" s="376"/>
      <c r="UVC114" s="376"/>
      <c r="UVD114" s="376"/>
      <c r="UVE114" s="376"/>
      <c r="UVF114" s="376"/>
      <c r="UVG114" s="376"/>
      <c r="UVH114" s="376"/>
      <c r="UVI114" s="376"/>
      <c r="UVJ114" s="376"/>
      <c r="UVK114" s="376"/>
      <c r="UVL114" s="376"/>
      <c r="UVM114" s="376"/>
      <c r="UVN114" s="376"/>
      <c r="UVO114" s="376"/>
      <c r="UVP114" s="376"/>
      <c r="UVQ114" s="376"/>
      <c r="UVR114" s="376"/>
      <c r="UVS114" s="376"/>
      <c r="UVT114" s="376"/>
      <c r="UVU114" s="376"/>
      <c r="UVV114" s="376"/>
      <c r="UVW114" s="376"/>
      <c r="UVX114" s="376"/>
      <c r="UVY114" s="376"/>
      <c r="UVZ114" s="376"/>
      <c r="UWA114" s="376"/>
      <c r="UWB114" s="376"/>
      <c r="UWC114" s="376"/>
      <c r="UWD114" s="376"/>
      <c r="UWE114" s="376"/>
      <c r="UWF114" s="376"/>
      <c r="UWG114" s="376"/>
      <c r="UWH114" s="376"/>
      <c r="UWI114" s="376"/>
      <c r="UWJ114" s="376"/>
      <c r="UWK114" s="376"/>
      <c r="UWL114" s="376"/>
      <c r="UWM114" s="376"/>
      <c r="UWN114" s="376"/>
      <c r="UWO114" s="376"/>
      <c r="UWP114" s="376"/>
      <c r="UWQ114" s="376"/>
      <c r="UWR114" s="376"/>
      <c r="UWS114" s="376"/>
      <c r="UWT114" s="376"/>
      <c r="UWU114" s="376"/>
      <c r="UWV114" s="376"/>
      <c r="UWW114" s="376"/>
      <c r="UWX114" s="376"/>
      <c r="UWY114" s="376"/>
      <c r="UWZ114" s="376"/>
      <c r="UXA114" s="376"/>
      <c r="UXB114" s="376"/>
      <c r="UXC114" s="376"/>
      <c r="UXD114" s="376"/>
      <c r="UXE114" s="376"/>
      <c r="UXF114" s="376"/>
      <c r="UXG114" s="376"/>
      <c r="UXH114" s="376"/>
      <c r="UXI114" s="376"/>
      <c r="UXJ114" s="376"/>
      <c r="UXK114" s="376"/>
      <c r="UXL114" s="376"/>
      <c r="UXM114" s="376"/>
      <c r="UXN114" s="376"/>
      <c r="UXO114" s="376"/>
      <c r="UXP114" s="376"/>
      <c r="UXQ114" s="376"/>
      <c r="UXR114" s="376"/>
      <c r="UXS114" s="376"/>
      <c r="UXT114" s="376"/>
      <c r="UXU114" s="376"/>
      <c r="UXV114" s="376"/>
      <c r="UXW114" s="376"/>
      <c r="UXX114" s="376"/>
      <c r="UXY114" s="376"/>
      <c r="UXZ114" s="376"/>
      <c r="UYA114" s="376"/>
      <c r="UYB114" s="376"/>
      <c r="UYC114" s="376"/>
      <c r="UYD114" s="376"/>
      <c r="UYE114" s="376"/>
      <c r="UYF114" s="376"/>
      <c r="UYG114" s="376"/>
      <c r="UYH114" s="376"/>
      <c r="UYI114" s="376"/>
      <c r="UYJ114" s="376"/>
      <c r="UYK114" s="376"/>
      <c r="UYL114" s="376"/>
      <c r="UYM114" s="376"/>
      <c r="UYN114" s="376"/>
      <c r="UYO114" s="376"/>
      <c r="UYP114" s="376"/>
      <c r="UYQ114" s="376"/>
      <c r="UYR114" s="376"/>
      <c r="UYS114" s="376"/>
      <c r="UYT114" s="376"/>
      <c r="UYU114" s="376"/>
      <c r="UYV114" s="376"/>
      <c r="UYW114" s="376"/>
      <c r="UYX114" s="376"/>
      <c r="UYY114" s="376"/>
      <c r="UYZ114" s="376"/>
      <c r="UZA114" s="376"/>
      <c r="UZB114" s="376"/>
      <c r="UZC114" s="376"/>
      <c r="UZD114" s="376"/>
      <c r="UZE114" s="376"/>
      <c r="UZF114" s="376"/>
      <c r="UZG114" s="376"/>
      <c r="UZH114" s="376"/>
      <c r="UZI114" s="376"/>
      <c r="UZJ114" s="376"/>
      <c r="UZK114" s="376"/>
      <c r="UZL114" s="376"/>
      <c r="UZM114" s="376"/>
      <c r="UZN114" s="376"/>
      <c r="UZO114" s="376"/>
      <c r="UZP114" s="376"/>
      <c r="UZQ114" s="376"/>
      <c r="UZR114" s="376"/>
      <c r="UZS114" s="376"/>
      <c r="UZT114" s="376"/>
      <c r="UZU114" s="376"/>
      <c r="UZV114" s="376"/>
      <c r="UZW114" s="376"/>
      <c r="UZX114" s="376"/>
      <c r="UZY114" s="376"/>
      <c r="UZZ114" s="376"/>
      <c r="VAA114" s="376"/>
      <c r="VAB114" s="376"/>
      <c r="VAC114" s="376"/>
      <c r="VAD114" s="376"/>
      <c r="VAE114" s="376"/>
      <c r="VAF114" s="376"/>
      <c r="VAG114" s="376"/>
      <c r="VAH114" s="376"/>
      <c r="VAI114" s="376"/>
      <c r="VAJ114" s="376"/>
      <c r="VAK114" s="376"/>
      <c r="VAL114" s="376"/>
      <c r="VAM114" s="376"/>
      <c r="VAN114" s="376"/>
      <c r="VAO114" s="376"/>
      <c r="VAP114" s="376"/>
      <c r="VAQ114" s="376"/>
      <c r="VAR114" s="376"/>
      <c r="VAS114" s="376"/>
      <c r="VAT114" s="376"/>
      <c r="VAU114" s="376"/>
      <c r="VAV114" s="376"/>
      <c r="VAW114" s="376"/>
      <c r="VAX114" s="376"/>
      <c r="VAY114" s="376"/>
      <c r="VAZ114" s="376"/>
      <c r="VBA114" s="376"/>
      <c r="VBB114" s="376"/>
      <c r="VBC114" s="376"/>
      <c r="VBD114" s="376"/>
      <c r="VBE114" s="376"/>
      <c r="VBF114" s="376"/>
      <c r="VBG114" s="376"/>
      <c r="VBH114" s="376"/>
      <c r="VBI114" s="376"/>
      <c r="VBJ114" s="376"/>
      <c r="VBK114" s="376"/>
      <c r="VBL114" s="376"/>
      <c r="VBM114" s="376"/>
      <c r="VBN114" s="376"/>
      <c r="VBO114" s="376"/>
      <c r="VBP114" s="376"/>
      <c r="VBQ114" s="376"/>
      <c r="VBR114" s="376"/>
      <c r="VBS114" s="376"/>
      <c r="VBT114" s="376"/>
      <c r="VBU114" s="376"/>
      <c r="VBV114" s="376"/>
      <c r="VBW114" s="376"/>
      <c r="VBX114" s="376"/>
      <c r="VBY114" s="376"/>
      <c r="VBZ114" s="376"/>
      <c r="VCA114" s="376"/>
      <c r="VCB114" s="376"/>
      <c r="VCC114" s="376"/>
      <c r="VCD114" s="376"/>
      <c r="VCE114" s="376"/>
      <c r="VCF114" s="376"/>
      <c r="VCG114" s="376"/>
      <c r="VCH114" s="376"/>
      <c r="VCI114" s="376"/>
      <c r="VCJ114" s="376"/>
      <c r="VCK114" s="376"/>
      <c r="VCL114" s="376"/>
      <c r="VCM114" s="376"/>
      <c r="VCN114" s="376"/>
      <c r="VCO114" s="376"/>
      <c r="VCP114" s="376"/>
      <c r="VCQ114" s="376"/>
      <c r="VCR114" s="376"/>
      <c r="VCS114" s="376"/>
      <c r="VCT114" s="376"/>
      <c r="VCU114" s="376"/>
      <c r="VCV114" s="376"/>
      <c r="VCW114" s="376"/>
      <c r="VCX114" s="376"/>
      <c r="VCY114" s="376"/>
      <c r="VCZ114" s="376"/>
      <c r="VDA114" s="376"/>
      <c r="VDB114" s="376"/>
      <c r="VDC114" s="376"/>
      <c r="VDD114" s="376"/>
      <c r="VDE114" s="376"/>
      <c r="VDF114" s="376"/>
      <c r="VDG114" s="376"/>
      <c r="VDH114" s="376"/>
      <c r="VDI114" s="376"/>
      <c r="VDJ114" s="376"/>
      <c r="VDK114" s="376"/>
      <c r="VDL114" s="376"/>
      <c r="VDM114" s="376"/>
      <c r="VDN114" s="376"/>
      <c r="VDO114" s="376"/>
      <c r="VDP114" s="376"/>
      <c r="VDQ114" s="376"/>
      <c r="VDR114" s="376"/>
      <c r="VDS114" s="376"/>
      <c r="VDT114" s="376"/>
      <c r="VDU114" s="376"/>
      <c r="VDV114" s="376"/>
      <c r="VDW114" s="376"/>
      <c r="VDX114" s="376"/>
      <c r="VDY114" s="376"/>
      <c r="VDZ114" s="376"/>
      <c r="VEA114" s="376"/>
      <c r="VEB114" s="376"/>
      <c r="VEC114" s="376"/>
      <c r="VED114" s="376"/>
      <c r="VEE114" s="376"/>
      <c r="VEF114" s="376"/>
      <c r="VEG114" s="376"/>
      <c r="VEH114" s="376"/>
      <c r="VEI114" s="376"/>
      <c r="VEJ114" s="376"/>
      <c r="VEK114" s="376"/>
      <c r="VEL114" s="376"/>
      <c r="VEM114" s="376"/>
      <c r="VEN114" s="376"/>
      <c r="VEO114" s="376"/>
      <c r="VEP114" s="376"/>
      <c r="VEQ114" s="376"/>
      <c r="VER114" s="376"/>
      <c r="VES114" s="376"/>
      <c r="VET114" s="376"/>
      <c r="VEU114" s="376"/>
      <c r="VEV114" s="376"/>
      <c r="VEW114" s="376"/>
      <c r="VEX114" s="376"/>
      <c r="VEY114" s="376"/>
      <c r="VEZ114" s="376"/>
      <c r="VFA114" s="376"/>
      <c r="VFB114" s="376"/>
      <c r="VFC114" s="376"/>
      <c r="VFD114" s="376"/>
      <c r="VFE114" s="376"/>
      <c r="VFF114" s="376"/>
      <c r="VFG114" s="376"/>
      <c r="VFH114" s="376"/>
      <c r="VFI114" s="376"/>
      <c r="VFJ114" s="376"/>
      <c r="VFK114" s="376"/>
      <c r="VFL114" s="376"/>
      <c r="VFM114" s="376"/>
      <c r="VFN114" s="376"/>
      <c r="VFO114" s="376"/>
      <c r="VFP114" s="376"/>
      <c r="VFQ114" s="376"/>
      <c r="VFR114" s="376"/>
      <c r="VFS114" s="376"/>
      <c r="VFT114" s="376"/>
      <c r="VFU114" s="376"/>
      <c r="VFV114" s="376"/>
      <c r="VFW114" s="376"/>
      <c r="VFX114" s="376"/>
      <c r="VFY114" s="376"/>
      <c r="VFZ114" s="376"/>
      <c r="VGA114" s="376"/>
      <c r="VGB114" s="376"/>
      <c r="VGC114" s="376"/>
      <c r="VGD114" s="376"/>
      <c r="VGE114" s="376"/>
      <c r="VGF114" s="376"/>
      <c r="VGG114" s="376"/>
      <c r="VGH114" s="376"/>
      <c r="VGI114" s="376"/>
      <c r="VGJ114" s="376"/>
      <c r="VGK114" s="376"/>
      <c r="VGL114" s="376"/>
      <c r="VGM114" s="376"/>
      <c r="VGN114" s="376"/>
      <c r="VGO114" s="376"/>
      <c r="VGP114" s="376"/>
      <c r="VGQ114" s="376"/>
      <c r="VGR114" s="376"/>
      <c r="VGS114" s="376"/>
      <c r="VGT114" s="376"/>
      <c r="VGU114" s="376"/>
      <c r="VGV114" s="376"/>
      <c r="VGW114" s="376"/>
      <c r="VGX114" s="376"/>
      <c r="VGY114" s="376"/>
      <c r="VGZ114" s="376"/>
      <c r="VHA114" s="376"/>
      <c r="VHB114" s="376"/>
      <c r="VHC114" s="376"/>
      <c r="VHD114" s="376"/>
      <c r="VHE114" s="376"/>
      <c r="VHF114" s="376"/>
      <c r="VHG114" s="376"/>
      <c r="VHH114" s="376"/>
      <c r="VHI114" s="376"/>
      <c r="VHJ114" s="376"/>
      <c r="VHK114" s="376"/>
      <c r="VHL114" s="376"/>
      <c r="VHM114" s="376"/>
      <c r="VHN114" s="376"/>
      <c r="VHO114" s="376"/>
      <c r="VHP114" s="376"/>
      <c r="VHQ114" s="376"/>
      <c r="VHR114" s="376"/>
      <c r="VHS114" s="376"/>
      <c r="VHT114" s="376"/>
      <c r="VHU114" s="376"/>
      <c r="VHV114" s="376"/>
      <c r="VHW114" s="376"/>
      <c r="VHX114" s="376"/>
      <c r="VHY114" s="376"/>
      <c r="VHZ114" s="376"/>
      <c r="VIA114" s="376"/>
      <c r="VIB114" s="376"/>
      <c r="VIC114" s="376"/>
      <c r="VID114" s="376"/>
      <c r="VIE114" s="376"/>
      <c r="VIF114" s="376"/>
      <c r="VIG114" s="376"/>
      <c r="VIH114" s="376"/>
      <c r="VII114" s="376"/>
      <c r="VIJ114" s="376"/>
      <c r="VIK114" s="376"/>
      <c r="VIL114" s="376"/>
      <c r="VIM114" s="376"/>
      <c r="VIN114" s="376"/>
      <c r="VIO114" s="376"/>
      <c r="VIP114" s="376"/>
      <c r="VIQ114" s="376"/>
      <c r="VIR114" s="376"/>
      <c r="VIS114" s="376"/>
      <c r="VIT114" s="376"/>
      <c r="VIU114" s="376"/>
      <c r="VIV114" s="376"/>
      <c r="VIW114" s="376"/>
      <c r="VIX114" s="376"/>
      <c r="VIY114" s="376"/>
      <c r="VIZ114" s="376"/>
      <c r="VJA114" s="376"/>
      <c r="VJB114" s="376"/>
      <c r="VJC114" s="376"/>
      <c r="VJD114" s="376"/>
      <c r="VJE114" s="376"/>
      <c r="VJF114" s="376"/>
      <c r="VJG114" s="376"/>
      <c r="VJH114" s="376"/>
      <c r="VJI114" s="376"/>
      <c r="VJJ114" s="376"/>
      <c r="VJK114" s="376"/>
      <c r="VJL114" s="376"/>
      <c r="VJM114" s="376"/>
      <c r="VJN114" s="376"/>
      <c r="VJO114" s="376"/>
      <c r="VJP114" s="376"/>
      <c r="VJQ114" s="376"/>
      <c r="VJR114" s="376"/>
      <c r="VJS114" s="376"/>
      <c r="VJT114" s="376"/>
      <c r="VJU114" s="376"/>
      <c r="VJV114" s="376"/>
      <c r="VJW114" s="376"/>
      <c r="VJX114" s="376"/>
      <c r="VJY114" s="376"/>
      <c r="VJZ114" s="376"/>
      <c r="VKA114" s="376"/>
      <c r="VKB114" s="376"/>
      <c r="VKC114" s="376"/>
      <c r="VKD114" s="376"/>
      <c r="VKE114" s="376"/>
      <c r="VKF114" s="376"/>
      <c r="VKG114" s="376"/>
      <c r="VKH114" s="376"/>
      <c r="VKI114" s="376"/>
      <c r="VKJ114" s="376"/>
      <c r="VKK114" s="376"/>
      <c r="VKL114" s="376"/>
      <c r="VKM114" s="376"/>
      <c r="VKN114" s="376"/>
      <c r="VKO114" s="376"/>
      <c r="VKP114" s="376"/>
      <c r="VKQ114" s="376"/>
      <c r="VKR114" s="376"/>
      <c r="VKS114" s="376"/>
      <c r="VKT114" s="376"/>
      <c r="VKU114" s="376"/>
      <c r="VKV114" s="376"/>
      <c r="VKW114" s="376"/>
      <c r="VKX114" s="376"/>
      <c r="VKY114" s="376"/>
      <c r="VKZ114" s="376"/>
      <c r="VLA114" s="376"/>
      <c r="VLB114" s="376"/>
      <c r="VLC114" s="376"/>
      <c r="VLD114" s="376"/>
      <c r="VLE114" s="376"/>
      <c r="VLF114" s="376"/>
      <c r="VLG114" s="376"/>
      <c r="VLH114" s="376"/>
      <c r="VLI114" s="376"/>
      <c r="VLJ114" s="376"/>
      <c r="VLK114" s="376"/>
      <c r="VLL114" s="376"/>
      <c r="VLM114" s="376"/>
      <c r="VLN114" s="376"/>
      <c r="VLO114" s="376"/>
      <c r="VLP114" s="376"/>
      <c r="VLQ114" s="376"/>
      <c r="VLR114" s="376"/>
      <c r="VLS114" s="376"/>
      <c r="VLT114" s="376"/>
      <c r="VLU114" s="376"/>
      <c r="VLV114" s="376"/>
      <c r="VLW114" s="376"/>
      <c r="VLX114" s="376"/>
      <c r="VLY114" s="376"/>
      <c r="VLZ114" s="376"/>
      <c r="VMA114" s="376"/>
      <c r="VMB114" s="376"/>
      <c r="VMC114" s="376"/>
      <c r="VMD114" s="376"/>
      <c r="VME114" s="376"/>
      <c r="VMF114" s="376"/>
      <c r="VMG114" s="376"/>
      <c r="VMH114" s="376"/>
      <c r="VMI114" s="376"/>
      <c r="VMJ114" s="376"/>
      <c r="VMK114" s="376"/>
      <c r="VML114" s="376"/>
      <c r="VMM114" s="376"/>
      <c r="VMN114" s="376"/>
      <c r="VMO114" s="376"/>
      <c r="VMP114" s="376"/>
      <c r="VMQ114" s="376"/>
      <c r="VMR114" s="376"/>
      <c r="VMS114" s="376"/>
      <c r="VMT114" s="376"/>
      <c r="VMU114" s="376"/>
      <c r="VMV114" s="376"/>
      <c r="VMW114" s="376"/>
      <c r="VMX114" s="376"/>
      <c r="VMY114" s="376"/>
      <c r="VMZ114" s="376"/>
      <c r="VNA114" s="376"/>
      <c r="VNB114" s="376"/>
      <c r="VNC114" s="376"/>
      <c r="VND114" s="376"/>
      <c r="VNE114" s="376"/>
      <c r="VNF114" s="376"/>
      <c r="VNG114" s="376"/>
      <c r="VNH114" s="376"/>
      <c r="VNI114" s="376"/>
      <c r="VNJ114" s="376"/>
      <c r="VNK114" s="376"/>
      <c r="VNL114" s="376"/>
      <c r="VNM114" s="376"/>
      <c r="VNN114" s="376"/>
      <c r="VNO114" s="376"/>
      <c r="VNP114" s="376"/>
      <c r="VNQ114" s="376"/>
      <c r="VNR114" s="376"/>
      <c r="VNS114" s="376"/>
      <c r="VNT114" s="376"/>
      <c r="VNU114" s="376"/>
      <c r="VNV114" s="376"/>
      <c r="VNW114" s="376"/>
      <c r="VNX114" s="376"/>
      <c r="VNY114" s="376"/>
      <c r="VNZ114" s="376"/>
      <c r="VOA114" s="376"/>
      <c r="VOB114" s="376"/>
      <c r="VOC114" s="376"/>
      <c r="VOD114" s="376"/>
      <c r="VOE114" s="376"/>
      <c r="VOF114" s="376"/>
      <c r="VOG114" s="376"/>
      <c r="VOH114" s="376"/>
      <c r="VOI114" s="376"/>
      <c r="VOJ114" s="376"/>
      <c r="VOK114" s="376"/>
      <c r="VOL114" s="376"/>
      <c r="VOM114" s="376"/>
      <c r="VON114" s="376"/>
      <c r="VOO114" s="376"/>
      <c r="VOP114" s="376"/>
      <c r="VOQ114" s="376"/>
      <c r="VOR114" s="376"/>
      <c r="VOS114" s="376"/>
      <c r="VOT114" s="376"/>
      <c r="VOU114" s="376"/>
      <c r="VOV114" s="376"/>
      <c r="VOW114" s="376"/>
      <c r="VOX114" s="376"/>
      <c r="VOY114" s="376"/>
      <c r="VOZ114" s="376"/>
      <c r="VPA114" s="376"/>
      <c r="VPB114" s="376"/>
      <c r="VPC114" s="376"/>
      <c r="VPD114" s="376"/>
      <c r="VPE114" s="376"/>
      <c r="VPF114" s="376"/>
      <c r="VPG114" s="376"/>
      <c r="VPH114" s="376"/>
      <c r="VPI114" s="376"/>
      <c r="VPJ114" s="376"/>
      <c r="VPK114" s="376"/>
      <c r="VPL114" s="376"/>
      <c r="VPM114" s="376"/>
      <c r="VPN114" s="376"/>
      <c r="VPO114" s="376"/>
      <c r="VPP114" s="376"/>
      <c r="VPQ114" s="376"/>
      <c r="VPR114" s="376"/>
      <c r="VPS114" s="376"/>
      <c r="VPT114" s="376"/>
      <c r="VPU114" s="376"/>
      <c r="VPV114" s="376"/>
      <c r="VPW114" s="376"/>
      <c r="VPX114" s="376"/>
      <c r="VPY114" s="376"/>
      <c r="VPZ114" s="376"/>
      <c r="VQA114" s="376"/>
      <c r="VQB114" s="376"/>
      <c r="VQC114" s="376"/>
      <c r="VQD114" s="376"/>
      <c r="VQE114" s="376"/>
      <c r="VQF114" s="376"/>
      <c r="VQG114" s="376"/>
      <c r="VQH114" s="376"/>
      <c r="VQI114" s="376"/>
      <c r="VQJ114" s="376"/>
      <c r="VQK114" s="376"/>
      <c r="VQL114" s="376"/>
      <c r="VQM114" s="376"/>
      <c r="VQN114" s="376"/>
      <c r="VQO114" s="376"/>
      <c r="VQP114" s="376"/>
      <c r="VQQ114" s="376"/>
      <c r="VQR114" s="376"/>
      <c r="VQS114" s="376"/>
      <c r="VQT114" s="376"/>
      <c r="VQU114" s="376"/>
      <c r="VQV114" s="376"/>
      <c r="VQW114" s="376"/>
      <c r="VQX114" s="376"/>
      <c r="VQY114" s="376"/>
      <c r="VQZ114" s="376"/>
      <c r="VRA114" s="376"/>
      <c r="VRB114" s="376"/>
      <c r="VRC114" s="376"/>
      <c r="VRD114" s="376"/>
      <c r="VRE114" s="376"/>
      <c r="VRF114" s="376"/>
      <c r="VRG114" s="376"/>
      <c r="VRH114" s="376"/>
      <c r="VRI114" s="376"/>
      <c r="VRJ114" s="376"/>
      <c r="VRK114" s="376"/>
      <c r="VRL114" s="376"/>
      <c r="VRM114" s="376"/>
      <c r="VRN114" s="376"/>
      <c r="VRO114" s="376"/>
      <c r="VRP114" s="376"/>
      <c r="VRQ114" s="376"/>
      <c r="VRR114" s="376"/>
      <c r="VRS114" s="376"/>
      <c r="VRT114" s="376"/>
      <c r="VRU114" s="376"/>
      <c r="VRV114" s="376"/>
      <c r="VRW114" s="376"/>
      <c r="VRX114" s="376"/>
      <c r="VRY114" s="376"/>
      <c r="VRZ114" s="376"/>
      <c r="VSA114" s="376"/>
      <c r="VSB114" s="376"/>
      <c r="VSC114" s="376"/>
      <c r="VSD114" s="376"/>
      <c r="VSE114" s="376"/>
      <c r="VSF114" s="376"/>
      <c r="VSG114" s="376"/>
      <c r="VSH114" s="376"/>
      <c r="VSI114" s="376"/>
      <c r="VSJ114" s="376"/>
      <c r="VSK114" s="376"/>
      <c r="VSL114" s="376"/>
      <c r="VSM114" s="376"/>
      <c r="VSN114" s="376"/>
      <c r="VSO114" s="376"/>
      <c r="VSP114" s="376"/>
      <c r="VSQ114" s="376"/>
      <c r="VSR114" s="376"/>
      <c r="VSS114" s="376"/>
      <c r="VST114" s="376"/>
      <c r="VSU114" s="376"/>
      <c r="VSV114" s="376"/>
      <c r="VSW114" s="376"/>
      <c r="VSX114" s="376"/>
      <c r="VSY114" s="376"/>
      <c r="VSZ114" s="376"/>
      <c r="VTA114" s="376"/>
      <c r="VTB114" s="376"/>
      <c r="VTC114" s="376"/>
      <c r="VTD114" s="376"/>
      <c r="VTE114" s="376"/>
      <c r="VTF114" s="376"/>
      <c r="VTG114" s="376"/>
      <c r="VTH114" s="376"/>
      <c r="VTI114" s="376"/>
      <c r="VTJ114" s="376"/>
      <c r="VTK114" s="376"/>
      <c r="VTL114" s="376"/>
      <c r="VTM114" s="376"/>
      <c r="VTN114" s="376"/>
      <c r="VTO114" s="376"/>
      <c r="VTP114" s="376"/>
      <c r="VTQ114" s="376"/>
      <c r="VTR114" s="376"/>
      <c r="VTS114" s="376"/>
      <c r="VTT114" s="376"/>
      <c r="VTU114" s="376"/>
      <c r="VTV114" s="376"/>
      <c r="VTW114" s="376"/>
      <c r="VTX114" s="376"/>
      <c r="VTY114" s="376"/>
      <c r="VTZ114" s="376"/>
      <c r="VUA114" s="376"/>
      <c r="VUB114" s="376"/>
      <c r="VUC114" s="376"/>
      <c r="VUD114" s="376"/>
      <c r="VUE114" s="376"/>
      <c r="VUF114" s="376"/>
      <c r="VUG114" s="376"/>
      <c r="VUH114" s="376"/>
      <c r="VUI114" s="376"/>
      <c r="VUJ114" s="376"/>
      <c r="VUK114" s="376"/>
      <c r="VUL114" s="376"/>
      <c r="VUM114" s="376"/>
      <c r="VUN114" s="376"/>
      <c r="VUO114" s="376"/>
      <c r="VUP114" s="376"/>
      <c r="VUQ114" s="376"/>
      <c r="VUR114" s="376"/>
      <c r="VUS114" s="376"/>
      <c r="VUT114" s="376"/>
      <c r="VUU114" s="376"/>
      <c r="VUV114" s="376"/>
      <c r="VUW114" s="376"/>
      <c r="VUX114" s="376"/>
      <c r="VUY114" s="376"/>
      <c r="VUZ114" s="376"/>
      <c r="VVA114" s="376"/>
      <c r="VVB114" s="376"/>
      <c r="VVC114" s="376"/>
      <c r="VVD114" s="376"/>
      <c r="VVE114" s="376"/>
      <c r="VVF114" s="376"/>
      <c r="VVG114" s="376"/>
      <c r="VVH114" s="376"/>
      <c r="VVI114" s="376"/>
      <c r="VVJ114" s="376"/>
      <c r="VVK114" s="376"/>
      <c r="VVL114" s="376"/>
      <c r="VVM114" s="376"/>
      <c r="VVN114" s="376"/>
      <c r="VVO114" s="376"/>
      <c r="VVP114" s="376"/>
      <c r="VVQ114" s="376"/>
      <c r="VVR114" s="376"/>
      <c r="VVS114" s="376"/>
      <c r="VVT114" s="376"/>
      <c r="VVU114" s="376"/>
      <c r="VVV114" s="376"/>
      <c r="VVW114" s="376"/>
      <c r="VVX114" s="376"/>
      <c r="VVY114" s="376"/>
      <c r="VVZ114" s="376"/>
      <c r="VWA114" s="376"/>
      <c r="VWB114" s="376"/>
      <c r="VWC114" s="376"/>
      <c r="VWD114" s="376"/>
      <c r="VWE114" s="376"/>
      <c r="VWF114" s="376"/>
      <c r="VWG114" s="376"/>
      <c r="VWH114" s="376"/>
      <c r="VWI114" s="376"/>
      <c r="VWJ114" s="376"/>
      <c r="VWK114" s="376"/>
      <c r="VWL114" s="376"/>
      <c r="VWM114" s="376"/>
      <c r="VWN114" s="376"/>
      <c r="VWO114" s="376"/>
      <c r="VWP114" s="376"/>
      <c r="VWQ114" s="376"/>
      <c r="VWR114" s="376"/>
      <c r="VWS114" s="376"/>
      <c r="VWT114" s="376"/>
      <c r="VWU114" s="376"/>
      <c r="VWV114" s="376"/>
      <c r="VWW114" s="376"/>
      <c r="VWX114" s="376"/>
      <c r="VWY114" s="376"/>
      <c r="VWZ114" s="376"/>
      <c r="VXA114" s="376"/>
      <c r="VXB114" s="376"/>
      <c r="VXC114" s="376"/>
      <c r="VXD114" s="376"/>
      <c r="VXE114" s="376"/>
      <c r="VXF114" s="376"/>
      <c r="VXG114" s="376"/>
      <c r="VXH114" s="376"/>
      <c r="VXI114" s="376"/>
      <c r="VXJ114" s="376"/>
      <c r="VXK114" s="376"/>
      <c r="VXL114" s="376"/>
      <c r="VXM114" s="376"/>
      <c r="VXN114" s="376"/>
      <c r="VXO114" s="376"/>
      <c r="VXP114" s="376"/>
      <c r="VXQ114" s="376"/>
      <c r="VXR114" s="376"/>
      <c r="VXS114" s="376"/>
      <c r="VXT114" s="376"/>
      <c r="VXU114" s="376"/>
      <c r="VXV114" s="376"/>
      <c r="VXW114" s="376"/>
      <c r="VXX114" s="376"/>
      <c r="VXY114" s="376"/>
      <c r="VXZ114" s="376"/>
      <c r="VYA114" s="376"/>
      <c r="VYB114" s="376"/>
      <c r="VYC114" s="376"/>
      <c r="VYD114" s="376"/>
      <c r="VYE114" s="376"/>
      <c r="VYF114" s="376"/>
      <c r="VYG114" s="376"/>
      <c r="VYH114" s="376"/>
      <c r="VYI114" s="376"/>
      <c r="VYJ114" s="376"/>
      <c r="VYK114" s="376"/>
      <c r="VYL114" s="376"/>
      <c r="VYM114" s="376"/>
      <c r="VYN114" s="376"/>
      <c r="VYO114" s="376"/>
      <c r="VYP114" s="376"/>
      <c r="VYQ114" s="376"/>
      <c r="VYR114" s="376"/>
      <c r="VYS114" s="376"/>
      <c r="VYT114" s="376"/>
      <c r="VYU114" s="376"/>
      <c r="VYV114" s="376"/>
      <c r="VYW114" s="376"/>
      <c r="VYX114" s="376"/>
      <c r="VYY114" s="376"/>
      <c r="VYZ114" s="376"/>
      <c r="VZA114" s="376"/>
      <c r="VZB114" s="376"/>
      <c r="VZC114" s="376"/>
      <c r="VZD114" s="376"/>
      <c r="VZE114" s="376"/>
      <c r="VZF114" s="376"/>
      <c r="VZG114" s="376"/>
      <c r="VZH114" s="376"/>
      <c r="VZI114" s="376"/>
      <c r="VZJ114" s="376"/>
      <c r="VZK114" s="376"/>
      <c r="VZL114" s="376"/>
      <c r="VZM114" s="376"/>
      <c r="VZN114" s="376"/>
      <c r="VZO114" s="376"/>
      <c r="VZP114" s="376"/>
      <c r="VZQ114" s="376"/>
      <c r="VZR114" s="376"/>
      <c r="VZS114" s="376"/>
      <c r="VZT114" s="376"/>
      <c r="VZU114" s="376"/>
      <c r="VZV114" s="376"/>
      <c r="VZW114" s="376"/>
      <c r="VZX114" s="376"/>
      <c r="VZY114" s="376"/>
      <c r="VZZ114" s="376"/>
      <c r="WAA114" s="376"/>
      <c r="WAB114" s="376"/>
      <c r="WAC114" s="376"/>
      <c r="WAD114" s="376"/>
      <c r="WAE114" s="376"/>
      <c r="WAF114" s="376"/>
      <c r="WAG114" s="376"/>
      <c r="WAH114" s="376"/>
      <c r="WAI114" s="376"/>
      <c r="WAJ114" s="376"/>
      <c r="WAK114" s="376"/>
      <c r="WAL114" s="376"/>
      <c r="WAM114" s="376"/>
      <c r="WAN114" s="376"/>
      <c r="WAO114" s="376"/>
      <c r="WAP114" s="376"/>
      <c r="WAQ114" s="376"/>
      <c r="WAR114" s="376"/>
      <c r="WAS114" s="376"/>
      <c r="WAT114" s="376"/>
      <c r="WAU114" s="376"/>
      <c r="WAV114" s="376"/>
      <c r="WAW114" s="376"/>
      <c r="WAX114" s="376"/>
      <c r="WAY114" s="376"/>
      <c r="WAZ114" s="376"/>
      <c r="WBA114" s="376"/>
      <c r="WBB114" s="376"/>
      <c r="WBC114" s="376"/>
      <c r="WBD114" s="376"/>
      <c r="WBE114" s="376"/>
      <c r="WBF114" s="376"/>
      <c r="WBG114" s="376"/>
      <c r="WBH114" s="376"/>
      <c r="WBI114" s="376"/>
      <c r="WBJ114" s="376"/>
      <c r="WBK114" s="376"/>
      <c r="WBL114" s="376"/>
      <c r="WBM114" s="376"/>
      <c r="WBN114" s="376"/>
      <c r="WBO114" s="376"/>
      <c r="WBP114" s="376"/>
      <c r="WBQ114" s="376"/>
      <c r="WBR114" s="376"/>
      <c r="WBS114" s="376"/>
      <c r="WBT114" s="376"/>
      <c r="WBU114" s="376"/>
      <c r="WBV114" s="376"/>
      <c r="WBW114" s="376"/>
      <c r="WBX114" s="376"/>
      <c r="WBY114" s="376"/>
      <c r="WBZ114" s="376"/>
      <c r="WCA114" s="376"/>
      <c r="WCB114" s="376"/>
      <c r="WCC114" s="376"/>
      <c r="WCD114" s="376"/>
      <c r="WCE114" s="376"/>
      <c r="WCF114" s="376"/>
      <c r="WCG114" s="376"/>
      <c r="WCH114" s="376"/>
      <c r="WCI114" s="376"/>
      <c r="WCJ114" s="376"/>
      <c r="WCK114" s="376"/>
      <c r="WCL114" s="376"/>
      <c r="WCM114" s="376"/>
      <c r="WCN114" s="376"/>
      <c r="WCO114" s="376"/>
      <c r="WCP114" s="376"/>
      <c r="WCQ114" s="376"/>
      <c r="WCR114" s="376"/>
      <c r="WCS114" s="376"/>
      <c r="WCT114" s="376"/>
      <c r="WCU114" s="376"/>
      <c r="WCV114" s="376"/>
      <c r="WCW114" s="376"/>
      <c r="WCX114" s="376"/>
      <c r="WCY114" s="376"/>
      <c r="WCZ114" s="376"/>
      <c r="WDA114" s="376"/>
      <c r="WDB114" s="376"/>
      <c r="WDC114" s="376"/>
      <c r="WDD114" s="376"/>
      <c r="WDE114" s="376"/>
      <c r="WDF114" s="376"/>
      <c r="WDG114" s="376"/>
      <c r="WDH114" s="376"/>
      <c r="WDI114" s="376"/>
      <c r="WDJ114" s="376"/>
      <c r="WDK114" s="376"/>
      <c r="WDL114" s="376"/>
      <c r="WDM114" s="376"/>
      <c r="WDN114" s="376"/>
      <c r="WDO114" s="376"/>
      <c r="WDP114" s="376"/>
      <c r="WDQ114" s="376"/>
      <c r="WDR114" s="376"/>
      <c r="WDS114" s="376"/>
      <c r="WDT114" s="376"/>
      <c r="WDU114" s="376"/>
      <c r="WDV114" s="376"/>
      <c r="WDW114" s="376"/>
      <c r="WDX114" s="376"/>
      <c r="WDY114" s="376"/>
      <c r="WDZ114" s="376"/>
      <c r="WEA114" s="376"/>
      <c r="WEB114" s="376"/>
      <c r="WEC114" s="376"/>
      <c r="WED114" s="376"/>
      <c r="WEE114" s="376"/>
      <c r="WEF114" s="376"/>
      <c r="WEG114" s="376"/>
      <c r="WEH114" s="376"/>
      <c r="WEI114" s="376"/>
      <c r="WEJ114" s="376"/>
      <c r="WEK114" s="376"/>
      <c r="WEL114" s="376"/>
      <c r="WEM114" s="376"/>
      <c r="WEN114" s="376"/>
      <c r="WEO114" s="376"/>
      <c r="WEP114" s="376"/>
      <c r="WEQ114" s="376"/>
      <c r="WER114" s="376"/>
      <c r="WES114" s="376"/>
      <c r="WET114" s="376"/>
      <c r="WEU114" s="376"/>
      <c r="WEV114" s="376"/>
      <c r="WEW114" s="376"/>
      <c r="WEX114" s="376"/>
      <c r="WEY114" s="376"/>
      <c r="WEZ114" s="376"/>
      <c r="WFA114" s="376"/>
      <c r="WFB114" s="376"/>
      <c r="WFC114" s="376"/>
      <c r="WFD114" s="376"/>
      <c r="WFE114" s="376"/>
      <c r="WFF114" s="376"/>
      <c r="WFG114" s="376"/>
      <c r="WFH114" s="376"/>
      <c r="WFI114" s="376"/>
      <c r="WFJ114" s="376"/>
      <c r="WFK114" s="376"/>
      <c r="WFL114" s="376"/>
      <c r="WFM114" s="376"/>
      <c r="WFN114" s="376"/>
      <c r="WFO114" s="376"/>
      <c r="WFP114" s="376"/>
      <c r="WFQ114" s="376"/>
      <c r="WFR114" s="376"/>
      <c r="WFS114" s="376"/>
      <c r="WFT114" s="376"/>
      <c r="WFU114" s="376"/>
      <c r="WFV114" s="376"/>
      <c r="WFW114" s="376"/>
      <c r="WFX114" s="376"/>
      <c r="WFY114" s="376"/>
      <c r="WFZ114" s="376"/>
      <c r="WGA114" s="376"/>
      <c r="WGB114" s="376"/>
      <c r="WGC114" s="376"/>
      <c r="WGD114" s="376"/>
      <c r="WGE114" s="376"/>
      <c r="WGF114" s="376"/>
      <c r="WGG114" s="376"/>
      <c r="WGH114" s="376"/>
      <c r="WGI114" s="376"/>
      <c r="WGJ114" s="376"/>
      <c r="WGK114" s="376"/>
      <c r="WGL114" s="376"/>
      <c r="WGM114" s="376"/>
      <c r="WGN114" s="376"/>
      <c r="WGO114" s="376"/>
      <c r="WGP114" s="376"/>
      <c r="WGQ114" s="376"/>
      <c r="WGR114" s="376"/>
      <c r="WGS114" s="376"/>
      <c r="WGT114" s="376"/>
      <c r="WGU114" s="376"/>
      <c r="WGV114" s="376"/>
      <c r="WGW114" s="376"/>
      <c r="WGX114" s="376"/>
      <c r="WGY114" s="376"/>
      <c r="WGZ114" s="376"/>
      <c r="WHA114" s="376"/>
      <c r="WHB114" s="376"/>
      <c r="WHC114" s="376"/>
      <c r="WHD114" s="376"/>
      <c r="WHE114" s="376"/>
      <c r="WHF114" s="376"/>
      <c r="WHG114" s="376"/>
      <c r="WHH114" s="376"/>
      <c r="WHI114" s="376"/>
      <c r="WHJ114" s="376"/>
      <c r="WHK114" s="376"/>
      <c r="WHL114" s="376"/>
      <c r="WHM114" s="376"/>
      <c r="WHN114" s="376"/>
      <c r="WHO114" s="376"/>
      <c r="WHP114" s="376"/>
      <c r="WHQ114" s="376"/>
      <c r="WHR114" s="376"/>
      <c r="WHS114" s="376"/>
      <c r="WHT114" s="376"/>
      <c r="WHU114" s="376"/>
      <c r="WHV114" s="376"/>
      <c r="WHW114" s="376"/>
      <c r="WHX114" s="376"/>
      <c r="WHY114" s="376"/>
      <c r="WHZ114" s="376"/>
      <c r="WIA114" s="376"/>
      <c r="WIB114" s="376"/>
      <c r="WIC114" s="376"/>
      <c r="WID114" s="376"/>
      <c r="WIE114" s="376"/>
      <c r="WIF114" s="376"/>
      <c r="WIG114" s="376"/>
      <c r="WIH114" s="376"/>
      <c r="WII114" s="376"/>
      <c r="WIJ114" s="376"/>
      <c r="WIK114" s="376"/>
      <c r="WIL114" s="376"/>
      <c r="WIM114" s="376"/>
      <c r="WIN114" s="376"/>
      <c r="WIO114" s="376"/>
      <c r="WIP114" s="376"/>
      <c r="WIQ114" s="376"/>
      <c r="WIR114" s="376"/>
      <c r="WIS114" s="376"/>
      <c r="WIT114" s="376"/>
      <c r="WIU114" s="376"/>
      <c r="WIV114" s="376"/>
      <c r="WIW114" s="376"/>
      <c r="WIX114" s="376"/>
      <c r="WIY114" s="376"/>
      <c r="WIZ114" s="376"/>
      <c r="WJA114" s="376"/>
      <c r="WJB114" s="376"/>
      <c r="WJC114" s="376"/>
      <c r="WJD114" s="376"/>
      <c r="WJE114" s="376"/>
      <c r="WJF114" s="376"/>
      <c r="WJG114" s="376"/>
      <c r="WJH114" s="376"/>
      <c r="WJI114" s="376"/>
      <c r="WJJ114" s="376"/>
      <c r="WJK114" s="376"/>
      <c r="WJL114" s="376"/>
      <c r="WJM114" s="376"/>
      <c r="WJN114" s="376"/>
      <c r="WJO114" s="376"/>
      <c r="WJP114" s="376"/>
      <c r="WJQ114" s="376"/>
      <c r="WJR114" s="376"/>
      <c r="WJS114" s="376"/>
      <c r="WJT114" s="376"/>
      <c r="WJU114" s="376"/>
      <c r="WJV114" s="376"/>
      <c r="WJW114" s="376"/>
      <c r="WJX114" s="376"/>
      <c r="WJY114" s="376"/>
      <c r="WJZ114" s="376"/>
      <c r="WKA114" s="376"/>
      <c r="WKB114" s="376"/>
      <c r="WKC114" s="376"/>
      <c r="WKD114" s="376"/>
      <c r="WKE114" s="376"/>
      <c r="WKF114" s="376"/>
      <c r="WKG114" s="376"/>
      <c r="WKH114" s="376"/>
      <c r="WKI114" s="376"/>
      <c r="WKJ114" s="376"/>
      <c r="WKK114" s="376"/>
      <c r="WKL114" s="376"/>
      <c r="WKM114" s="376"/>
      <c r="WKN114" s="376"/>
      <c r="WKO114" s="376"/>
      <c r="WKP114" s="376"/>
      <c r="WKQ114" s="376"/>
      <c r="WKR114" s="376"/>
      <c r="WKS114" s="376"/>
      <c r="WKT114" s="376"/>
      <c r="WKU114" s="376"/>
      <c r="WKV114" s="376"/>
      <c r="WKW114" s="376"/>
      <c r="WKX114" s="376"/>
      <c r="WKY114" s="376"/>
      <c r="WKZ114" s="376"/>
      <c r="WLA114" s="376"/>
      <c r="WLB114" s="376"/>
      <c r="WLC114" s="376"/>
      <c r="WLD114" s="376"/>
      <c r="WLE114" s="376"/>
      <c r="WLF114" s="376"/>
      <c r="WLG114" s="376"/>
      <c r="WLH114" s="376"/>
      <c r="WLI114" s="376"/>
      <c r="WLJ114" s="376"/>
      <c r="WLK114" s="376"/>
      <c r="WLL114" s="376"/>
      <c r="WLM114" s="376"/>
      <c r="WLN114" s="376"/>
      <c r="WLO114" s="376"/>
      <c r="WLP114" s="376"/>
      <c r="WLQ114" s="376"/>
      <c r="WLR114" s="376"/>
      <c r="WLS114" s="376"/>
      <c r="WLT114" s="376"/>
      <c r="WLU114" s="376"/>
      <c r="WLV114" s="376"/>
      <c r="WLW114" s="376"/>
      <c r="WLX114" s="376"/>
      <c r="WLY114" s="376"/>
      <c r="WLZ114" s="376"/>
      <c r="WMA114" s="376"/>
      <c r="WMB114" s="376"/>
      <c r="WMC114" s="376"/>
      <c r="WMD114" s="376"/>
      <c r="WME114" s="376"/>
      <c r="WMF114" s="376"/>
      <c r="WMG114" s="376"/>
      <c r="WMH114" s="376"/>
      <c r="WMI114" s="376"/>
      <c r="WMJ114" s="376"/>
      <c r="WMK114" s="376"/>
      <c r="WML114" s="376"/>
      <c r="WMM114" s="376"/>
      <c r="WMN114" s="376"/>
      <c r="WMO114" s="376"/>
      <c r="WMP114" s="376"/>
      <c r="WMQ114" s="376"/>
      <c r="WMR114" s="376"/>
      <c r="WMS114" s="376"/>
      <c r="WMT114" s="376"/>
      <c r="WMU114" s="376"/>
      <c r="WMV114" s="376"/>
      <c r="WMW114" s="376"/>
      <c r="WMX114" s="376"/>
      <c r="WMY114" s="376"/>
      <c r="WMZ114" s="376"/>
      <c r="WNA114" s="376"/>
      <c r="WNB114" s="376"/>
      <c r="WNC114" s="376"/>
      <c r="WND114" s="376"/>
      <c r="WNE114" s="376"/>
      <c r="WNF114" s="376"/>
      <c r="WNG114" s="376"/>
      <c r="WNH114" s="376"/>
      <c r="WNI114" s="376"/>
      <c r="WNJ114" s="376"/>
      <c r="WNK114" s="376"/>
      <c r="WNL114" s="376"/>
      <c r="WNM114" s="376"/>
      <c r="WNN114" s="376"/>
      <c r="WNO114" s="376"/>
      <c r="WNP114" s="376"/>
      <c r="WNQ114" s="376"/>
      <c r="WNR114" s="376"/>
      <c r="WNS114" s="376"/>
      <c r="WNT114" s="376"/>
      <c r="WNU114" s="376"/>
      <c r="WNV114" s="376"/>
      <c r="WNW114" s="376"/>
      <c r="WNX114" s="376"/>
      <c r="WNY114" s="376"/>
      <c r="WNZ114" s="376"/>
      <c r="WOA114" s="376"/>
      <c r="WOB114" s="376"/>
      <c r="WOC114" s="376"/>
      <c r="WOD114" s="376"/>
      <c r="WOE114" s="376"/>
      <c r="WOF114" s="376"/>
      <c r="WOG114" s="376"/>
      <c r="WOH114" s="376"/>
      <c r="WOI114" s="376"/>
      <c r="WOJ114" s="376"/>
      <c r="WOK114" s="376"/>
      <c r="WOL114" s="376"/>
      <c r="WOM114" s="376"/>
      <c r="WON114" s="376"/>
      <c r="WOO114" s="376"/>
      <c r="WOP114" s="376"/>
      <c r="WOQ114" s="376"/>
      <c r="WOR114" s="376"/>
      <c r="WOS114" s="376"/>
      <c r="WOT114" s="376"/>
      <c r="WOU114" s="376"/>
      <c r="WOV114" s="376"/>
      <c r="WOW114" s="376"/>
      <c r="WOX114" s="376"/>
      <c r="WOY114" s="376"/>
      <c r="WOZ114" s="376"/>
      <c r="WPA114" s="376"/>
      <c r="WPB114" s="376"/>
      <c r="WPC114" s="376"/>
      <c r="WPD114" s="376"/>
      <c r="WPE114" s="376"/>
      <c r="WPF114" s="376"/>
      <c r="WPG114" s="376"/>
      <c r="WPH114" s="376"/>
      <c r="WPI114" s="376"/>
      <c r="WPJ114" s="376"/>
      <c r="WPK114" s="376"/>
      <c r="WPL114" s="376"/>
      <c r="WPM114" s="376"/>
      <c r="WPN114" s="376"/>
      <c r="WPO114" s="376"/>
      <c r="WPP114" s="376"/>
      <c r="WPQ114" s="376"/>
      <c r="WPR114" s="376"/>
      <c r="WPS114" s="376"/>
      <c r="WPT114" s="376"/>
      <c r="WPU114" s="376"/>
      <c r="WPV114" s="376"/>
      <c r="WPW114" s="376"/>
      <c r="WPX114" s="376"/>
      <c r="WPY114" s="376"/>
      <c r="WPZ114" s="376"/>
      <c r="WQA114" s="376"/>
      <c r="WQB114" s="376"/>
      <c r="WQC114" s="376"/>
      <c r="WQD114" s="376"/>
      <c r="WQE114" s="376"/>
      <c r="WQF114" s="376"/>
      <c r="WQG114" s="376"/>
      <c r="WQH114" s="376"/>
      <c r="WQI114" s="376"/>
      <c r="WQJ114" s="376"/>
      <c r="WQK114" s="376"/>
      <c r="WQL114" s="376"/>
      <c r="WQM114" s="376"/>
      <c r="WQN114" s="376"/>
      <c r="WQO114" s="376"/>
      <c r="WQP114" s="376"/>
      <c r="WQQ114" s="376"/>
      <c r="WQR114" s="376"/>
      <c r="WQS114" s="376"/>
      <c r="WQT114" s="376"/>
      <c r="WQU114" s="376"/>
      <c r="WQV114" s="376"/>
      <c r="WQW114" s="376"/>
      <c r="WQX114" s="376"/>
      <c r="WQY114" s="376"/>
      <c r="WQZ114" s="376"/>
      <c r="WRA114" s="376"/>
      <c r="WRB114" s="376"/>
      <c r="WRC114" s="376"/>
      <c r="WRD114" s="376"/>
      <c r="WRE114" s="376"/>
      <c r="WRF114" s="376"/>
      <c r="WRG114" s="376"/>
      <c r="WRH114" s="376"/>
      <c r="WRI114" s="376"/>
      <c r="WRJ114" s="376"/>
      <c r="WRK114" s="376"/>
      <c r="WRL114" s="376"/>
      <c r="WRM114" s="376"/>
      <c r="WRN114" s="376"/>
      <c r="WRO114" s="376"/>
      <c r="WRP114" s="376"/>
      <c r="WRQ114" s="376"/>
      <c r="WRR114" s="376"/>
      <c r="WRS114" s="376"/>
      <c r="WRT114" s="376"/>
      <c r="WRU114" s="376"/>
      <c r="WRV114" s="376"/>
      <c r="WRW114" s="376"/>
      <c r="WRX114" s="376"/>
      <c r="WRY114" s="376"/>
      <c r="WRZ114" s="376"/>
      <c r="WSA114" s="376"/>
      <c r="WSB114" s="376"/>
      <c r="WSC114" s="376"/>
      <c r="WSD114" s="376"/>
      <c r="WSE114" s="376"/>
      <c r="WSF114" s="376"/>
      <c r="WSG114" s="376"/>
      <c r="WSH114" s="376"/>
      <c r="WSI114" s="376"/>
      <c r="WSJ114" s="376"/>
      <c r="WSK114" s="376"/>
      <c r="WSL114" s="376"/>
      <c r="WSM114" s="376"/>
      <c r="WSN114" s="376"/>
      <c r="WSO114" s="376"/>
      <c r="WSP114" s="376"/>
      <c r="WSQ114" s="376"/>
      <c r="WSR114" s="376"/>
      <c r="WSS114" s="376"/>
      <c r="WST114" s="376"/>
      <c r="WSU114" s="376"/>
      <c r="WSV114" s="376"/>
      <c r="WSW114" s="376"/>
      <c r="WSX114" s="376"/>
      <c r="WSY114" s="376"/>
      <c r="WSZ114" s="376"/>
      <c r="WTA114" s="376"/>
      <c r="WTB114" s="376"/>
      <c r="WTC114" s="376"/>
      <c r="WTD114" s="376"/>
      <c r="WTE114" s="376"/>
      <c r="WTF114" s="376"/>
      <c r="WTG114" s="376"/>
      <c r="WTH114" s="376"/>
      <c r="WTI114" s="376"/>
      <c r="WTJ114" s="376"/>
      <c r="WTK114" s="376"/>
      <c r="WTL114" s="376"/>
      <c r="WTM114" s="376"/>
      <c r="WTN114" s="376"/>
      <c r="WTO114" s="376"/>
      <c r="WTP114" s="376"/>
      <c r="WTQ114" s="376"/>
      <c r="WTR114" s="376"/>
      <c r="WTS114" s="376"/>
      <c r="WTT114" s="376"/>
      <c r="WTU114" s="376"/>
      <c r="WTV114" s="376"/>
      <c r="WTW114" s="376"/>
      <c r="WTX114" s="376"/>
      <c r="WTY114" s="376"/>
      <c r="WTZ114" s="376"/>
      <c r="WUA114" s="376"/>
      <c r="WUB114" s="376"/>
      <c r="WUC114" s="376"/>
      <c r="WUD114" s="376"/>
      <c r="WUE114" s="376"/>
      <c r="WUF114" s="376"/>
      <c r="WUG114" s="376"/>
      <c r="WUH114" s="376"/>
      <c r="WUI114" s="376"/>
      <c r="WUJ114" s="376"/>
      <c r="WUK114" s="376"/>
      <c r="WUL114" s="376"/>
      <c r="WUM114" s="376"/>
      <c r="WUN114" s="376"/>
      <c r="WUO114" s="376"/>
      <c r="WUP114" s="376"/>
      <c r="WUQ114" s="376"/>
      <c r="WUR114" s="376"/>
      <c r="WUS114" s="376"/>
      <c r="WUT114" s="376"/>
      <c r="WUU114" s="376"/>
      <c r="WUV114" s="376"/>
      <c r="WUW114" s="376"/>
      <c r="WUX114" s="376"/>
      <c r="WUY114" s="376"/>
      <c r="WUZ114" s="376"/>
      <c r="WVA114" s="376"/>
      <c r="WVB114" s="376"/>
      <c r="WVC114" s="376"/>
      <c r="WVD114" s="376"/>
      <c r="WVE114" s="376"/>
      <c r="WVF114" s="376"/>
      <c r="WVG114" s="376"/>
      <c r="WVH114" s="376"/>
      <c r="WVI114" s="376"/>
      <c r="WVJ114" s="376"/>
      <c r="WVK114" s="376"/>
      <c r="WVL114" s="376"/>
      <c r="WVM114" s="376"/>
      <c r="WVN114" s="376"/>
      <c r="WVO114" s="376"/>
      <c r="WVP114" s="376"/>
      <c r="WVQ114" s="376"/>
      <c r="WVR114" s="376"/>
      <c r="WVS114" s="376"/>
      <c r="WVT114" s="376"/>
      <c r="WVU114" s="376"/>
      <c r="WVV114" s="376"/>
      <c r="WVW114" s="376"/>
      <c r="WVX114" s="376"/>
      <c r="WVY114" s="376"/>
      <c r="WVZ114" s="376"/>
      <c r="WWA114" s="376"/>
      <c r="WWB114" s="376"/>
      <c r="WWC114" s="376"/>
      <c r="WWD114" s="376"/>
      <c r="WWE114" s="376"/>
      <c r="WWF114" s="376"/>
      <c r="WWG114" s="376"/>
      <c r="WWH114" s="376"/>
      <c r="WWI114" s="376"/>
      <c r="WWJ114" s="376"/>
      <c r="WWK114" s="376"/>
      <c r="WWL114" s="376"/>
      <c r="WWM114" s="376"/>
      <c r="WWN114" s="376"/>
      <c r="WWO114" s="376"/>
      <c r="WWP114" s="376"/>
      <c r="WWQ114" s="376"/>
      <c r="WWR114" s="376"/>
      <c r="WWS114" s="376"/>
      <c r="WWT114" s="376"/>
      <c r="WWU114" s="376"/>
      <c r="WWV114" s="376"/>
      <c r="WWW114" s="376"/>
      <c r="WWX114" s="376"/>
      <c r="WWY114" s="376"/>
      <c r="WWZ114" s="376"/>
      <c r="WXA114" s="376"/>
      <c r="WXB114" s="376"/>
      <c r="WXC114" s="376"/>
      <c r="WXD114" s="376"/>
      <c r="WXE114" s="376"/>
      <c r="WXF114" s="376"/>
      <c r="WXG114" s="376"/>
      <c r="WXH114" s="376"/>
      <c r="WXI114" s="376"/>
      <c r="WXJ114" s="376"/>
      <c r="WXK114" s="376"/>
      <c r="WXL114" s="376"/>
      <c r="WXM114" s="376"/>
      <c r="WXN114" s="376"/>
      <c r="WXO114" s="376"/>
      <c r="WXP114" s="376"/>
      <c r="WXQ114" s="376"/>
      <c r="WXR114" s="376"/>
      <c r="WXS114" s="376"/>
      <c r="WXT114" s="376"/>
      <c r="WXU114" s="376"/>
      <c r="WXV114" s="376"/>
      <c r="WXW114" s="376"/>
      <c r="WXX114" s="376"/>
      <c r="WXY114" s="376"/>
      <c r="WXZ114" s="376"/>
      <c r="WYA114" s="376"/>
      <c r="WYB114" s="376"/>
      <c r="WYC114" s="376"/>
      <c r="WYD114" s="376"/>
      <c r="WYE114" s="376"/>
      <c r="WYF114" s="376"/>
      <c r="WYG114" s="376"/>
      <c r="WYH114" s="376"/>
      <c r="WYI114" s="376"/>
      <c r="WYJ114" s="376"/>
      <c r="WYK114" s="376"/>
      <c r="WYL114" s="376"/>
      <c r="WYM114" s="376"/>
      <c r="WYN114" s="376"/>
      <c r="WYO114" s="376"/>
      <c r="WYP114" s="376"/>
      <c r="WYQ114" s="376"/>
      <c r="WYR114" s="376"/>
      <c r="WYS114" s="376"/>
      <c r="WYT114" s="376"/>
      <c r="WYU114" s="376"/>
      <c r="WYV114" s="376"/>
      <c r="WYW114" s="376"/>
      <c r="WYX114" s="376"/>
      <c r="WYY114" s="376"/>
      <c r="WYZ114" s="376"/>
      <c r="WZA114" s="376"/>
      <c r="WZB114" s="376"/>
      <c r="WZC114" s="376"/>
      <c r="WZD114" s="376"/>
      <c r="WZE114" s="376"/>
      <c r="WZF114" s="376"/>
      <c r="WZG114" s="376"/>
      <c r="WZH114" s="376"/>
      <c r="WZI114" s="376"/>
      <c r="WZJ114" s="376"/>
      <c r="WZK114" s="376"/>
      <c r="WZL114" s="376"/>
      <c r="WZM114" s="376"/>
      <c r="WZN114" s="376"/>
      <c r="WZO114" s="376"/>
      <c r="WZP114" s="376"/>
      <c r="WZQ114" s="376"/>
      <c r="WZR114" s="376"/>
      <c r="WZS114" s="376"/>
      <c r="WZT114" s="376"/>
      <c r="WZU114" s="376"/>
      <c r="WZV114" s="376"/>
      <c r="WZW114" s="376"/>
      <c r="WZX114" s="376"/>
      <c r="WZY114" s="376"/>
      <c r="WZZ114" s="376"/>
      <c r="XAA114" s="376"/>
      <c r="XAB114" s="376"/>
      <c r="XAC114" s="376"/>
      <c r="XAD114" s="376"/>
      <c r="XAE114" s="376"/>
      <c r="XAF114" s="376"/>
      <c r="XAG114" s="376"/>
      <c r="XAH114" s="376"/>
      <c r="XAI114" s="376"/>
      <c r="XAJ114" s="376"/>
      <c r="XAK114" s="376"/>
      <c r="XAL114" s="376"/>
      <c r="XAM114" s="376"/>
      <c r="XAN114" s="376"/>
      <c r="XAO114" s="376"/>
      <c r="XAP114" s="376"/>
      <c r="XAQ114" s="376"/>
      <c r="XAR114" s="376"/>
      <c r="XAS114" s="376"/>
      <c r="XAT114" s="376"/>
      <c r="XAU114" s="376"/>
      <c r="XAV114" s="376"/>
      <c r="XAW114" s="376"/>
      <c r="XAX114" s="376"/>
      <c r="XAY114" s="376"/>
      <c r="XAZ114" s="376"/>
      <c r="XBA114" s="376"/>
      <c r="XBB114" s="376"/>
      <c r="XBC114" s="376"/>
      <c r="XBD114" s="376"/>
      <c r="XBE114" s="376"/>
      <c r="XBF114" s="376"/>
      <c r="XBG114" s="376"/>
      <c r="XBH114" s="376"/>
      <c r="XBI114" s="376"/>
      <c r="XBJ114" s="376"/>
      <c r="XBK114" s="376"/>
      <c r="XBL114" s="376"/>
      <c r="XBM114" s="376"/>
      <c r="XBN114" s="376"/>
      <c r="XBO114" s="376"/>
      <c r="XBP114" s="376"/>
      <c r="XBQ114" s="376"/>
      <c r="XBR114" s="376"/>
      <c r="XBS114" s="376"/>
      <c r="XBT114" s="376"/>
      <c r="XBU114" s="376"/>
      <c r="XBV114" s="376"/>
      <c r="XBW114" s="376"/>
    </row>
    <row r="115" spans="1:16299" s="367" customFormat="1" ht="13.5" hidden="1" thickBot="1" x14ac:dyDescent="0.25">
      <c r="A115" s="285" t="s">
        <v>375</v>
      </c>
      <c r="B115" s="286"/>
      <c r="C115" s="293">
        <f>30*MIN(75%*C114,MAX(29.26*C112,40.4%*C114+12*C112,57%*C114))</f>
        <v>0</v>
      </c>
      <c r="D115" s="376"/>
      <c r="E115" s="376"/>
      <c r="F115" s="376"/>
      <c r="G115" s="376"/>
      <c r="H115" s="376"/>
      <c r="I115" s="376"/>
      <c r="J115" s="376"/>
      <c r="K115" s="376"/>
      <c r="L115" s="376"/>
      <c r="M115" s="376"/>
      <c r="N115" s="376"/>
      <c r="O115" s="376"/>
      <c r="P115" s="376"/>
      <c r="Q115" s="376"/>
      <c r="R115" s="376"/>
      <c r="S115" s="376"/>
      <c r="T115" s="376"/>
      <c r="U115" s="376"/>
      <c r="V115" s="376"/>
      <c r="W115" s="376"/>
      <c r="X115" s="376"/>
      <c r="Y115" s="376"/>
      <c r="Z115" s="376"/>
      <c r="AA115" s="376"/>
      <c r="AB115" s="376"/>
      <c r="AC115" s="376"/>
      <c r="AD115" s="376"/>
      <c r="AE115" s="376"/>
      <c r="AF115" s="376"/>
      <c r="AG115" s="376"/>
      <c r="AH115" s="376"/>
      <c r="AI115" s="376"/>
      <c r="AJ115" s="376"/>
      <c r="AK115" s="376"/>
      <c r="AL115" s="376"/>
      <c r="AM115" s="376"/>
      <c r="AN115" s="376"/>
      <c r="AO115" s="376"/>
      <c r="AP115" s="376"/>
      <c r="AQ115" s="376"/>
      <c r="AR115" s="376"/>
      <c r="AS115" s="376"/>
      <c r="AT115" s="376"/>
      <c r="AU115" s="376"/>
      <c r="AV115" s="376"/>
      <c r="AW115" s="376"/>
      <c r="AX115" s="376"/>
      <c r="AY115" s="376"/>
      <c r="AZ115" s="376"/>
      <c r="BA115" s="376"/>
      <c r="BB115" s="376"/>
      <c r="BC115" s="376"/>
      <c r="BD115" s="376"/>
      <c r="BE115" s="376"/>
      <c r="BF115" s="376"/>
      <c r="BG115" s="376"/>
      <c r="BH115" s="376"/>
      <c r="BI115" s="376"/>
      <c r="BJ115" s="376"/>
      <c r="BK115" s="376"/>
      <c r="BL115" s="376"/>
      <c r="BM115" s="376"/>
      <c r="BN115" s="376"/>
      <c r="BO115" s="376"/>
      <c r="BP115" s="376"/>
      <c r="BQ115" s="376"/>
      <c r="BR115" s="376"/>
      <c r="BS115" s="376"/>
      <c r="BT115" s="376"/>
      <c r="BU115" s="376"/>
      <c r="BV115" s="376"/>
      <c r="BW115" s="376"/>
      <c r="BX115" s="376"/>
      <c r="BY115" s="376"/>
      <c r="BZ115" s="376"/>
      <c r="CA115" s="376"/>
      <c r="CB115" s="376"/>
      <c r="CC115" s="376"/>
      <c r="CD115" s="376"/>
      <c r="CE115" s="376"/>
      <c r="CF115" s="376"/>
      <c r="CG115" s="376"/>
      <c r="CH115" s="376"/>
      <c r="CI115" s="376"/>
      <c r="CJ115" s="376"/>
      <c r="CK115" s="376"/>
      <c r="CL115" s="376"/>
      <c r="CM115" s="376"/>
      <c r="CN115" s="376"/>
      <c r="CO115" s="376"/>
      <c r="CP115" s="376"/>
      <c r="CQ115" s="376"/>
      <c r="CR115" s="376"/>
      <c r="CS115" s="376"/>
      <c r="CT115" s="376"/>
      <c r="CU115" s="376"/>
      <c r="CV115" s="376"/>
      <c r="CW115" s="376"/>
      <c r="CX115" s="376"/>
      <c r="CY115" s="376"/>
      <c r="CZ115" s="376"/>
      <c r="DA115" s="376"/>
      <c r="DB115" s="376"/>
      <c r="DC115" s="376"/>
      <c r="DD115" s="376"/>
      <c r="DE115" s="376"/>
      <c r="DF115" s="376"/>
      <c r="DG115" s="376"/>
      <c r="DH115" s="376"/>
      <c r="DI115" s="376"/>
      <c r="DJ115" s="376"/>
      <c r="DK115" s="376"/>
      <c r="DL115" s="376"/>
      <c r="DM115" s="376"/>
      <c r="DN115" s="376"/>
      <c r="DO115" s="376"/>
      <c r="DP115" s="376"/>
      <c r="DQ115" s="376"/>
      <c r="DR115" s="376"/>
      <c r="DS115" s="376"/>
      <c r="DT115" s="376"/>
      <c r="DU115" s="376"/>
      <c r="DV115" s="376"/>
      <c r="DW115" s="376"/>
      <c r="DX115" s="376"/>
      <c r="DY115" s="376"/>
      <c r="DZ115" s="376"/>
      <c r="EA115" s="376"/>
      <c r="EB115" s="376"/>
      <c r="EC115" s="376"/>
      <c r="ED115" s="376"/>
      <c r="EE115" s="376"/>
      <c r="EF115" s="376"/>
      <c r="EG115" s="376"/>
      <c r="EH115" s="376"/>
      <c r="EI115" s="376"/>
      <c r="EJ115" s="376"/>
      <c r="EK115" s="376"/>
      <c r="EL115" s="376"/>
      <c r="EM115" s="376"/>
      <c r="EN115" s="376"/>
      <c r="EO115" s="376"/>
      <c r="EP115" s="376"/>
      <c r="EQ115" s="376"/>
      <c r="ER115" s="376"/>
      <c r="ES115" s="376"/>
      <c r="ET115" s="376"/>
      <c r="EU115" s="376"/>
      <c r="EV115" s="376"/>
      <c r="EW115" s="376"/>
      <c r="EX115" s="376"/>
      <c r="EY115" s="376"/>
      <c r="EZ115" s="376"/>
      <c r="FA115" s="376"/>
      <c r="FB115" s="376"/>
      <c r="FC115" s="376"/>
      <c r="FD115" s="376"/>
      <c r="FE115" s="376"/>
      <c r="FF115" s="376"/>
      <c r="FG115" s="376"/>
      <c r="FH115" s="376"/>
      <c r="FI115" s="376"/>
      <c r="FJ115" s="376"/>
      <c r="FK115" s="376"/>
      <c r="FL115" s="376"/>
      <c r="FM115" s="376"/>
      <c r="FN115" s="376"/>
      <c r="FO115" s="376"/>
      <c r="FP115" s="376"/>
      <c r="FQ115" s="376"/>
      <c r="FR115" s="376"/>
      <c r="FS115" s="376"/>
      <c r="FT115" s="376"/>
      <c r="FU115" s="376"/>
      <c r="FV115" s="376"/>
      <c r="FW115" s="376"/>
      <c r="FX115" s="376"/>
      <c r="FY115" s="376"/>
      <c r="FZ115" s="376"/>
      <c r="GA115" s="376"/>
      <c r="GB115" s="376"/>
      <c r="GC115" s="376"/>
      <c r="GD115" s="376"/>
      <c r="GE115" s="376"/>
      <c r="GF115" s="376"/>
      <c r="GG115" s="376"/>
      <c r="GH115" s="376"/>
      <c r="GI115" s="376"/>
      <c r="GJ115" s="376"/>
      <c r="GK115" s="376"/>
      <c r="GL115" s="376"/>
      <c r="GM115" s="376"/>
      <c r="GN115" s="376"/>
      <c r="GO115" s="376"/>
      <c r="GP115" s="376"/>
      <c r="GQ115" s="376"/>
      <c r="GR115" s="376"/>
      <c r="GS115" s="376"/>
      <c r="GT115" s="376"/>
      <c r="GU115" s="376"/>
      <c r="GV115" s="376"/>
      <c r="GW115" s="376"/>
      <c r="GX115" s="376"/>
      <c r="GY115" s="376"/>
      <c r="GZ115" s="376"/>
      <c r="HA115" s="376"/>
      <c r="HB115" s="376"/>
      <c r="HC115" s="376"/>
      <c r="HD115" s="376"/>
      <c r="HE115" s="376"/>
      <c r="HF115" s="376"/>
      <c r="HG115" s="376"/>
      <c r="HH115" s="376"/>
      <c r="HI115" s="376"/>
      <c r="HJ115" s="376"/>
      <c r="HK115" s="376"/>
      <c r="HL115" s="376"/>
      <c r="HM115" s="376"/>
      <c r="HN115" s="376"/>
      <c r="HO115" s="376"/>
      <c r="HP115" s="376"/>
      <c r="HQ115" s="376"/>
      <c r="HR115" s="376"/>
      <c r="HS115" s="376"/>
      <c r="HT115" s="376"/>
      <c r="HU115" s="376"/>
      <c r="HV115" s="376"/>
      <c r="HW115" s="376"/>
      <c r="HX115" s="376"/>
      <c r="HY115" s="376"/>
      <c r="HZ115" s="376"/>
      <c r="IA115" s="376"/>
      <c r="IB115" s="376"/>
      <c r="IC115" s="376"/>
      <c r="ID115" s="376"/>
      <c r="IE115" s="376"/>
      <c r="IF115" s="376"/>
      <c r="IG115" s="376"/>
      <c r="IH115" s="376"/>
      <c r="II115" s="376"/>
      <c r="IJ115" s="376"/>
      <c r="IK115" s="376"/>
      <c r="IL115" s="376"/>
      <c r="IM115" s="376"/>
      <c r="IN115" s="376"/>
      <c r="IO115" s="376"/>
      <c r="IP115" s="376"/>
      <c r="IQ115" s="376"/>
      <c r="IR115" s="376"/>
      <c r="IS115" s="376"/>
      <c r="IT115" s="376"/>
      <c r="IU115" s="376"/>
      <c r="IV115" s="376"/>
      <c r="IW115" s="376"/>
      <c r="IX115" s="376"/>
      <c r="IY115" s="376"/>
      <c r="IZ115" s="376"/>
      <c r="JA115" s="376"/>
      <c r="JB115" s="376"/>
      <c r="JC115" s="376"/>
      <c r="JD115" s="376"/>
      <c r="JE115" s="376"/>
      <c r="JF115" s="376"/>
      <c r="JG115" s="376"/>
      <c r="JH115" s="376"/>
      <c r="JI115" s="376"/>
      <c r="JJ115" s="376"/>
      <c r="JK115" s="376"/>
      <c r="JL115" s="376"/>
      <c r="JM115" s="376"/>
      <c r="JN115" s="376"/>
      <c r="JO115" s="376"/>
      <c r="JP115" s="376"/>
      <c r="JQ115" s="376"/>
      <c r="JR115" s="376"/>
      <c r="JS115" s="376"/>
      <c r="JT115" s="376"/>
      <c r="JU115" s="376"/>
      <c r="JV115" s="376"/>
      <c r="JW115" s="376"/>
      <c r="JX115" s="376"/>
      <c r="JY115" s="376"/>
      <c r="JZ115" s="376"/>
      <c r="KA115" s="376"/>
      <c r="KB115" s="376"/>
      <c r="KC115" s="376"/>
      <c r="KD115" s="376"/>
      <c r="KE115" s="376"/>
      <c r="KF115" s="376"/>
      <c r="KG115" s="376"/>
      <c r="KH115" s="376"/>
      <c r="KI115" s="376"/>
      <c r="KJ115" s="376"/>
      <c r="KK115" s="376"/>
      <c r="KL115" s="376"/>
      <c r="KM115" s="376"/>
      <c r="KN115" s="376"/>
      <c r="KO115" s="376"/>
      <c r="KP115" s="376"/>
      <c r="KQ115" s="376"/>
      <c r="KR115" s="376"/>
      <c r="KS115" s="376"/>
      <c r="KT115" s="376"/>
      <c r="KU115" s="376"/>
      <c r="KV115" s="376"/>
      <c r="KW115" s="376"/>
      <c r="KX115" s="376"/>
      <c r="KY115" s="376"/>
      <c r="KZ115" s="376"/>
      <c r="LA115" s="376"/>
      <c r="LB115" s="376"/>
      <c r="LC115" s="376"/>
      <c r="LD115" s="376"/>
      <c r="LE115" s="376"/>
      <c r="LF115" s="376"/>
      <c r="LG115" s="376"/>
      <c r="LH115" s="376"/>
      <c r="LI115" s="376"/>
      <c r="LJ115" s="376"/>
      <c r="LK115" s="376"/>
      <c r="LL115" s="376"/>
      <c r="LM115" s="376"/>
      <c r="LN115" s="376"/>
      <c r="LO115" s="376"/>
      <c r="LP115" s="376"/>
      <c r="LQ115" s="376"/>
      <c r="LR115" s="376"/>
      <c r="LS115" s="376"/>
      <c r="LT115" s="376"/>
      <c r="LU115" s="376"/>
      <c r="LV115" s="376"/>
      <c r="LW115" s="376"/>
      <c r="LX115" s="376"/>
      <c r="LY115" s="376"/>
      <c r="LZ115" s="376"/>
      <c r="MA115" s="376"/>
      <c r="MB115" s="376"/>
      <c r="MC115" s="376"/>
      <c r="MD115" s="376"/>
      <c r="ME115" s="376"/>
      <c r="MF115" s="376"/>
      <c r="MG115" s="376"/>
      <c r="MH115" s="376"/>
      <c r="MI115" s="376"/>
      <c r="MJ115" s="376"/>
      <c r="MK115" s="376"/>
      <c r="ML115" s="376"/>
      <c r="MM115" s="376"/>
      <c r="MN115" s="376"/>
      <c r="MO115" s="376"/>
      <c r="MP115" s="376"/>
      <c r="MQ115" s="376"/>
      <c r="MR115" s="376"/>
      <c r="MS115" s="376"/>
      <c r="MT115" s="376"/>
      <c r="MU115" s="376"/>
      <c r="MV115" s="376"/>
      <c r="MW115" s="376"/>
      <c r="MX115" s="376"/>
      <c r="MY115" s="376"/>
      <c r="MZ115" s="376"/>
      <c r="NA115" s="376"/>
      <c r="NB115" s="376"/>
      <c r="NC115" s="376"/>
      <c r="ND115" s="376"/>
      <c r="NE115" s="376"/>
      <c r="NF115" s="376"/>
      <c r="NG115" s="376"/>
      <c r="NH115" s="376"/>
      <c r="NI115" s="376"/>
      <c r="NJ115" s="376"/>
      <c r="NK115" s="376"/>
      <c r="NL115" s="376"/>
      <c r="NM115" s="376"/>
      <c r="NN115" s="376"/>
      <c r="NO115" s="376"/>
      <c r="NP115" s="376"/>
      <c r="NQ115" s="376"/>
      <c r="NR115" s="376"/>
      <c r="NS115" s="376"/>
      <c r="NT115" s="376"/>
      <c r="NU115" s="376"/>
      <c r="NV115" s="376"/>
      <c r="NW115" s="376"/>
      <c r="NX115" s="376"/>
      <c r="NY115" s="376"/>
      <c r="NZ115" s="376"/>
      <c r="OA115" s="376"/>
      <c r="OB115" s="376"/>
      <c r="OC115" s="376"/>
      <c r="OD115" s="376"/>
      <c r="OE115" s="376"/>
      <c r="OF115" s="376"/>
      <c r="OG115" s="376"/>
      <c r="OH115" s="376"/>
      <c r="OI115" s="376"/>
      <c r="OJ115" s="376"/>
      <c r="OK115" s="376"/>
      <c r="OL115" s="376"/>
      <c r="OM115" s="376"/>
      <c r="ON115" s="376"/>
      <c r="OO115" s="376"/>
      <c r="OP115" s="376"/>
      <c r="OQ115" s="376"/>
      <c r="OR115" s="376"/>
      <c r="OS115" s="376"/>
      <c r="OT115" s="376"/>
      <c r="OU115" s="376"/>
      <c r="OV115" s="376"/>
      <c r="OW115" s="376"/>
      <c r="OX115" s="376"/>
      <c r="OY115" s="376"/>
      <c r="OZ115" s="376"/>
      <c r="PA115" s="376"/>
      <c r="PB115" s="376"/>
      <c r="PC115" s="376"/>
      <c r="PD115" s="376"/>
      <c r="PE115" s="376"/>
      <c r="PF115" s="376"/>
      <c r="PG115" s="376"/>
      <c r="PH115" s="376"/>
      <c r="PI115" s="376"/>
      <c r="PJ115" s="376"/>
      <c r="PK115" s="376"/>
      <c r="PL115" s="376"/>
      <c r="PM115" s="376"/>
      <c r="PN115" s="376"/>
      <c r="PO115" s="376"/>
      <c r="PP115" s="376"/>
      <c r="PQ115" s="376"/>
      <c r="PR115" s="376"/>
      <c r="PS115" s="376"/>
      <c r="PT115" s="376"/>
      <c r="PU115" s="376"/>
      <c r="PV115" s="376"/>
      <c r="PW115" s="376"/>
      <c r="PX115" s="376"/>
      <c r="PY115" s="376"/>
      <c r="PZ115" s="376"/>
      <c r="QA115" s="376"/>
      <c r="QB115" s="376"/>
      <c r="QC115" s="376"/>
      <c r="QD115" s="376"/>
      <c r="QE115" s="376"/>
      <c r="QF115" s="376"/>
      <c r="QG115" s="376"/>
      <c r="QH115" s="376"/>
      <c r="QI115" s="376"/>
      <c r="QJ115" s="376"/>
      <c r="QK115" s="376"/>
      <c r="QL115" s="376"/>
      <c r="QM115" s="376"/>
      <c r="QN115" s="376"/>
      <c r="QO115" s="376"/>
      <c r="QP115" s="376"/>
      <c r="QQ115" s="376"/>
      <c r="QR115" s="376"/>
      <c r="QS115" s="376"/>
      <c r="QT115" s="376"/>
      <c r="QU115" s="376"/>
      <c r="QV115" s="376"/>
      <c r="QW115" s="376"/>
      <c r="QX115" s="376"/>
      <c r="QY115" s="376"/>
      <c r="QZ115" s="376"/>
      <c r="RA115" s="376"/>
      <c r="RB115" s="376"/>
      <c r="RC115" s="376"/>
      <c r="RD115" s="376"/>
      <c r="RE115" s="376"/>
      <c r="RF115" s="376"/>
      <c r="RG115" s="376"/>
      <c r="RH115" s="376"/>
      <c r="RI115" s="376"/>
      <c r="RJ115" s="376"/>
      <c r="RK115" s="376"/>
      <c r="RL115" s="376"/>
      <c r="RM115" s="376"/>
      <c r="RN115" s="376"/>
      <c r="RO115" s="376"/>
      <c r="RP115" s="376"/>
      <c r="RQ115" s="376"/>
      <c r="RR115" s="376"/>
      <c r="RS115" s="376"/>
      <c r="RT115" s="376"/>
      <c r="RU115" s="376"/>
      <c r="RV115" s="376"/>
      <c r="RW115" s="376"/>
      <c r="RX115" s="376"/>
      <c r="RY115" s="376"/>
      <c r="RZ115" s="376"/>
      <c r="SA115" s="376"/>
      <c r="SB115" s="376"/>
      <c r="SC115" s="376"/>
      <c r="SD115" s="376"/>
      <c r="SE115" s="376"/>
      <c r="SF115" s="376"/>
      <c r="SG115" s="376"/>
      <c r="SH115" s="376"/>
      <c r="SI115" s="376"/>
      <c r="SJ115" s="376"/>
      <c r="SK115" s="376"/>
      <c r="SL115" s="376"/>
      <c r="SM115" s="376"/>
      <c r="SN115" s="376"/>
      <c r="SO115" s="376"/>
      <c r="SP115" s="376"/>
      <c r="SQ115" s="376"/>
      <c r="SR115" s="376"/>
      <c r="SS115" s="376"/>
      <c r="ST115" s="376"/>
      <c r="SU115" s="376"/>
      <c r="SV115" s="376"/>
      <c r="SW115" s="376"/>
      <c r="SX115" s="376"/>
      <c r="SY115" s="376"/>
      <c r="SZ115" s="376"/>
      <c r="TA115" s="376"/>
      <c r="TB115" s="376"/>
      <c r="TC115" s="376"/>
      <c r="TD115" s="376"/>
      <c r="TE115" s="376"/>
      <c r="TF115" s="376"/>
      <c r="TG115" s="376"/>
      <c r="TH115" s="376"/>
      <c r="TI115" s="376"/>
      <c r="TJ115" s="376"/>
      <c r="TK115" s="376"/>
      <c r="TL115" s="376"/>
      <c r="TM115" s="376"/>
      <c r="TN115" s="376"/>
      <c r="TO115" s="376"/>
      <c r="TP115" s="376"/>
      <c r="TQ115" s="376"/>
      <c r="TR115" s="376"/>
      <c r="TS115" s="376"/>
      <c r="TT115" s="376"/>
      <c r="TU115" s="376"/>
      <c r="TV115" s="376"/>
      <c r="TW115" s="376"/>
      <c r="TX115" s="376"/>
      <c r="TY115" s="376"/>
      <c r="TZ115" s="376"/>
      <c r="UA115" s="376"/>
      <c r="UB115" s="376"/>
      <c r="UC115" s="376"/>
      <c r="UD115" s="376"/>
      <c r="UE115" s="376"/>
      <c r="UF115" s="376"/>
      <c r="UG115" s="376"/>
      <c r="UH115" s="376"/>
      <c r="UI115" s="376"/>
      <c r="UJ115" s="376"/>
      <c r="UK115" s="376"/>
      <c r="UL115" s="376"/>
      <c r="UM115" s="376"/>
      <c r="UN115" s="376"/>
      <c r="UO115" s="376"/>
      <c r="UP115" s="376"/>
      <c r="UQ115" s="376"/>
      <c r="UR115" s="376"/>
      <c r="US115" s="376"/>
      <c r="UT115" s="376"/>
      <c r="UU115" s="376"/>
      <c r="UV115" s="376"/>
      <c r="UW115" s="376"/>
      <c r="UX115" s="376"/>
      <c r="UY115" s="376"/>
      <c r="UZ115" s="376"/>
      <c r="VA115" s="376"/>
      <c r="VB115" s="376"/>
      <c r="VC115" s="376"/>
      <c r="VD115" s="376"/>
      <c r="VE115" s="376"/>
      <c r="VF115" s="376"/>
      <c r="VG115" s="376"/>
      <c r="VH115" s="376"/>
      <c r="VI115" s="376"/>
      <c r="VJ115" s="376"/>
      <c r="VK115" s="376"/>
      <c r="VL115" s="376"/>
      <c r="VM115" s="376"/>
      <c r="VN115" s="376"/>
      <c r="VO115" s="376"/>
      <c r="VP115" s="376"/>
      <c r="VQ115" s="376"/>
      <c r="VR115" s="376"/>
      <c r="VS115" s="376"/>
      <c r="VT115" s="376"/>
      <c r="VU115" s="376"/>
      <c r="VV115" s="376"/>
      <c r="VW115" s="376"/>
      <c r="VX115" s="376"/>
      <c r="VY115" s="376"/>
      <c r="VZ115" s="376"/>
      <c r="WA115" s="376"/>
      <c r="WB115" s="376"/>
      <c r="WC115" s="376"/>
      <c r="WD115" s="376"/>
      <c r="WE115" s="376"/>
      <c r="WF115" s="376"/>
      <c r="WG115" s="376"/>
      <c r="WH115" s="376"/>
      <c r="WI115" s="376"/>
      <c r="WJ115" s="376"/>
      <c r="WK115" s="376"/>
      <c r="WL115" s="376"/>
      <c r="WM115" s="376"/>
      <c r="WN115" s="376"/>
      <c r="WO115" s="376"/>
      <c r="WP115" s="376"/>
      <c r="WQ115" s="376"/>
      <c r="WR115" s="376"/>
      <c r="WS115" s="376"/>
      <c r="WT115" s="376"/>
      <c r="WU115" s="376"/>
      <c r="WV115" s="376"/>
      <c r="WW115" s="376"/>
      <c r="WX115" s="376"/>
      <c r="WY115" s="376"/>
      <c r="WZ115" s="376"/>
      <c r="XA115" s="376"/>
      <c r="XB115" s="376"/>
      <c r="XC115" s="376"/>
      <c r="XD115" s="376"/>
      <c r="XE115" s="376"/>
      <c r="XF115" s="376"/>
      <c r="XG115" s="376"/>
      <c r="XH115" s="376"/>
      <c r="XI115" s="376"/>
      <c r="XJ115" s="376"/>
      <c r="XK115" s="376"/>
      <c r="XL115" s="376"/>
      <c r="XM115" s="376"/>
      <c r="XN115" s="376"/>
      <c r="XO115" s="376"/>
      <c r="XP115" s="376"/>
      <c r="XQ115" s="376"/>
      <c r="XR115" s="376"/>
      <c r="XS115" s="376"/>
      <c r="XT115" s="376"/>
      <c r="XU115" s="376"/>
      <c r="XV115" s="376"/>
      <c r="XW115" s="376"/>
      <c r="XX115" s="376"/>
      <c r="XY115" s="376"/>
      <c r="XZ115" s="376"/>
      <c r="YA115" s="376"/>
      <c r="YB115" s="376"/>
      <c r="YC115" s="376"/>
      <c r="YD115" s="376"/>
      <c r="YE115" s="376"/>
      <c r="YF115" s="376"/>
      <c r="YG115" s="376"/>
      <c r="YH115" s="376"/>
      <c r="YI115" s="376"/>
      <c r="YJ115" s="376"/>
      <c r="YK115" s="376"/>
      <c r="YL115" s="376"/>
      <c r="YM115" s="376"/>
      <c r="YN115" s="376"/>
      <c r="YO115" s="376"/>
      <c r="YP115" s="376"/>
      <c r="YQ115" s="376"/>
      <c r="YR115" s="376"/>
      <c r="YS115" s="376"/>
      <c r="YT115" s="376"/>
      <c r="YU115" s="376"/>
      <c r="YV115" s="376"/>
      <c r="YW115" s="376"/>
      <c r="YX115" s="376"/>
      <c r="YY115" s="376"/>
      <c r="YZ115" s="376"/>
      <c r="ZA115" s="376"/>
      <c r="ZB115" s="376"/>
      <c r="ZC115" s="376"/>
      <c r="ZD115" s="376"/>
      <c r="ZE115" s="376"/>
      <c r="ZF115" s="376"/>
      <c r="ZG115" s="376"/>
      <c r="ZH115" s="376"/>
      <c r="ZI115" s="376"/>
      <c r="ZJ115" s="376"/>
      <c r="ZK115" s="376"/>
      <c r="ZL115" s="376"/>
      <c r="ZM115" s="376"/>
      <c r="ZN115" s="376"/>
      <c r="ZO115" s="376"/>
      <c r="ZP115" s="376"/>
      <c r="ZQ115" s="376"/>
      <c r="ZR115" s="376"/>
      <c r="ZS115" s="376"/>
      <c r="ZT115" s="376"/>
      <c r="ZU115" s="376"/>
      <c r="ZV115" s="376"/>
      <c r="ZW115" s="376"/>
      <c r="ZX115" s="376"/>
      <c r="ZY115" s="376"/>
      <c r="ZZ115" s="376"/>
      <c r="AAA115" s="376"/>
      <c r="AAB115" s="376"/>
      <c r="AAC115" s="376"/>
      <c r="AAD115" s="376"/>
      <c r="AAE115" s="376"/>
      <c r="AAF115" s="376"/>
      <c r="AAG115" s="376"/>
      <c r="AAH115" s="376"/>
      <c r="AAI115" s="376"/>
      <c r="AAJ115" s="376"/>
      <c r="AAK115" s="376"/>
      <c r="AAL115" s="376"/>
      <c r="AAM115" s="376"/>
      <c r="AAN115" s="376"/>
      <c r="AAO115" s="376"/>
      <c r="AAP115" s="376"/>
      <c r="AAQ115" s="376"/>
      <c r="AAR115" s="376"/>
      <c r="AAS115" s="376"/>
      <c r="AAT115" s="376"/>
      <c r="AAU115" s="376"/>
      <c r="AAV115" s="376"/>
      <c r="AAW115" s="376"/>
      <c r="AAX115" s="376"/>
      <c r="AAY115" s="376"/>
      <c r="AAZ115" s="376"/>
      <c r="ABA115" s="376"/>
      <c r="ABB115" s="376"/>
      <c r="ABC115" s="376"/>
      <c r="ABD115" s="376"/>
      <c r="ABE115" s="376"/>
      <c r="ABF115" s="376"/>
      <c r="ABG115" s="376"/>
      <c r="ABH115" s="376"/>
      <c r="ABI115" s="376"/>
      <c r="ABJ115" s="376"/>
      <c r="ABK115" s="376"/>
      <c r="ABL115" s="376"/>
      <c r="ABM115" s="376"/>
      <c r="ABN115" s="376"/>
      <c r="ABO115" s="376"/>
      <c r="ABP115" s="376"/>
      <c r="ABQ115" s="376"/>
      <c r="ABR115" s="376"/>
      <c r="ABS115" s="376"/>
      <c r="ABT115" s="376"/>
      <c r="ABU115" s="376"/>
      <c r="ABV115" s="376"/>
      <c r="ABW115" s="376"/>
      <c r="ABX115" s="376"/>
      <c r="ABY115" s="376"/>
      <c r="ABZ115" s="376"/>
      <c r="ACA115" s="376"/>
      <c r="ACB115" s="376"/>
      <c r="ACC115" s="376"/>
      <c r="ACD115" s="376"/>
      <c r="ACE115" s="376"/>
      <c r="ACF115" s="376"/>
      <c r="ACG115" s="376"/>
      <c r="ACH115" s="376"/>
      <c r="ACI115" s="376"/>
      <c r="ACJ115" s="376"/>
      <c r="ACK115" s="376"/>
      <c r="ACL115" s="376"/>
      <c r="ACM115" s="376"/>
      <c r="ACN115" s="376"/>
      <c r="ACO115" s="376"/>
      <c r="ACP115" s="376"/>
      <c r="ACQ115" s="376"/>
      <c r="ACR115" s="376"/>
      <c r="ACS115" s="376"/>
      <c r="ACT115" s="376"/>
      <c r="ACU115" s="376"/>
      <c r="ACV115" s="376"/>
      <c r="ACW115" s="376"/>
      <c r="ACX115" s="376"/>
      <c r="ACY115" s="376"/>
      <c r="ACZ115" s="376"/>
      <c r="ADA115" s="376"/>
      <c r="ADB115" s="376"/>
      <c r="ADC115" s="376"/>
      <c r="ADD115" s="376"/>
      <c r="ADE115" s="376"/>
      <c r="ADF115" s="376"/>
      <c r="ADG115" s="376"/>
      <c r="ADH115" s="376"/>
      <c r="ADI115" s="376"/>
      <c r="ADJ115" s="376"/>
      <c r="ADK115" s="376"/>
      <c r="ADL115" s="376"/>
      <c r="ADM115" s="376"/>
      <c r="ADN115" s="376"/>
      <c r="ADO115" s="376"/>
      <c r="ADP115" s="376"/>
      <c r="ADQ115" s="376"/>
      <c r="ADR115" s="376"/>
      <c r="ADS115" s="376"/>
      <c r="ADT115" s="376"/>
      <c r="ADU115" s="376"/>
      <c r="ADV115" s="376"/>
      <c r="ADW115" s="376"/>
      <c r="ADX115" s="376"/>
      <c r="ADY115" s="376"/>
      <c r="ADZ115" s="376"/>
      <c r="AEA115" s="376"/>
      <c r="AEB115" s="376"/>
      <c r="AEC115" s="376"/>
      <c r="AED115" s="376"/>
      <c r="AEE115" s="376"/>
      <c r="AEF115" s="376"/>
      <c r="AEG115" s="376"/>
      <c r="AEH115" s="376"/>
      <c r="AEI115" s="376"/>
      <c r="AEJ115" s="376"/>
      <c r="AEK115" s="376"/>
      <c r="AEL115" s="376"/>
      <c r="AEM115" s="376"/>
      <c r="AEN115" s="376"/>
      <c r="AEO115" s="376"/>
      <c r="AEP115" s="376"/>
      <c r="AEQ115" s="376"/>
      <c r="AER115" s="376"/>
      <c r="AES115" s="376"/>
      <c r="AET115" s="376"/>
      <c r="AEU115" s="376"/>
      <c r="AEV115" s="376"/>
      <c r="AEW115" s="376"/>
      <c r="AEX115" s="376"/>
      <c r="AEY115" s="376"/>
      <c r="AEZ115" s="376"/>
      <c r="AFA115" s="376"/>
      <c r="AFB115" s="376"/>
      <c r="AFC115" s="376"/>
      <c r="AFD115" s="376"/>
      <c r="AFE115" s="376"/>
      <c r="AFF115" s="376"/>
      <c r="AFG115" s="376"/>
      <c r="AFH115" s="376"/>
      <c r="AFI115" s="376"/>
      <c r="AFJ115" s="376"/>
      <c r="AFK115" s="376"/>
      <c r="AFL115" s="376"/>
      <c r="AFM115" s="376"/>
      <c r="AFN115" s="376"/>
      <c r="AFO115" s="376"/>
      <c r="AFP115" s="376"/>
      <c r="AFQ115" s="376"/>
      <c r="AFR115" s="376"/>
      <c r="AFS115" s="376"/>
      <c r="AFT115" s="376"/>
      <c r="AFU115" s="376"/>
      <c r="AFV115" s="376"/>
      <c r="AFW115" s="376"/>
      <c r="AFX115" s="376"/>
      <c r="AFY115" s="376"/>
      <c r="AFZ115" s="376"/>
      <c r="AGA115" s="376"/>
      <c r="AGB115" s="376"/>
      <c r="AGC115" s="376"/>
      <c r="AGD115" s="376"/>
      <c r="AGE115" s="376"/>
      <c r="AGF115" s="376"/>
      <c r="AGG115" s="376"/>
      <c r="AGH115" s="376"/>
      <c r="AGI115" s="376"/>
      <c r="AGJ115" s="376"/>
      <c r="AGK115" s="376"/>
      <c r="AGL115" s="376"/>
      <c r="AGM115" s="376"/>
      <c r="AGN115" s="376"/>
      <c r="AGO115" s="376"/>
      <c r="AGP115" s="376"/>
      <c r="AGQ115" s="376"/>
      <c r="AGR115" s="376"/>
      <c r="AGS115" s="376"/>
      <c r="AGT115" s="376"/>
      <c r="AGU115" s="376"/>
      <c r="AGV115" s="376"/>
      <c r="AGW115" s="376"/>
      <c r="AGX115" s="376"/>
      <c r="AGY115" s="376"/>
      <c r="AGZ115" s="376"/>
      <c r="AHA115" s="376"/>
      <c r="AHB115" s="376"/>
      <c r="AHC115" s="376"/>
      <c r="AHD115" s="376"/>
      <c r="AHE115" s="376"/>
      <c r="AHF115" s="376"/>
      <c r="AHG115" s="376"/>
      <c r="AHH115" s="376"/>
      <c r="AHI115" s="376"/>
      <c r="AHJ115" s="376"/>
      <c r="AHK115" s="376"/>
      <c r="AHL115" s="376"/>
      <c r="AHM115" s="376"/>
      <c r="AHN115" s="376"/>
      <c r="AHO115" s="376"/>
      <c r="AHP115" s="376"/>
      <c r="AHQ115" s="376"/>
      <c r="AHR115" s="376"/>
      <c r="AHS115" s="376"/>
      <c r="AHT115" s="376"/>
      <c r="AHU115" s="376"/>
      <c r="AHV115" s="376"/>
      <c r="AHW115" s="376"/>
      <c r="AHX115" s="376"/>
      <c r="AHY115" s="376"/>
      <c r="AHZ115" s="376"/>
      <c r="AIA115" s="376"/>
      <c r="AIB115" s="376"/>
      <c r="AIC115" s="376"/>
      <c r="AID115" s="376"/>
      <c r="AIE115" s="376"/>
      <c r="AIF115" s="376"/>
      <c r="AIG115" s="376"/>
      <c r="AIH115" s="376"/>
      <c r="AII115" s="376"/>
      <c r="AIJ115" s="376"/>
      <c r="AIK115" s="376"/>
      <c r="AIL115" s="376"/>
      <c r="AIM115" s="376"/>
      <c r="AIN115" s="376"/>
      <c r="AIO115" s="376"/>
      <c r="AIP115" s="376"/>
      <c r="AIQ115" s="376"/>
      <c r="AIR115" s="376"/>
      <c r="AIS115" s="376"/>
      <c r="AIT115" s="376"/>
      <c r="AIU115" s="376"/>
      <c r="AIV115" s="376"/>
      <c r="AIW115" s="376"/>
      <c r="AIX115" s="376"/>
      <c r="AIY115" s="376"/>
      <c r="AIZ115" s="376"/>
      <c r="AJA115" s="376"/>
      <c r="AJB115" s="376"/>
      <c r="AJC115" s="376"/>
      <c r="AJD115" s="376"/>
      <c r="AJE115" s="376"/>
      <c r="AJF115" s="376"/>
      <c r="AJG115" s="376"/>
      <c r="AJH115" s="376"/>
      <c r="AJI115" s="376"/>
      <c r="AJJ115" s="376"/>
      <c r="AJK115" s="376"/>
      <c r="AJL115" s="376"/>
      <c r="AJM115" s="376"/>
      <c r="AJN115" s="376"/>
      <c r="AJO115" s="376"/>
      <c r="AJP115" s="376"/>
      <c r="AJQ115" s="376"/>
      <c r="AJR115" s="376"/>
      <c r="AJS115" s="376"/>
      <c r="AJT115" s="376"/>
      <c r="AJU115" s="376"/>
      <c r="AJV115" s="376"/>
      <c r="AJW115" s="376"/>
      <c r="AJX115" s="376"/>
      <c r="AJY115" s="376"/>
      <c r="AJZ115" s="376"/>
      <c r="AKA115" s="376"/>
      <c r="AKB115" s="376"/>
      <c r="AKC115" s="376"/>
      <c r="AKD115" s="376"/>
      <c r="AKE115" s="376"/>
      <c r="AKF115" s="376"/>
      <c r="AKG115" s="376"/>
      <c r="AKH115" s="376"/>
      <c r="AKI115" s="376"/>
      <c r="AKJ115" s="376"/>
      <c r="AKK115" s="376"/>
      <c r="AKL115" s="376"/>
      <c r="AKM115" s="376"/>
      <c r="AKN115" s="376"/>
      <c r="AKO115" s="376"/>
      <c r="AKP115" s="376"/>
      <c r="AKQ115" s="376"/>
      <c r="AKR115" s="376"/>
      <c r="AKS115" s="376"/>
      <c r="AKT115" s="376"/>
      <c r="AKU115" s="376"/>
      <c r="AKV115" s="376"/>
      <c r="AKW115" s="376"/>
      <c r="AKX115" s="376"/>
      <c r="AKY115" s="376"/>
      <c r="AKZ115" s="376"/>
      <c r="ALA115" s="376"/>
      <c r="ALB115" s="376"/>
      <c r="ALC115" s="376"/>
      <c r="ALD115" s="376"/>
      <c r="ALE115" s="376"/>
      <c r="ALF115" s="376"/>
      <c r="ALG115" s="376"/>
      <c r="ALH115" s="376"/>
      <c r="ALI115" s="376"/>
      <c r="ALJ115" s="376"/>
      <c r="ALK115" s="376"/>
      <c r="ALL115" s="376"/>
      <c r="ALM115" s="376"/>
      <c r="ALN115" s="376"/>
      <c r="ALO115" s="376"/>
      <c r="ALP115" s="376"/>
      <c r="ALQ115" s="376"/>
      <c r="ALR115" s="376"/>
      <c r="ALS115" s="376"/>
      <c r="ALT115" s="376"/>
      <c r="ALU115" s="376"/>
      <c r="ALV115" s="376"/>
      <c r="ALW115" s="376"/>
      <c r="ALX115" s="376"/>
      <c r="ALY115" s="376"/>
      <c r="ALZ115" s="376"/>
      <c r="AMA115" s="376"/>
      <c r="AMB115" s="376"/>
      <c r="AMC115" s="376"/>
      <c r="AMD115" s="376"/>
      <c r="AME115" s="376"/>
      <c r="AMF115" s="376"/>
      <c r="AMG115" s="376"/>
      <c r="AMH115" s="376"/>
      <c r="AMI115" s="376"/>
      <c r="AMJ115" s="376"/>
      <c r="AMK115" s="376"/>
      <c r="AML115" s="376"/>
      <c r="AMM115" s="376"/>
      <c r="AMN115" s="376"/>
      <c r="AMO115" s="376"/>
      <c r="AMP115" s="376"/>
      <c r="AMQ115" s="376"/>
      <c r="AMR115" s="376"/>
      <c r="AMS115" s="376"/>
      <c r="AMT115" s="376"/>
      <c r="AMU115" s="376"/>
      <c r="AMV115" s="376"/>
      <c r="AMW115" s="376"/>
      <c r="AMX115" s="376"/>
      <c r="AMY115" s="376"/>
      <c r="AMZ115" s="376"/>
      <c r="ANA115" s="376"/>
      <c r="ANB115" s="376"/>
      <c r="ANC115" s="376"/>
      <c r="AND115" s="376"/>
      <c r="ANE115" s="376"/>
      <c r="ANF115" s="376"/>
      <c r="ANG115" s="376"/>
      <c r="ANH115" s="376"/>
      <c r="ANI115" s="376"/>
      <c r="ANJ115" s="376"/>
      <c r="ANK115" s="376"/>
      <c r="ANL115" s="376"/>
      <c r="ANM115" s="376"/>
      <c r="ANN115" s="376"/>
      <c r="ANO115" s="376"/>
      <c r="ANP115" s="376"/>
      <c r="ANQ115" s="376"/>
      <c r="ANR115" s="376"/>
      <c r="ANS115" s="376"/>
      <c r="ANT115" s="376"/>
      <c r="ANU115" s="376"/>
      <c r="ANV115" s="376"/>
      <c r="ANW115" s="376"/>
      <c r="ANX115" s="376"/>
      <c r="ANY115" s="376"/>
      <c r="ANZ115" s="376"/>
      <c r="AOA115" s="376"/>
      <c r="AOB115" s="376"/>
      <c r="AOC115" s="376"/>
      <c r="AOD115" s="376"/>
      <c r="AOE115" s="376"/>
      <c r="AOF115" s="376"/>
      <c r="AOG115" s="376"/>
      <c r="AOH115" s="376"/>
      <c r="AOI115" s="376"/>
      <c r="AOJ115" s="376"/>
      <c r="AOK115" s="376"/>
      <c r="AOL115" s="376"/>
      <c r="AOM115" s="376"/>
      <c r="AON115" s="376"/>
      <c r="AOO115" s="376"/>
      <c r="AOP115" s="376"/>
      <c r="AOQ115" s="376"/>
      <c r="AOR115" s="376"/>
      <c r="AOS115" s="376"/>
      <c r="AOT115" s="376"/>
      <c r="AOU115" s="376"/>
      <c r="AOV115" s="376"/>
      <c r="AOW115" s="376"/>
      <c r="AOX115" s="376"/>
      <c r="AOY115" s="376"/>
      <c r="AOZ115" s="376"/>
      <c r="APA115" s="376"/>
      <c r="APB115" s="376"/>
      <c r="APC115" s="376"/>
      <c r="APD115" s="376"/>
      <c r="APE115" s="376"/>
      <c r="APF115" s="376"/>
      <c r="APG115" s="376"/>
      <c r="APH115" s="376"/>
      <c r="API115" s="376"/>
      <c r="APJ115" s="376"/>
      <c r="APK115" s="376"/>
      <c r="APL115" s="376"/>
      <c r="APM115" s="376"/>
      <c r="APN115" s="376"/>
      <c r="APO115" s="376"/>
      <c r="APP115" s="376"/>
      <c r="APQ115" s="376"/>
      <c r="APR115" s="376"/>
      <c r="APS115" s="376"/>
      <c r="APT115" s="376"/>
      <c r="APU115" s="376"/>
      <c r="APV115" s="376"/>
      <c r="APW115" s="376"/>
      <c r="APX115" s="376"/>
      <c r="APY115" s="376"/>
      <c r="APZ115" s="376"/>
      <c r="AQA115" s="376"/>
      <c r="AQB115" s="376"/>
      <c r="AQC115" s="376"/>
      <c r="AQD115" s="376"/>
      <c r="AQE115" s="376"/>
      <c r="AQF115" s="376"/>
      <c r="AQG115" s="376"/>
      <c r="AQH115" s="376"/>
      <c r="AQI115" s="376"/>
      <c r="AQJ115" s="376"/>
      <c r="AQK115" s="376"/>
      <c r="AQL115" s="376"/>
      <c r="AQM115" s="376"/>
      <c r="AQN115" s="376"/>
      <c r="AQO115" s="376"/>
      <c r="AQP115" s="376"/>
      <c r="AQQ115" s="376"/>
      <c r="AQR115" s="376"/>
      <c r="AQS115" s="376"/>
      <c r="AQT115" s="376"/>
      <c r="AQU115" s="376"/>
      <c r="AQV115" s="376"/>
      <c r="AQW115" s="376"/>
      <c r="AQX115" s="376"/>
      <c r="AQY115" s="376"/>
      <c r="AQZ115" s="376"/>
      <c r="ARA115" s="376"/>
      <c r="ARB115" s="376"/>
      <c r="ARC115" s="376"/>
      <c r="ARD115" s="376"/>
      <c r="ARE115" s="376"/>
      <c r="ARF115" s="376"/>
      <c r="ARG115" s="376"/>
      <c r="ARH115" s="376"/>
      <c r="ARI115" s="376"/>
      <c r="ARJ115" s="376"/>
      <c r="ARK115" s="376"/>
      <c r="ARL115" s="376"/>
      <c r="ARM115" s="376"/>
      <c r="ARN115" s="376"/>
      <c r="ARO115" s="376"/>
      <c r="ARP115" s="376"/>
      <c r="ARQ115" s="376"/>
      <c r="ARR115" s="376"/>
      <c r="ARS115" s="376"/>
      <c r="ART115" s="376"/>
      <c r="ARU115" s="376"/>
      <c r="ARV115" s="376"/>
      <c r="ARW115" s="376"/>
      <c r="ARX115" s="376"/>
      <c r="ARY115" s="376"/>
      <c r="ARZ115" s="376"/>
      <c r="ASA115" s="376"/>
      <c r="ASB115" s="376"/>
      <c r="ASC115" s="376"/>
      <c r="ASD115" s="376"/>
      <c r="ASE115" s="376"/>
      <c r="ASF115" s="376"/>
      <c r="ASG115" s="376"/>
      <c r="ASH115" s="376"/>
      <c r="ASI115" s="376"/>
      <c r="ASJ115" s="376"/>
      <c r="ASK115" s="376"/>
      <c r="ASL115" s="376"/>
      <c r="ASM115" s="376"/>
      <c r="ASN115" s="376"/>
      <c r="ASO115" s="376"/>
      <c r="ASP115" s="376"/>
      <c r="ASQ115" s="376"/>
      <c r="ASR115" s="376"/>
      <c r="ASS115" s="376"/>
      <c r="AST115" s="376"/>
      <c r="ASU115" s="376"/>
      <c r="ASV115" s="376"/>
      <c r="ASW115" s="376"/>
      <c r="ASX115" s="376"/>
      <c r="ASY115" s="376"/>
      <c r="ASZ115" s="376"/>
      <c r="ATA115" s="376"/>
      <c r="ATB115" s="376"/>
      <c r="ATC115" s="376"/>
      <c r="ATD115" s="376"/>
      <c r="ATE115" s="376"/>
      <c r="ATF115" s="376"/>
      <c r="ATG115" s="376"/>
      <c r="ATH115" s="376"/>
      <c r="ATI115" s="376"/>
      <c r="ATJ115" s="376"/>
      <c r="ATK115" s="376"/>
      <c r="ATL115" s="376"/>
      <c r="ATM115" s="376"/>
      <c r="ATN115" s="376"/>
      <c r="ATO115" s="376"/>
      <c r="ATP115" s="376"/>
      <c r="ATQ115" s="376"/>
      <c r="ATR115" s="376"/>
      <c r="ATS115" s="376"/>
      <c r="ATT115" s="376"/>
      <c r="ATU115" s="376"/>
      <c r="ATV115" s="376"/>
      <c r="ATW115" s="376"/>
      <c r="ATX115" s="376"/>
      <c r="ATY115" s="376"/>
      <c r="ATZ115" s="376"/>
      <c r="AUA115" s="376"/>
      <c r="AUB115" s="376"/>
      <c r="AUC115" s="376"/>
      <c r="AUD115" s="376"/>
      <c r="AUE115" s="376"/>
      <c r="AUF115" s="376"/>
      <c r="AUG115" s="376"/>
      <c r="AUH115" s="376"/>
      <c r="AUI115" s="376"/>
      <c r="AUJ115" s="376"/>
      <c r="AUK115" s="376"/>
      <c r="AUL115" s="376"/>
      <c r="AUM115" s="376"/>
      <c r="AUN115" s="376"/>
      <c r="AUO115" s="376"/>
      <c r="AUP115" s="376"/>
      <c r="AUQ115" s="376"/>
      <c r="AUR115" s="376"/>
      <c r="AUS115" s="376"/>
      <c r="AUT115" s="376"/>
      <c r="AUU115" s="376"/>
      <c r="AUV115" s="376"/>
      <c r="AUW115" s="376"/>
      <c r="AUX115" s="376"/>
      <c r="AUY115" s="376"/>
      <c r="AUZ115" s="376"/>
      <c r="AVA115" s="376"/>
      <c r="AVB115" s="376"/>
      <c r="AVC115" s="376"/>
      <c r="AVD115" s="376"/>
      <c r="AVE115" s="376"/>
      <c r="AVF115" s="376"/>
      <c r="AVG115" s="376"/>
      <c r="AVH115" s="376"/>
      <c r="AVI115" s="376"/>
      <c r="AVJ115" s="376"/>
      <c r="AVK115" s="376"/>
      <c r="AVL115" s="376"/>
      <c r="AVM115" s="376"/>
      <c r="AVN115" s="376"/>
      <c r="AVO115" s="376"/>
      <c r="AVP115" s="376"/>
      <c r="AVQ115" s="376"/>
      <c r="AVR115" s="376"/>
      <c r="AVS115" s="376"/>
      <c r="AVT115" s="376"/>
      <c r="AVU115" s="376"/>
      <c r="AVV115" s="376"/>
      <c r="AVW115" s="376"/>
      <c r="AVX115" s="376"/>
      <c r="AVY115" s="376"/>
      <c r="AVZ115" s="376"/>
      <c r="AWA115" s="376"/>
      <c r="AWB115" s="376"/>
      <c r="AWC115" s="376"/>
      <c r="AWD115" s="376"/>
      <c r="AWE115" s="376"/>
      <c r="AWF115" s="376"/>
      <c r="AWG115" s="376"/>
      <c r="AWH115" s="376"/>
      <c r="AWI115" s="376"/>
      <c r="AWJ115" s="376"/>
      <c r="AWK115" s="376"/>
      <c r="AWL115" s="376"/>
      <c r="AWM115" s="376"/>
      <c r="AWN115" s="376"/>
      <c r="AWO115" s="376"/>
      <c r="AWP115" s="376"/>
      <c r="AWQ115" s="376"/>
      <c r="AWR115" s="376"/>
      <c r="AWS115" s="376"/>
      <c r="AWT115" s="376"/>
      <c r="AWU115" s="376"/>
      <c r="AWV115" s="376"/>
      <c r="AWW115" s="376"/>
      <c r="AWX115" s="376"/>
      <c r="AWY115" s="376"/>
      <c r="AWZ115" s="376"/>
      <c r="AXA115" s="376"/>
      <c r="AXB115" s="376"/>
      <c r="AXC115" s="376"/>
      <c r="AXD115" s="376"/>
      <c r="AXE115" s="376"/>
      <c r="AXF115" s="376"/>
      <c r="AXG115" s="376"/>
      <c r="AXH115" s="376"/>
      <c r="AXI115" s="376"/>
      <c r="AXJ115" s="376"/>
      <c r="AXK115" s="376"/>
      <c r="AXL115" s="376"/>
      <c r="AXM115" s="376"/>
      <c r="AXN115" s="376"/>
      <c r="AXO115" s="376"/>
      <c r="AXP115" s="376"/>
      <c r="AXQ115" s="376"/>
      <c r="AXR115" s="376"/>
      <c r="AXS115" s="376"/>
      <c r="AXT115" s="376"/>
      <c r="AXU115" s="376"/>
      <c r="AXV115" s="376"/>
      <c r="AXW115" s="376"/>
      <c r="AXX115" s="376"/>
      <c r="AXY115" s="376"/>
      <c r="AXZ115" s="376"/>
      <c r="AYA115" s="376"/>
      <c r="AYB115" s="376"/>
      <c r="AYC115" s="376"/>
      <c r="AYD115" s="376"/>
      <c r="AYE115" s="376"/>
      <c r="AYF115" s="376"/>
      <c r="AYG115" s="376"/>
      <c r="AYH115" s="376"/>
      <c r="AYI115" s="376"/>
      <c r="AYJ115" s="376"/>
      <c r="AYK115" s="376"/>
      <c r="AYL115" s="376"/>
      <c r="AYM115" s="376"/>
      <c r="AYN115" s="376"/>
      <c r="AYO115" s="376"/>
      <c r="AYP115" s="376"/>
      <c r="AYQ115" s="376"/>
      <c r="AYR115" s="376"/>
      <c r="AYS115" s="376"/>
      <c r="AYT115" s="376"/>
      <c r="AYU115" s="376"/>
      <c r="AYV115" s="376"/>
      <c r="AYW115" s="376"/>
      <c r="AYX115" s="376"/>
      <c r="AYY115" s="376"/>
      <c r="AYZ115" s="376"/>
      <c r="AZA115" s="376"/>
      <c r="AZB115" s="376"/>
      <c r="AZC115" s="376"/>
      <c r="AZD115" s="376"/>
      <c r="AZE115" s="376"/>
      <c r="AZF115" s="376"/>
      <c r="AZG115" s="376"/>
      <c r="AZH115" s="376"/>
      <c r="AZI115" s="376"/>
      <c r="AZJ115" s="376"/>
      <c r="AZK115" s="376"/>
      <c r="AZL115" s="376"/>
      <c r="AZM115" s="376"/>
      <c r="AZN115" s="376"/>
      <c r="AZO115" s="376"/>
      <c r="AZP115" s="376"/>
      <c r="AZQ115" s="376"/>
      <c r="AZR115" s="376"/>
      <c r="AZS115" s="376"/>
      <c r="AZT115" s="376"/>
      <c r="AZU115" s="376"/>
      <c r="AZV115" s="376"/>
      <c r="AZW115" s="376"/>
      <c r="AZX115" s="376"/>
      <c r="AZY115" s="376"/>
      <c r="AZZ115" s="376"/>
      <c r="BAA115" s="376"/>
      <c r="BAB115" s="376"/>
      <c r="BAC115" s="376"/>
      <c r="BAD115" s="376"/>
      <c r="BAE115" s="376"/>
      <c r="BAF115" s="376"/>
      <c r="BAG115" s="376"/>
      <c r="BAH115" s="376"/>
      <c r="BAI115" s="376"/>
      <c r="BAJ115" s="376"/>
      <c r="BAK115" s="376"/>
      <c r="BAL115" s="376"/>
      <c r="BAM115" s="376"/>
      <c r="BAN115" s="376"/>
      <c r="BAO115" s="376"/>
      <c r="BAP115" s="376"/>
      <c r="BAQ115" s="376"/>
      <c r="BAR115" s="376"/>
      <c r="BAS115" s="376"/>
      <c r="BAT115" s="376"/>
      <c r="BAU115" s="376"/>
      <c r="BAV115" s="376"/>
      <c r="BAW115" s="376"/>
      <c r="BAX115" s="376"/>
      <c r="BAY115" s="376"/>
      <c r="BAZ115" s="376"/>
      <c r="BBA115" s="376"/>
      <c r="BBB115" s="376"/>
      <c r="BBC115" s="376"/>
      <c r="BBD115" s="376"/>
      <c r="BBE115" s="376"/>
      <c r="BBF115" s="376"/>
      <c r="BBG115" s="376"/>
      <c r="BBH115" s="376"/>
      <c r="BBI115" s="376"/>
      <c r="BBJ115" s="376"/>
      <c r="BBK115" s="376"/>
      <c r="BBL115" s="376"/>
      <c r="BBM115" s="376"/>
      <c r="BBN115" s="376"/>
      <c r="BBO115" s="376"/>
      <c r="BBP115" s="376"/>
      <c r="BBQ115" s="376"/>
      <c r="BBR115" s="376"/>
      <c r="BBS115" s="376"/>
      <c r="BBT115" s="376"/>
      <c r="BBU115" s="376"/>
      <c r="BBV115" s="376"/>
      <c r="BBW115" s="376"/>
      <c r="BBX115" s="376"/>
      <c r="BBY115" s="376"/>
      <c r="BBZ115" s="376"/>
      <c r="BCA115" s="376"/>
      <c r="BCB115" s="376"/>
      <c r="BCC115" s="376"/>
      <c r="BCD115" s="376"/>
      <c r="BCE115" s="376"/>
      <c r="BCF115" s="376"/>
      <c r="BCG115" s="376"/>
      <c r="BCH115" s="376"/>
      <c r="BCI115" s="376"/>
      <c r="BCJ115" s="376"/>
      <c r="BCK115" s="376"/>
      <c r="BCL115" s="376"/>
      <c r="BCM115" s="376"/>
      <c r="BCN115" s="376"/>
      <c r="BCO115" s="376"/>
      <c r="BCP115" s="376"/>
      <c r="BCQ115" s="376"/>
      <c r="BCR115" s="376"/>
      <c r="BCS115" s="376"/>
      <c r="BCT115" s="376"/>
      <c r="BCU115" s="376"/>
      <c r="BCV115" s="376"/>
      <c r="BCW115" s="376"/>
      <c r="BCX115" s="376"/>
      <c r="BCY115" s="376"/>
      <c r="BCZ115" s="376"/>
      <c r="BDA115" s="376"/>
      <c r="BDB115" s="376"/>
      <c r="BDC115" s="376"/>
      <c r="BDD115" s="376"/>
      <c r="BDE115" s="376"/>
      <c r="BDF115" s="376"/>
      <c r="BDG115" s="376"/>
      <c r="BDH115" s="376"/>
      <c r="BDI115" s="376"/>
      <c r="BDJ115" s="376"/>
      <c r="BDK115" s="376"/>
      <c r="BDL115" s="376"/>
      <c r="BDM115" s="376"/>
      <c r="BDN115" s="376"/>
      <c r="BDO115" s="376"/>
      <c r="BDP115" s="376"/>
      <c r="BDQ115" s="376"/>
      <c r="BDR115" s="376"/>
      <c r="BDS115" s="376"/>
      <c r="BDT115" s="376"/>
      <c r="BDU115" s="376"/>
      <c r="BDV115" s="376"/>
      <c r="BDW115" s="376"/>
      <c r="BDX115" s="376"/>
      <c r="BDY115" s="376"/>
      <c r="BDZ115" s="376"/>
      <c r="BEA115" s="376"/>
      <c r="BEB115" s="376"/>
      <c r="BEC115" s="376"/>
      <c r="BED115" s="376"/>
      <c r="BEE115" s="376"/>
      <c r="BEF115" s="376"/>
      <c r="BEG115" s="376"/>
      <c r="BEH115" s="376"/>
      <c r="BEI115" s="376"/>
      <c r="BEJ115" s="376"/>
      <c r="BEK115" s="376"/>
      <c r="BEL115" s="376"/>
      <c r="BEM115" s="376"/>
      <c r="BEN115" s="376"/>
      <c r="BEO115" s="376"/>
      <c r="BEP115" s="376"/>
      <c r="BEQ115" s="376"/>
      <c r="BER115" s="376"/>
      <c r="BES115" s="376"/>
      <c r="BET115" s="376"/>
      <c r="BEU115" s="376"/>
      <c r="BEV115" s="376"/>
      <c r="BEW115" s="376"/>
      <c r="BEX115" s="376"/>
      <c r="BEY115" s="376"/>
      <c r="BEZ115" s="376"/>
      <c r="BFA115" s="376"/>
      <c r="BFB115" s="376"/>
      <c r="BFC115" s="376"/>
      <c r="BFD115" s="376"/>
      <c r="BFE115" s="376"/>
      <c r="BFF115" s="376"/>
      <c r="BFG115" s="376"/>
      <c r="BFH115" s="376"/>
      <c r="BFI115" s="376"/>
      <c r="BFJ115" s="376"/>
      <c r="BFK115" s="376"/>
      <c r="BFL115" s="376"/>
      <c r="BFM115" s="376"/>
      <c r="BFN115" s="376"/>
      <c r="BFO115" s="376"/>
      <c r="BFP115" s="376"/>
      <c r="BFQ115" s="376"/>
      <c r="BFR115" s="376"/>
      <c r="BFS115" s="376"/>
      <c r="BFT115" s="376"/>
      <c r="BFU115" s="376"/>
      <c r="BFV115" s="376"/>
      <c r="BFW115" s="376"/>
      <c r="BFX115" s="376"/>
      <c r="BFY115" s="376"/>
      <c r="BFZ115" s="376"/>
      <c r="BGA115" s="376"/>
      <c r="BGB115" s="376"/>
      <c r="BGC115" s="376"/>
      <c r="BGD115" s="376"/>
      <c r="BGE115" s="376"/>
      <c r="BGF115" s="376"/>
      <c r="BGG115" s="376"/>
      <c r="BGH115" s="376"/>
      <c r="BGI115" s="376"/>
      <c r="BGJ115" s="376"/>
      <c r="BGK115" s="376"/>
      <c r="BGL115" s="376"/>
      <c r="BGM115" s="376"/>
      <c r="BGN115" s="376"/>
      <c r="BGO115" s="376"/>
      <c r="BGP115" s="376"/>
      <c r="BGQ115" s="376"/>
      <c r="BGR115" s="376"/>
      <c r="BGS115" s="376"/>
      <c r="BGT115" s="376"/>
      <c r="BGU115" s="376"/>
      <c r="BGV115" s="376"/>
      <c r="BGW115" s="376"/>
      <c r="BGX115" s="376"/>
      <c r="BGY115" s="376"/>
      <c r="BGZ115" s="376"/>
      <c r="BHA115" s="376"/>
      <c r="BHB115" s="376"/>
      <c r="BHC115" s="376"/>
      <c r="BHD115" s="376"/>
      <c r="BHE115" s="376"/>
      <c r="BHF115" s="376"/>
      <c r="BHG115" s="376"/>
      <c r="BHH115" s="376"/>
      <c r="BHI115" s="376"/>
      <c r="BHJ115" s="376"/>
      <c r="BHK115" s="376"/>
      <c r="BHL115" s="376"/>
      <c r="BHM115" s="376"/>
      <c r="BHN115" s="376"/>
      <c r="BHO115" s="376"/>
      <c r="BHP115" s="376"/>
      <c r="BHQ115" s="376"/>
      <c r="BHR115" s="376"/>
      <c r="BHS115" s="376"/>
      <c r="BHT115" s="376"/>
      <c r="BHU115" s="376"/>
      <c r="BHV115" s="376"/>
      <c r="BHW115" s="376"/>
      <c r="BHX115" s="376"/>
      <c r="BHY115" s="376"/>
      <c r="BHZ115" s="376"/>
      <c r="BIA115" s="376"/>
      <c r="BIB115" s="376"/>
      <c r="BIC115" s="376"/>
      <c r="BID115" s="376"/>
      <c r="BIE115" s="376"/>
      <c r="BIF115" s="376"/>
      <c r="BIG115" s="376"/>
      <c r="BIH115" s="376"/>
      <c r="BII115" s="376"/>
      <c r="BIJ115" s="376"/>
      <c r="BIK115" s="376"/>
      <c r="BIL115" s="376"/>
      <c r="BIM115" s="376"/>
      <c r="BIN115" s="376"/>
      <c r="BIO115" s="376"/>
      <c r="BIP115" s="376"/>
      <c r="BIQ115" s="376"/>
      <c r="BIR115" s="376"/>
      <c r="BIS115" s="376"/>
      <c r="BIT115" s="376"/>
      <c r="BIU115" s="376"/>
      <c r="BIV115" s="376"/>
      <c r="BIW115" s="376"/>
      <c r="BIX115" s="376"/>
      <c r="BIY115" s="376"/>
      <c r="BIZ115" s="376"/>
      <c r="BJA115" s="376"/>
      <c r="BJB115" s="376"/>
      <c r="BJC115" s="376"/>
      <c r="BJD115" s="376"/>
      <c r="BJE115" s="376"/>
      <c r="BJF115" s="376"/>
      <c r="BJG115" s="376"/>
      <c r="BJH115" s="376"/>
      <c r="BJI115" s="376"/>
      <c r="BJJ115" s="376"/>
      <c r="BJK115" s="376"/>
      <c r="BJL115" s="376"/>
      <c r="BJM115" s="376"/>
      <c r="BJN115" s="376"/>
      <c r="BJO115" s="376"/>
      <c r="BJP115" s="376"/>
      <c r="BJQ115" s="376"/>
      <c r="BJR115" s="376"/>
      <c r="BJS115" s="376"/>
      <c r="BJT115" s="376"/>
      <c r="BJU115" s="376"/>
      <c r="BJV115" s="376"/>
      <c r="BJW115" s="376"/>
      <c r="BJX115" s="376"/>
      <c r="BJY115" s="376"/>
      <c r="BJZ115" s="376"/>
      <c r="BKA115" s="376"/>
      <c r="BKB115" s="376"/>
      <c r="BKC115" s="376"/>
      <c r="BKD115" s="376"/>
      <c r="BKE115" s="376"/>
      <c r="BKF115" s="376"/>
      <c r="BKG115" s="376"/>
      <c r="BKH115" s="376"/>
      <c r="BKI115" s="376"/>
      <c r="BKJ115" s="376"/>
      <c r="BKK115" s="376"/>
      <c r="BKL115" s="376"/>
      <c r="BKM115" s="376"/>
      <c r="BKN115" s="376"/>
      <c r="BKO115" s="376"/>
      <c r="BKP115" s="376"/>
      <c r="BKQ115" s="376"/>
      <c r="BKR115" s="376"/>
      <c r="BKS115" s="376"/>
      <c r="BKT115" s="376"/>
      <c r="BKU115" s="376"/>
      <c r="BKV115" s="376"/>
      <c r="BKW115" s="376"/>
      <c r="BKX115" s="376"/>
      <c r="BKY115" s="376"/>
      <c r="BKZ115" s="376"/>
      <c r="BLA115" s="376"/>
      <c r="BLB115" s="376"/>
      <c r="BLC115" s="376"/>
      <c r="BLD115" s="376"/>
      <c r="BLE115" s="376"/>
      <c r="BLF115" s="376"/>
      <c r="BLG115" s="376"/>
      <c r="BLH115" s="376"/>
      <c r="BLI115" s="376"/>
      <c r="BLJ115" s="376"/>
      <c r="BLK115" s="376"/>
      <c r="BLL115" s="376"/>
      <c r="BLM115" s="376"/>
      <c r="BLN115" s="376"/>
      <c r="BLO115" s="376"/>
      <c r="BLP115" s="376"/>
      <c r="BLQ115" s="376"/>
      <c r="BLR115" s="376"/>
      <c r="BLS115" s="376"/>
      <c r="BLT115" s="376"/>
      <c r="BLU115" s="376"/>
      <c r="BLV115" s="376"/>
      <c r="BLW115" s="376"/>
      <c r="BLX115" s="376"/>
      <c r="BLY115" s="376"/>
      <c r="BLZ115" s="376"/>
      <c r="BMA115" s="376"/>
      <c r="BMB115" s="376"/>
      <c r="BMC115" s="376"/>
      <c r="BMD115" s="376"/>
      <c r="BME115" s="376"/>
      <c r="BMF115" s="376"/>
      <c r="BMG115" s="376"/>
      <c r="BMH115" s="376"/>
      <c r="BMI115" s="376"/>
      <c r="BMJ115" s="376"/>
      <c r="BMK115" s="376"/>
      <c r="BML115" s="376"/>
      <c r="BMM115" s="376"/>
      <c r="BMN115" s="376"/>
      <c r="BMO115" s="376"/>
      <c r="BMP115" s="376"/>
      <c r="BMQ115" s="376"/>
      <c r="BMR115" s="376"/>
      <c r="BMS115" s="376"/>
      <c r="BMT115" s="376"/>
      <c r="BMU115" s="376"/>
      <c r="BMV115" s="376"/>
      <c r="BMW115" s="376"/>
      <c r="BMX115" s="376"/>
      <c r="BMY115" s="376"/>
      <c r="BMZ115" s="376"/>
      <c r="BNA115" s="376"/>
      <c r="BNB115" s="376"/>
      <c r="BNC115" s="376"/>
      <c r="BND115" s="376"/>
      <c r="BNE115" s="376"/>
      <c r="BNF115" s="376"/>
      <c r="BNG115" s="376"/>
      <c r="BNH115" s="376"/>
      <c r="BNI115" s="376"/>
      <c r="BNJ115" s="376"/>
      <c r="BNK115" s="376"/>
      <c r="BNL115" s="376"/>
      <c r="BNM115" s="376"/>
      <c r="BNN115" s="376"/>
      <c r="BNO115" s="376"/>
      <c r="BNP115" s="376"/>
      <c r="BNQ115" s="376"/>
      <c r="BNR115" s="376"/>
      <c r="BNS115" s="376"/>
      <c r="BNT115" s="376"/>
      <c r="BNU115" s="376"/>
      <c r="BNV115" s="376"/>
      <c r="BNW115" s="376"/>
      <c r="BNX115" s="376"/>
      <c r="BNY115" s="376"/>
      <c r="BNZ115" s="376"/>
      <c r="BOA115" s="376"/>
      <c r="BOB115" s="376"/>
      <c r="BOC115" s="376"/>
      <c r="BOD115" s="376"/>
      <c r="BOE115" s="376"/>
      <c r="BOF115" s="376"/>
      <c r="BOG115" s="376"/>
      <c r="BOH115" s="376"/>
      <c r="BOI115" s="376"/>
      <c r="BOJ115" s="376"/>
      <c r="BOK115" s="376"/>
      <c r="BOL115" s="376"/>
      <c r="BOM115" s="376"/>
      <c r="BON115" s="376"/>
      <c r="BOO115" s="376"/>
      <c r="BOP115" s="376"/>
      <c r="BOQ115" s="376"/>
      <c r="BOR115" s="376"/>
      <c r="BOS115" s="376"/>
      <c r="BOT115" s="376"/>
      <c r="BOU115" s="376"/>
      <c r="BOV115" s="376"/>
      <c r="BOW115" s="376"/>
      <c r="BOX115" s="376"/>
      <c r="BOY115" s="376"/>
      <c r="BOZ115" s="376"/>
      <c r="BPA115" s="376"/>
      <c r="BPB115" s="376"/>
      <c r="BPC115" s="376"/>
      <c r="BPD115" s="376"/>
      <c r="BPE115" s="376"/>
      <c r="BPF115" s="376"/>
      <c r="BPG115" s="376"/>
      <c r="BPH115" s="376"/>
      <c r="BPI115" s="376"/>
      <c r="BPJ115" s="376"/>
      <c r="BPK115" s="376"/>
      <c r="BPL115" s="376"/>
      <c r="BPM115" s="376"/>
      <c r="BPN115" s="376"/>
      <c r="BPO115" s="376"/>
      <c r="BPP115" s="376"/>
      <c r="BPQ115" s="376"/>
      <c r="BPR115" s="376"/>
      <c r="BPS115" s="376"/>
      <c r="BPT115" s="376"/>
      <c r="BPU115" s="376"/>
      <c r="BPV115" s="376"/>
      <c r="BPW115" s="376"/>
      <c r="BPX115" s="376"/>
      <c r="BPY115" s="376"/>
      <c r="BPZ115" s="376"/>
      <c r="BQA115" s="376"/>
      <c r="BQB115" s="376"/>
      <c r="BQC115" s="376"/>
      <c r="BQD115" s="376"/>
      <c r="BQE115" s="376"/>
      <c r="BQF115" s="376"/>
      <c r="BQG115" s="376"/>
      <c r="BQH115" s="376"/>
      <c r="BQI115" s="376"/>
      <c r="BQJ115" s="376"/>
      <c r="BQK115" s="376"/>
      <c r="BQL115" s="376"/>
      <c r="BQM115" s="376"/>
      <c r="BQN115" s="376"/>
      <c r="BQO115" s="376"/>
      <c r="BQP115" s="376"/>
      <c r="BQQ115" s="376"/>
      <c r="BQR115" s="376"/>
      <c r="BQS115" s="376"/>
      <c r="BQT115" s="376"/>
      <c r="BQU115" s="376"/>
      <c r="BQV115" s="376"/>
      <c r="BQW115" s="376"/>
      <c r="BQX115" s="376"/>
      <c r="BQY115" s="376"/>
      <c r="BQZ115" s="376"/>
      <c r="BRA115" s="376"/>
      <c r="BRB115" s="376"/>
      <c r="BRC115" s="376"/>
      <c r="BRD115" s="376"/>
      <c r="BRE115" s="376"/>
      <c r="BRF115" s="376"/>
      <c r="BRG115" s="376"/>
      <c r="BRH115" s="376"/>
      <c r="BRI115" s="376"/>
      <c r="BRJ115" s="376"/>
      <c r="BRK115" s="376"/>
      <c r="BRL115" s="376"/>
      <c r="BRM115" s="376"/>
      <c r="BRN115" s="376"/>
      <c r="BRO115" s="376"/>
      <c r="BRP115" s="376"/>
      <c r="BRQ115" s="376"/>
      <c r="BRR115" s="376"/>
      <c r="BRS115" s="376"/>
      <c r="BRT115" s="376"/>
      <c r="BRU115" s="376"/>
      <c r="BRV115" s="376"/>
      <c r="BRW115" s="376"/>
      <c r="BRX115" s="376"/>
      <c r="BRY115" s="376"/>
      <c r="BRZ115" s="376"/>
      <c r="BSA115" s="376"/>
      <c r="BSB115" s="376"/>
      <c r="BSC115" s="376"/>
      <c r="BSD115" s="376"/>
      <c r="BSE115" s="376"/>
      <c r="BSF115" s="376"/>
      <c r="BSG115" s="376"/>
      <c r="BSH115" s="376"/>
      <c r="BSI115" s="376"/>
      <c r="BSJ115" s="376"/>
      <c r="BSK115" s="376"/>
      <c r="BSL115" s="376"/>
      <c r="BSM115" s="376"/>
      <c r="BSN115" s="376"/>
      <c r="BSO115" s="376"/>
      <c r="BSP115" s="376"/>
      <c r="BSQ115" s="376"/>
      <c r="BSR115" s="376"/>
      <c r="BSS115" s="376"/>
      <c r="BST115" s="376"/>
      <c r="BSU115" s="376"/>
      <c r="BSV115" s="376"/>
      <c r="BSW115" s="376"/>
      <c r="BSX115" s="376"/>
      <c r="BSY115" s="376"/>
      <c r="BSZ115" s="376"/>
      <c r="BTA115" s="376"/>
      <c r="BTB115" s="376"/>
      <c r="BTC115" s="376"/>
      <c r="BTD115" s="376"/>
      <c r="BTE115" s="376"/>
      <c r="BTF115" s="376"/>
      <c r="BTG115" s="376"/>
      <c r="BTH115" s="376"/>
      <c r="BTI115" s="376"/>
      <c r="BTJ115" s="376"/>
      <c r="BTK115" s="376"/>
      <c r="BTL115" s="376"/>
      <c r="BTM115" s="376"/>
      <c r="BTN115" s="376"/>
      <c r="BTO115" s="376"/>
      <c r="BTP115" s="376"/>
      <c r="BTQ115" s="376"/>
      <c r="BTR115" s="376"/>
      <c r="BTS115" s="376"/>
      <c r="BTT115" s="376"/>
      <c r="BTU115" s="376"/>
      <c r="BTV115" s="376"/>
      <c r="BTW115" s="376"/>
      <c r="BTX115" s="376"/>
      <c r="BTY115" s="376"/>
      <c r="BTZ115" s="376"/>
      <c r="BUA115" s="376"/>
      <c r="BUB115" s="376"/>
      <c r="BUC115" s="376"/>
      <c r="BUD115" s="376"/>
      <c r="BUE115" s="376"/>
      <c r="BUF115" s="376"/>
      <c r="BUG115" s="376"/>
      <c r="BUH115" s="376"/>
      <c r="BUI115" s="376"/>
      <c r="BUJ115" s="376"/>
      <c r="BUK115" s="376"/>
      <c r="BUL115" s="376"/>
      <c r="BUM115" s="376"/>
      <c r="BUN115" s="376"/>
      <c r="BUO115" s="376"/>
      <c r="BUP115" s="376"/>
      <c r="BUQ115" s="376"/>
      <c r="BUR115" s="376"/>
      <c r="BUS115" s="376"/>
      <c r="BUT115" s="376"/>
      <c r="BUU115" s="376"/>
      <c r="BUV115" s="376"/>
      <c r="BUW115" s="376"/>
      <c r="BUX115" s="376"/>
      <c r="BUY115" s="376"/>
      <c r="BUZ115" s="376"/>
      <c r="BVA115" s="376"/>
      <c r="BVB115" s="376"/>
      <c r="BVC115" s="376"/>
      <c r="BVD115" s="376"/>
      <c r="BVE115" s="376"/>
      <c r="BVF115" s="376"/>
      <c r="BVG115" s="376"/>
      <c r="BVH115" s="376"/>
      <c r="BVI115" s="376"/>
      <c r="BVJ115" s="376"/>
      <c r="BVK115" s="376"/>
      <c r="BVL115" s="376"/>
      <c r="BVM115" s="376"/>
      <c r="BVN115" s="376"/>
      <c r="BVO115" s="376"/>
      <c r="BVP115" s="376"/>
      <c r="BVQ115" s="376"/>
      <c r="BVR115" s="376"/>
      <c r="BVS115" s="376"/>
      <c r="BVT115" s="376"/>
      <c r="BVU115" s="376"/>
      <c r="BVV115" s="376"/>
      <c r="BVW115" s="376"/>
      <c r="BVX115" s="376"/>
      <c r="BVY115" s="376"/>
      <c r="BVZ115" s="376"/>
      <c r="BWA115" s="376"/>
      <c r="BWB115" s="376"/>
      <c r="BWC115" s="376"/>
      <c r="BWD115" s="376"/>
      <c r="BWE115" s="376"/>
      <c r="BWF115" s="376"/>
      <c r="BWG115" s="376"/>
      <c r="BWH115" s="376"/>
      <c r="BWI115" s="376"/>
      <c r="BWJ115" s="376"/>
      <c r="BWK115" s="376"/>
      <c r="BWL115" s="376"/>
      <c r="BWM115" s="376"/>
      <c r="BWN115" s="376"/>
      <c r="BWO115" s="376"/>
      <c r="BWP115" s="376"/>
      <c r="BWQ115" s="376"/>
      <c r="BWR115" s="376"/>
      <c r="BWS115" s="376"/>
      <c r="BWT115" s="376"/>
      <c r="BWU115" s="376"/>
      <c r="BWV115" s="376"/>
      <c r="BWW115" s="376"/>
      <c r="BWX115" s="376"/>
      <c r="BWY115" s="376"/>
      <c r="BWZ115" s="376"/>
      <c r="BXA115" s="376"/>
      <c r="BXB115" s="376"/>
      <c r="BXC115" s="376"/>
      <c r="BXD115" s="376"/>
      <c r="BXE115" s="376"/>
      <c r="BXF115" s="376"/>
      <c r="BXG115" s="376"/>
      <c r="BXH115" s="376"/>
      <c r="BXI115" s="376"/>
      <c r="BXJ115" s="376"/>
      <c r="BXK115" s="376"/>
      <c r="BXL115" s="376"/>
      <c r="BXM115" s="376"/>
      <c r="BXN115" s="376"/>
      <c r="BXO115" s="376"/>
      <c r="BXP115" s="376"/>
      <c r="BXQ115" s="376"/>
      <c r="BXR115" s="376"/>
      <c r="BXS115" s="376"/>
      <c r="BXT115" s="376"/>
      <c r="BXU115" s="376"/>
      <c r="BXV115" s="376"/>
      <c r="BXW115" s="376"/>
      <c r="BXX115" s="376"/>
      <c r="BXY115" s="376"/>
      <c r="BXZ115" s="376"/>
      <c r="BYA115" s="376"/>
      <c r="BYB115" s="376"/>
      <c r="BYC115" s="376"/>
      <c r="BYD115" s="376"/>
      <c r="BYE115" s="376"/>
      <c r="BYF115" s="376"/>
      <c r="BYG115" s="376"/>
      <c r="BYH115" s="376"/>
      <c r="BYI115" s="376"/>
      <c r="BYJ115" s="376"/>
      <c r="BYK115" s="376"/>
      <c r="BYL115" s="376"/>
      <c r="BYM115" s="376"/>
      <c r="BYN115" s="376"/>
      <c r="BYO115" s="376"/>
      <c r="BYP115" s="376"/>
      <c r="BYQ115" s="376"/>
      <c r="BYR115" s="376"/>
      <c r="BYS115" s="376"/>
      <c r="BYT115" s="376"/>
      <c r="BYU115" s="376"/>
      <c r="BYV115" s="376"/>
      <c r="BYW115" s="376"/>
      <c r="BYX115" s="376"/>
      <c r="BYY115" s="376"/>
      <c r="BYZ115" s="376"/>
      <c r="BZA115" s="376"/>
      <c r="BZB115" s="376"/>
      <c r="BZC115" s="376"/>
      <c r="BZD115" s="376"/>
      <c r="BZE115" s="376"/>
      <c r="BZF115" s="376"/>
      <c r="BZG115" s="376"/>
      <c r="BZH115" s="376"/>
      <c r="BZI115" s="376"/>
      <c r="BZJ115" s="376"/>
      <c r="BZK115" s="376"/>
      <c r="BZL115" s="376"/>
      <c r="BZM115" s="376"/>
      <c r="BZN115" s="376"/>
      <c r="BZO115" s="376"/>
      <c r="BZP115" s="376"/>
      <c r="BZQ115" s="376"/>
      <c r="BZR115" s="376"/>
      <c r="BZS115" s="376"/>
      <c r="BZT115" s="376"/>
      <c r="BZU115" s="376"/>
      <c r="BZV115" s="376"/>
      <c r="BZW115" s="376"/>
      <c r="BZX115" s="376"/>
      <c r="BZY115" s="376"/>
      <c r="BZZ115" s="376"/>
      <c r="CAA115" s="376"/>
      <c r="CAB115" s="376"/>
      <c r="CAC115" s="376"/>
      <c r="CAD115" s="376"/>
      <c r="CAE115" s="376"/>
      <c r="CAF115" s="376"/>
      <c r="CAG115" s="376"/>
      <c r="CAH115" s="376"/>
      <c r="CAI115" s="376"/>
      <c r="CAJ115" s="376"/>
      <c r="CAK115" s="376"/>
      <c r="CAL115" s="376"/>
      <c r="CAM115" s="376"/>
      <c r="CAN115" s="376"/>
      <c r="CAO115" s="376"/>
      <c r="CAP115" s="376"/>
      <c r="CAQ115" s="376"/>
      <c r="CAR115" s="376"/>
      <c r="CAS115" s="376"/>
      <c r="CAT115" s="376"/>
      <c r="CAU115" s="376"/>
      <c r="CAV115" s="376"/>
      <c r="CAW115" s="376"/>
      <c r="CAX115" s="376"/>
      <c r="CAY115" s="376"/>
      <c r="CAZ115" s="376"/>
      <c r="CBA115" s="376"/>
      <c r="CBB115" s="376"/>
      <c r="CBC115" s="376"/>
      <c r="CBD115" s="376"/>
      <c r="CBE115" s="376"/>
      <c r="CBF115" s="376"/>
      <c r="CBG115" s="376"/>
      <c r="CBH115" s="376"/>
      <c r="CBI115" s="376"/>
      <c r="CBJ115" s="376"/>
      <c r="CBK115" s="376"/>
      <c r="CBL115" s="376"/>
      <c r="CBM115" s="376"/>
      <c r="CBN115" s="376"/>
      <c r="CBO115" s="376"/>
      <c r="CBP115" s="376"/>
      <c r="CBQ115" s="376"/>
      <c r="CBR115" s="376"/>
      <c r="CBS115" s="376"/>
      <c r="CBT115" s="376"/>
      <c r="CBU115" s="376"/>
      <c r="CBV115" s="376"/>
      <c r="CBW115" s="376"/>
      <c r="CBX115" s="376"/>
      <c r="CBY115" s="376"/>
      <c r="CBZ115" s="376"/>
      <c r="CCA115" s="376"/>
      <c r="CCB115" s="376"/>
      <c r="CCC115" s="376"/>
      <c r="CCD115" s="376"/>
      <c r="CCE115" s="376"/>
      <c r="CCF115" s="376"/>
      <c r="CCG115" s="376"/>
      <c r="CCH115" s="376"/>
      <c r="CCI115" s="376"/>
      <c r="CCJ115" s="376"/>
      <c r="CCK115" s="376"/>
      <c r="CCL115" s="376"/>
      <c r="CCM115" s="376"/>
      <c r="CCN115" s="376"/>
      <c r="CCO115" s="376"/>
      <c r="CCP115" s="376"/>
      <c r="CCQ115" s="376"/>
      <c r="CCR115" s="376"/>
      <c r="CCS115" s="376"/>
      <c r="CCT115" s="376"/>
      <c r="CCU115" s="376"/>
      <c r="CCV115" s="376"/>
      <c r="CCW115" s="376"/>
      <c r="CCX115" s="376"/>
      <c r="CCY115" s="376"/>
      <c r="CCZ115" s="376"/>
      <c r="CDA115" s="376"/>
      <c r="CDB115" s="376"/>
      <c r="CDC115" s="376"/>
      <c r="CDD115" s="376"/>
      <c r="CDE115" s="376"/>
      <c r="CDF115" s="376"/>
      <c r="CDG115" s="376"/>
      <c r="CDH115" s="376"/>
      <c r="CDI115" s="376"/>
      <c r="CDJ115" s="376"/>
      <c r="CDK115" s="376"/>
      <c r="CDL115" s="376"/>
      <c r="CDM115" s="376"/>
      <c r="CDN115" s="376"/>
      <c r="CDO115" s="376"/>
      <c r="CDP115" s="376"/>
      <c r="CDQ115" s="376"/>
      <c r="CDR115" s="376"/>
      <c r="CDS115" s="376"/>
      <c r="CDT115" s="376"/>
      <c r="CDU115" s="376"/>
      <c r="CDV115" s="376"/>
      <c r="CDW115" s="376"/>
      <c r="CDX115" s="376"/>
      <c r="CDY115" s="376"/>
      <c r="CDZ115" s="376"/>
      <c r="CEA115" s="376"/>
      <c r="CEB115" s="376"/>
      <c r="CEC115" s="376"/>
      <c r="CED115" s="376"/>
      <c r="CEE115" s="376"/>
      <c r="CEF115" s="376"/>
      <c r="CEG115" s="376"/>
      <c r="CEH115" s="376"/>
      <c r="CEI115" s="376"/>
      <c r="CEJ115" s="376"/>
      <c r="CEK115" s="376"/>
      <c r="CEL115" s="376"/>
      <c r="CEM115" s="376"/>
      <c r="CEN115" s="376"/>
      <c r="CEO115" s="376"/>
      <c r="CEP115" s="376"/>
      <c r="CEQ115" s="376"/>
      <c r="CER115" s="376"/>
      <c r="CES115" s="376"/>
      <c r="CET115" s="376"/>
      <c r="CEU115" s="376"/>
      <c r="CEV115" s="376"/>
      <c r="CEW115" s="376"/>
      <c r="CEX115" s="376"/>
      <c r="CEY115" s="376"/>
      <c r="CEZ115" s="376"/>
      <c r="CFA115" s="376"/>
      <c r="CFB115" s="376"/>
      <c r="CFC115" s="376"/>
      <c r="CFD115" s="376"/>
      <c r="CFE115" s="376"/>
      <c r="CFF115" s="376"/>
      <c r="CFG115" s="376"/>
      <c r="CFH115" s="376"/>
      <c r="CFI115" s="376"/>
      <c r="CFJ115" s="376"/>
      <c r="CFK115" s="376"/>
      <c r="CFL115" s="376"/>
      <c r="CFM115" s="376"/>
      <c r="CFN115" s="376"/>
      <c r="CFO115" s="376"/>
      <c r="CFP115" s="376"/>
      <c r="CFQ115" s="376"/>
      <c r="CFR115" s="376"/>
      <c r="CFS115" s="376"/>
      <c r="CFT115" s="376"/>
      <c r="CFU115" s="376"/>
      <c r="CFV115" s="376"/>
      <c r="CFW115" s="376"/>
      <c r="CFX115" s="376"/>
      <c r="CFY115" s="376"/>
      <c r="CFZ115" s="376"/>
      <c r="CGA115" s="376"/>
      <c r="CGB115" s="376"/>
      <c r="CGC115" s="376"/>
      <c r="CGD115" s="376"/>
      <c r="CGE115" s="376"/>
      <c r="CGF115" s="376"/>
      <c r="CGG115" s="376"/>
      <c r="CGH115" s="376"/>
      <c r="CGI115" s="376"/>
      <c r="CGJ115" s="376"/>
      <c r="CGK115" s="376"/>
      <c r="CGL115" s="376"/>
      <c r="CGM115" s="376"/>
      <c r="CGN115" s="376"/>
      <c r="CGO115" s="376"/>
      <c r="CGP115" s="376"/>
      <c r="CGQ115" s="376"/>
      <c r="CGR115" s="376"/>
      <c r="CGS115" s="376"/>
      <c r="CGT115" s="376"/>
      <c r="CGU115" s="376"/>
      <c r="CGV115" s="376"/>
      <c r="CGW115" s="376"/>
      <c r="CGX115" s="376"/>
      <c r="CGY115" s="376"/>
      <c r="CGZ115" s="376"/>
      <c r="CHA115" s="376"/>
      <c r="CHB115" s="376"/>
      <c r="CHC115" s="376"/>
      <c r="CHD115" s="376"/>
      <c r="CHE115" s="376"/>
      <c r="CHF115" s="376"/>
      <c r="CHG115" s="376"/>
      <c r="CHH115" s="376"/>
      <c r="CHI115" s="376"/>
      <c r="CHJ115" s="376"/>
      <c r="CHK115" s="376"/>
      <c r="CHL115" s="376"/>
      <c r="CHM115" s="376"/>
      <c r="CHN115" s="376"/>
      <c r="CHO115" s="376"/>
      <c r="CHP115" s="376"/>
      <c r="CHQ115" s="376"/>
      <c r="CHR115" s="376"/>
      <c r="CHS115" s="376"/>
      <c r="CHT115" s="376"/>
      <c r="CHU115" s="376"/>
      <c r="CHV115" s="376"/>
      <c r="CHW115" s="376"/>
      <c r="CHX115" s="376"/>
      <c r="CHY115" s="376"/>
      <c r="CHZ115" s="376"/>
      <c r="CIA115" s="376"/>
      <c r="CIB115" s="376"/>
      <c r="CIC115" s="376"/>
      <c r="CID115" s="376"/>
      <c r="CIE115" s="376"/>
      <c r="CIF115" s="376"/>
      <c r="CIG115" s="376"/>
      <c r="CIH115" s="376"/>
      <c r="CII115" s="376"/>
      <c r="CIJ115" s="376"/>
      <c r="CIK115" s="376"/>
      <c r="CIL115" s="376"/>
      <c r="CIM115" s="376"/>
      <c r="CIN115" s="376"/>
      <c r="CIO115" s="376"/>
      <c r="CIP115" s="376"/>
      <c r="CIQ115" s="376"/>
      <c r="CIR115" s="376"/>
      <c r="CIS115" s="376"/>
      <c r="CIT115" s="376"/>
      <c r="CIU115" s="376"/>
      <c r="CIV115" s="376"/>
      <c r="CIW115" s="376"/>
      <c r="CIX115" s="376"/>
      <c r="CIY115" s="376"/>
      <c r="CIZ115" s="376"/>
      <c r="CJA115" s="376"/>
      <c r="CJB115" s="376"/>
      <c r="CJC115" s="376"/>
      <c r="CJD115" s="376"/>
      <c r="CJE115" s="376"/>
      <c r="CJF115" s="376"/>
      <c r="CJG115" s="376"/>
      <c r="CJH115" s="376"/>
      <c r="CJI115" s="376"/>
      <c r="CJJ115" s="376"/>
      <c r="CJK115" s="376"/>
      <c r="CJL115" s="376"/>
      <c r="CJM115" s="376"/>
      <c r="CJN115" s="376"/>
      <c r="CJO115" s="376"/>
      <c r="CJP115" s="376"/>
      <c r="CJQ115" s="376"/>
      <c r="CJR115" s="376"/>
      <c r="CJS115" s="376"/>
      <c r="CJT115" s="376"/>
      <c r="CJU115" s="376"/>
      <c r="CJV115" s="376"/>
      <c r="CJW115" s="376"/>
      <c r="CJX115" s="376"/>
      <c r="CJY115" s="376"/>
      <c r="CJZ115" s="376"/>
      <c r="CKA115" s="376"/>
      <c r="CKB115" s="376"/>
      <c r="CKC115" s="376"/>
      <c r="CKD115" s="376"/>
      <c r="CKE115" s="376"/>
      <c r="CKF115" s="376"/>
      <c r="CKG115" s="376"/>
      <c r="CKH115" s="376"/>
      <c r="CKI115" s="376"/>
      <c r="CKJ115" s="376"/>
      <c r="CKK115" s="376"/>
      <c r="CKL115" s="376"/>
      <c r="CKM115" s="376"/>
      <c r="CKN115" s="376"/>
      <c r="CKO115" s="376"/>
      <c r="CKP115" s="376"/>
      <c r="CKQ115" s="376"/>
      <c r="CKR115" s="376"/>
      <c r="CKS115" s="376"/>
      <c r="CKT115" s="376"/>
      <c r="CKU115" s="376"/>
      <c r="CKV115" s="376"/>
      <c r="CKW115" s="376"/>
      <c r="CKX115" s="376"/>
      <c r="CKY115" s="376"/>
      <c r="CKZ115" s="376"/>
      <c r="CLA115" s="376"/>
      <c r="CLB115" s="376"/>
      <c r="CLC115" s="376"/>
      <c r="CLD115" s="376"/>
      <c r="CLE115" s="376"/>
      <c r="CLF115" s="376"/>
      <c r="CLG115" s="376"/>
      <c r="CLH115" s="376"/>
      <c r="CLI115" s="376"/>
      <c r="CLJ115" s="376"/>
      <c r="CLK115" s="376"/>
      <c r="CLL115" s="376"/>
      <c r="CLM115" s="376"/>
      <c r="CLN115" s="376"/>
      <c r="CLO115" s="376"/>
      <c r="CLP115" s="376"/>
      <c r="CLQ115" s="376"/>
      <c r="CLR115" s="376"/>
      <c r="CLS115" s="376"/>
      <c r="CLT115" s="376"/>
      <c r="CLU115" s="376"/>
      <c r="CLV115" s="376"/>
      <c r="CLW115" s="376"/>
      <c r="CLX115" s="376"/>
      <c r="CLY115" s="376"/>
      <c r="CLZ115" s="376"/>
      <c r="CMA115" s="376"/>
      <c r="CMB115" s="376"/>
      <c r="CMC115" s="376"/>
      <c r="CMD115" s="376"/>
      <c r="CME115" s="376"/>
      <c r="CMF115" s="376"/>
      <c r="CMG115" s="376"/>
      <c r="CMH115" s="376"/>
      <c r="CMI115" s="376"/>
      <c r="CMJ115" s="376"/>
      <c r="CMK115" s="376"/>
      <c r="CML115" s="376"/>
      <c r="CMM115" s="376"/>
      <c r="CMN115" s="376"/>
      <c r="CMO115" s="376"/>
      <c r="CMP115" s="376"/>
      <c r="CMQ115" s="376"/>
      <c r="CMR115" s="376"/>
      <c r="CMS115" s="376"/>
      <c r="CMT115" s="376"/>
      <c r="CMU115" s="376"/>
      <c r="CMV115" s="376"/>
      <c r="CMW115" s="376"/>
      <c r="CMX115" s="376"/>
      <c r="CMY115" s="376"/>
      <c r="CMZ115" s="376"/>
      <c r="CNA115" s="376"/>
      <c r="CNB115" s="376"/>
      <c r="CNC115" s="376"/>
      <c r="CND115" s="376"/>
      <c r="CNE115" s="376"/>
      <c r="CNF115" s="376"/>
      <c r="CNG115" s="376"/>
      <c r="CNH115" s="376"/>
      <c r="CNI115" s="376"/>
      <c r="CNJ115" s="376"/>
      <c r="CNK115" s="376"/>
      <c r="CNL115" s="376"/>
      <c r="CNM115" s="376"/>
      <c r="CNN115" s="376"/>
      <c r="CNO115" s="376"/>
      <c r="CNP115" s="376"/>
      <c r="CNQ115" s="376"/>
      <c r="CNR115" s="376"/>
      <c r="CNS115" s="376"/>
      <c r="CNT115" s="376"/>
      <c r="CNU115" s="376"/>
      <c r="CNV115" s="376"/>
      <c r="CNW115" s="376"/>
      <c r="CNX115" s="376"/>
      <c r="CNY115" s="376"/>
      <c r="CNZ115" s="376"/>
      <c r="COA115" s="376"/>
      <c r="COB115" s="376"/>
      <c r="COC115" s="376"/>
      <c r="COD115" s="376"/>
      <c r="COE115" s="376"/>
      <c r="COF115" s="376"/>
      <c r="COG115" s="376"/>
      <c r="COH115" s="376"/>
      <c r="COI115" s="376"/>
      <c r="COJ115" s="376"/>
      <c r="COK115" s="376"/>
      <c r="COL115" s="376"/>
      <c r="COM115" s="376"/>
      <c r="CON115" s="376"/>
      <c r="COO115" s="376"/>
      <c r="COP115" s="376"/>
      <c r="COQ115" s="376"/>
      <c r="COR115" s="376"/>
      <c r="COS115" s="376"/>
      <c r="COT115" s="376"/>
      <c r="COU115" s="376"/>
      <c r="COV115" s="376"/>
      <c r="COW115" s="376"/>
      <c r="COX115" s="376"/>
      <c r="COY115" s="376"/>
      <c r="COZ115" s="376"/>
      <c r="CPA115" s="376"/>
      <c r="CPB115" s="376"/>
      <c r="CPC115" s="376"/>
      <c r="CPD115" s="376"/>
      <c r="CPE115" s="376"/>
      <c r="CPF115" s="376"/>
      <c r="CPG115" s="376"/>
      <c r="CPH115" s="376"/>
      <c r="CPI115" s="376"/>
      <c r="CPJ115" s="376"/>
      <c r="CPK115" s="376"/>
      <c r="CPL115" s="376"/>
      <c r="CPM115" s="376"/>
      <c r="CPN115" s="376"/>
      <c r="CPO115" s="376"/>
      <c r="CPP115" s="376"/>
      <c r="CPQ115" s="376"/>
      <c r="CPR115" s="376"/>
      <c r="CPS115" s="376"/>
      <c r="CPT115" s="376"/>
      <c r="CPU115" s="376"/>
      <c r="CPV115" s="376"/>
      <c r="CPW115" s="376"/>
      <c r="CPX115" s="376"/>
      <c r="CPY115" s="376"/>
      <c r="CPZ115" s="376"/>
      <c r="CQA115" s="376"/>
      <c r="CQB115" s="376"/>
      <c r="CQC115" s="376"/>
      <c r="CQD115" s="376"/>
      <c r="CQE115" s="376"/>
      <c r="CQF115" s="376"/>
      <c r="CQG115" s="376"/>
      <c r="CQH115" s="376"/>
      <c r="CQI115" s="376"/>
      <c r="CQJ115" s="376"/>
      <c r="CQK115" s="376"/>
      <c r="CQL115" s="376"/>
      <c r="CQM115" s="376"/>
      <c r="CQN115" s="376"/>
      <c r="CQO115" s="376"/>
      <c r="CQP115" s="376"/>
      <c r="CQQ115" s="376"/>
      <c r="CQR115" s="376"/>
      <c r="CQS115" s="376"/>
      <c r="CQT115" s="376"/>
      <c r="CQU115" s="376"/>
      <c r="CQV115" s="376"/>
      <c r="CQW115" s="376"/>
      <c r="CQX115" s="376"/>
      <c r="CQY115" s="376"/>
      <c r="CQZ115" s="376"/>
      <c r="CRA115" s="376"/>
      <c r="CRB115" s="376"/>
      <c r="CRC115" s="376"/>
      <c r="CRD115" s="376"/>
      <c r="CRE115" s="376"/>
      <c r="CRF115" s="376"/>
      <c r="CRG115" s="376"/>
      <c r="CRH115" s="376"/>
      <c r="CRI115" s="376"/>
      <c r="CRJ115" s="376"/>
      <c r="CRK115" s="376"/>
      <c r="CRL115" s="376"/>
      <c r="CRM115" s="376"/>
      <c r="CRN115" s="376"/>
      <c r="CRO115" s="376"/>
      <c r="CRP115" s="376"/>
      <c r="CRQ115" s="376"/>
      <c r="CRR115" s="376"/>
      <c r="CRS115" s="376"/>
      <c r="CRT115" s="376"/>
      <c r="CRU115" s="376"/>
      <c r="CRV115" s="376"/>
      <c r="CRW115" s="376"/>
      <c r="CRX115" s="376"/>
      <c r="CRY115" s="376"/>
      <c r="CRZ115" s="376"/>
      <c r="CSA115" s="376"/>
      <c r="CSB115" s="376"/>
      <c r="CSC115" s="376"/>
      <c r="CSD115" s="376"/>
      <c r="CSE115" s="376"/>
      <c r="CSF115" s="376"/>
      <c r="CSG115" s="376"/>
      <c r="CSH115" s="376"/>
      <c r="CSI115" s="376"/>
      <c r="CSJ115" s="376"/>
      <c r="CSK115" s="376"/>
      <c r="CSL115" s="376"/>
      <c r="CSM115" s="376"/>
      <c r="CSN115" s="376"/>
      <c r="CSO115" s="376"/>
      <c r="CSP115" s="376"/>
      <c r="CSQ115" s="376"/>
      <c r="CSR115" s="376"/>
      <c r="CSS115" s="376"/>
      <c r="CST115" s="376"/>
      <c r="CSU115" s="376"/>
      <c r="CSV115" s="376"/>
      <c r="CSW115" s="376"/>
      <c r="CSX115" s="376"/>
      <c r="CSY115" s="376"/>
      <c r="CSZ115" s="376"/>
      <c r="CTA115" s="376"/>
      <c r="CTB115" s="376"/>
      <c r="CTC115" s="376"/>
      <c r="CTD115" s="376"/>
      <c r="CTE115" s="376"/>
      <c r="CTF115" s="376"/>
      <c r="CTG115" s="376"/>
      <c r="CTH115" s="376"/>
      <c r="CTI115" s="376"/>
      <c r="CTJ115" s="376"/>
      <c r="CTK115" s="376"/>
      <c r="CTL115" s="376"/>
      <c r="CTM115" s="376"/>
      <c r="CTN115" s="376"/>
      <c r="CTO115" s="376"/>
      <c r="CTP115" s="376"/>
      <c r="CTQ115" s="376"/>
      <c r="CTR115" s="376"/>
      <c r="CTS115" s="376"/>
      <c r="CTT115" s="376"/>
      <c r="CTU115" s="376"/>
      <c r="CTV115" s="376"/>
      <c r="CTW115" s="376"/>
      <c r="CTX115" s="376"/>
      <c r="CTY115" s="376"/>
      <c r="CTZ115" s="376"/>
      <c r="CUA115" s="376"/>
      <c r="CUB115" s="376"/>
      <c r="CUC115" s="376"/>
      <c r="CUD115" s="376"/>
      <c r="CUE115" s="376"/>
      <c r="CUF115" s="376"/>
      <c r="CUG115" s="376"/>
      <c r="CUH115" s="376"/>
      <c r="CUI115" s="376"/>
      <c r="CUJ115" s="376"/>
      <c r="CUK115" s="376"/>
      <c r="CUL115" s="376"/>
      <c r="CUM115" s="376"/>
      <c r="CUN115" s="376"/>
      <c r="CUO115" s="376"/>
      <c r="CUP115" s="376"/>
      <c r="CUQ115" s="376"/>
      <c r="CUR115" s="376"/>
      <c r="CUS115" s="376"/>
      <c r="CUT115" s="376"/>
      <c r="CUU115" s="376"/>
      <c r="CUV115" s="376"/>
      <c r="CUW115" s="376"/>
      <c r="CUX115" s="376"/>
      <c r="CUY115" s="376"/>
      <c r="CUZ115" s="376"/>
      <c r="CVA115" s="376"/>
      <c r="CVB115" s="376"/>
      <c r="CVC115" s="376"/>
      <c r="CVD115" s="376"/>
      <c r="CVE115" s="376"/>
      <c r="CVF115" s="376"/>
      <c r="CVG115" s="376"/>
      <c r="CVH115" s="376"/>
      <c r="CVI115" s="376"/>
      <c r="CVJ115" s="376"/>
      <c r="CVK115" s="376"/>
      <c r="CVL115" s="376"/>
      <c r="CVM115" s="376"/>
      <c r="CVN115" s="376"/>
      <c r="CVO115" s="376"/>
      <c r="CVP115" s="376"/>
      <c r="CVQ115" s="376"/>
      <c r="CVR115" s="376"/>
      <c r="CVS115" s="376"/>
      <c r="CVT115" s="376"/>
      <c r="CVU115" s="376"/>
      <c r="CVV115" s="376"/>
      <c r="CVW115" s="376"/>
      <c r="CVX115" s="376"/>
      <c r="CVY115" s="376"/>
      <c r="CVZ115" s="376"/>
      <c r="CWA115" s="376"/>
      <c r="CWB115" s="376"/>
      <c r="CWC115" s="376"/>
      <c r="CWD115" s="376"/>
      <c r="CWE115" s="376"/>
      <c r="CWF115" s="376"/>
      <c r="CWG115" s="376"/>
      <c r="CWH115" s="376"/>
      <c r="CWI115" s="376"/>
      <c r="CWJ115" s="376"/>
      <c r="CWK115" s="376"/>
      <c r="CWL115" s="376"/>
      <c r="CWM115" s="376"/>
      <c r="CWN115" s="376"/>
      <c r="CWO115" s="376"/>
      <c r="CWP115" s="376"/>
      <c r="CWQ115" s="376"/>
      <c r="CWR115" s="376"/>
      <c r="CWS115" s="376"/>
      <c r="CWT115" s="376"/>
      <c r="CWU115" s="376"/>
      <c r="CWV115" s="376"/>
      <c r="CWW115" s="376"/>
      <c r="CWX115" s="376"/>
      <c r="CWY115" s="376"/>
      <c r="CWZ115" s="376"/>
      <c r="CXA115" s="376"/>
      <c r="CXB115" s="376"/>
      <c r="CXC115" s="376"/>
      <c r="CXD115" s="376"/>
      <c r="CXE115" s="376"/>
      <c r="CXF115" s="376"/>
      <c r="CXG115" s="376"/>
      <c r="CXH115" s="376"/>
      <c r="CXI115" s="376"/>
      <c r="CXJ115" s="376"/>
      <c r="CXK115" s="376"/>
      <c r="CXL115" s="376"/>
      <c r="CXM115" s="376"/>
      <c r="CXN115" s="376"/>
      <c r="CXO115" s="376"/>
      <c r="CXP115" s="376"/>
      <c r="CXQ115" s="376"/>
      <c r="CXR115" s="376"/>
      <c r="CXS115" s="376"/>
      <c r="CXT115" s="376"/>
      <c r="CXU115" s="376"/>
      <c r="CXV115" s="376"/>
      <c r="CXW115" s="376"/>
      <c r="CXX115" s="376"/>
      <c r="CXY115" s="376"/>
      <c r="CXZ115" s="376"/>
      <c r="CYA115" s="376"/>
      <c r="CYB115" s="376"/>
      <c r="CYC115" s="376"/>
      <c r="CYD115" s="376"/>
      <c r="CYE115" s="376"/>
      <c r="CYF115" s="376"/>
      <c r="CYG115" s="376"/>
      <c r="CYH115" s="376"/>
      <c r="CYI115" s="376"/>
      <c r="CYJ115" s="376"/>
      <c r="CYK115" s="376"/>
      <c r="CYL115" s="376"/>
      <c r="CYM115" s="376"/>
      <c r="CYN115" s="376"/>
      <c r="CYO115" s="376"/>
      <c r="CYP115" s="376"/>
      <c r="CYQ115" s="376"/>
      <c r="CYR115" s="376"/>
      <c r="CYS115" s="376"/>
      <c r="CYT115" s="376"/>
      <c r="CYU115" s="376"/>
      <c r="CYV115" s="376"/>
      <c r="CYW115" s="376"/>
      <c r="CYX115" s="376"/>
      <c r="CYY115" s="376"/>
      <c r="CYZ115" s="376"/>
      <c r="CZA115" s="376"/>
      <c r="CZB115" s="376"/>
      <c r="CZC115" s="376"/>
      <c r="CZD115" s="376"/>
      <c r="CZE115" s="376"/>
      <c r="CZF115" s="376"/>
      <c r="CZG115" s="376"/>
      <c r="CZH115" s="376"/>
      <c r="CZI115" s="376"/>
      <c r="CZJ115" s="376"/>
      <c r="CZK115" s="376"/>
      <c r="CZL115" s="376"/>
      <c r="CZM115" s="376"/>
      <c r="CZN115" s="376"/>
      <c r="CZO115" s="376"/>
      <c r="CZP115" s="376"/>
      <c r="CZQ115" s="376"/>
      <c r="CZR115" s="376"/>
      <c r="CZS115" s="376"/>
      <c r="CZT115" s="376"/>
      <c r="CZU115" s="376"/>
      <c r="CZV115" s="376"/>
      <c r="CZW115" s="376"/>
      <c r="CZX115" s="376"/>
      <c r="CZY115" s="376"/>
      <c r="CZZ115" s="376"/>
      <c r="DAA115" s="376"/>
      <c r="DAB115" s="376"/>
      <c r="DAC115" s="376"/>
      <c r="DAD115" s="376"/>
      <c r="DAE115" s="376"/>
      <c r="DAF115" s="376"/>
      <c r="DAG115" s="376"/>
      <c r="DAH115" s="376"/>
      <c r="DAI115" s="376"/>
      <c r="DAJ115" s="376"/>
      <c r="DAK115" s="376"/>
      <c r="DAL115" s="376"/>
      <c r="DAM115" s="376"/>
      <c r="DAN115" s="376"/>
      <c r="DAO115" s="376"/>
      <c r="DAP115" s="376"/>
      <c r="DAQ115" s="376"/>
      <c r="DAR115" s="376"/>
      <c r="DAS115" s="376"/>
      <c r="DAT115" s="376"/>
      <c r="DAU115" s="376"/>
      <c r="DAV115" s="376"/>
      <c r="DAW115" s="376"/>
      <c r="DAX115" s="376"/>
      <c r="DAY115" s="376"/>
      <c r="DAZ115" s="376"/>
      <c r="DBA115" s="376"/>
      <c r="DBB115" s="376"/>
      <c r="DBC115" s="376"/>
      <c r="DBD115" s="376"/>
      <c r="DBE115" s="376"/>
      <c r="DBF115" s="376"/>
      <c r="DBG115" s="376"/>
      <c r="DBH115" s="376"/>
      <c r="DBI115" s="376"/>
      <c r="DBJ115" s="376"/>
      <c r="DBK115" s="376"/>
      <c r="DBL115" s="376"/>
      <c r="DBM115" s="376"/>
      <c r="DBN115" s="376"/>
      <c r="DBO115" s="376"/>
      <c r="DBP115" s="376"/>
      <c r="DBQ115" s="376"/>
      <c r="DBR115" s="376"/>
      <c r="DBS115" s="376"/>
      <c r="DBT115" s="376"/>
      <c r="DBU115" s="376"/>
      <c r="DBV115" s="376"/>
      <c r="DBW115" s="376"/>
      <c r="DBX115" s="376"/>
      <c r="DBY115" s="376"/>
      <c r="DBZ115" s="376"/>
      <c r="DCA115" s="376"/>
      <c r="DCB115" s="376"/>
      <c r="DCC115" s="376"/>
      <c r="DCD115" s="376"/>
      <c r="DCE115" s="376"/>
      <c r="DCF115" s="376"/>
      <c r="DCG115" s="376"/>
      <c r="DCH115" s="376"/>
      <c r="DCI115" s="376"/>
      <c r="DCJ115" s="376"/>
      <c r="DCK115" s="376"/>
      <c r="DCL115" s="376"/>
      <c r="DCM115" s="376"/>
      <c r="DCN115" s="376"/>
      <c r="DCO115" s="376"/>
      <c r="DCP115" s="376"/>
      <c r="DCQ115" s="376"/>
      <c r="DCR115" s="376"/>
      <c r="DCS115" s="376"/>
      <c r="DCT115" s="376"/>
      <c r="DCU115" s="376"/>
      <c r="DCV115" s="376"/>
      <c r="DCW115" s="376"/>
      <c r="DCX115" s="376"/>
      <c r="DCY115" s="376"/>
      <c r="DCZ115" s="376"/>
      <c r="DDA115" s="376"/>
      <c r="DDB115" s="376"/>
      <c r="DDC115" s="376"/>
      <c r="DDD115" s="376"/>
      <c r="DDE115" s="376"/>
      <c r="DDF115" s="376"/>
      <c r="DDG115" s="376"/>
      <c r="DDH115" s="376"/>
      <c r="DDI115" s="376"/>
      <c r="DDJ115" s="376"/>
      <c r="DDK115" s="376"/>
      <c r="DDL115" s="376"/>
      <c r="DDM115" s="376"/>
      <c r="DDN115" s="376"/>
      <c r="DDO115" s="376"/>
      <c r="DDP115" s="376"/>
      <c r="DDQ115" s="376"/>
      <c r="DDR115" s="376"/>
      <c r="DDS115" s="376"/>
      <c r="DDT115" s="376"/>
      <c r="DDU115" s="376"/>
      <c r="DDV115" s="376"/>
      <c r="DDW115" s="376"/>
      <c r="DDX115" s="376"/>
      <c r="DDY115" s="376"/>
      <c r="DDZ115" s="376"/>
      <c r="DEA115" s="376"/>
      <c r="DEB115" s="376"/>
      <c r="DEC115" s="376"/>
      <c r="DED115" s="376"/>
      <c r="DEE115" s="376"/>
      <c r="DEF115" s="376"/>
      <c r="DEG115" s="376"/>
      <c r="DEH115" s="376"/>
      <c r="DEI115" s="376"/>
      <c r="DEJ115" s="376"/>
      <c r="DEK115" s="376"/>
      <c r="DEL115" s="376"/>
      <c r="DEM115" s="376"/>
      <c r="DEN115" s="376"/>
      <c r="DEO115" s="376"/>
      <c r="DEP115" s="376"/>
      <c r="DEQ115" s="376"/>
      <c r="DER115" s="376"/>
      <c r="DES115" s="376"/>
      <c r="DET115" s="376"/>
      <c r="DEU115" s="376"/>
      <c r="DEV115" s="376"/>
      <c r="DEW115" s="376"/>
      <c r="DEX115" s="376"/>
      <c r="DEY115" s="376"/>
      <c r="DEZ115" s="376"/>
      <c r="DFA115" s="376"/>
      <c r="DFB115" s="376"/>
      <c r="DFC115" s="376"/>
      <c r="DFD115" s="376"/>
      <c r="DFE115" s="376"/>
      <c r="DFF115" s="376"/>
      <c r="DFG115" s="376"/>
      <c r="DFH115" s="376"/>
      <c r="DFI115" s="376"/>
      <c r="DFJ115" s="376"/>
      <c r="DFK115" s="376"/>
      <c r="DFL115" s="376"/>
      <c r="DFM115" s="376"/>
      <c r="DFN115" s="376"/>
      <c r="DFO115" s="376"/>
      <c r="DFP115" s="376"/>
      <c r="DFQ115" s="376"/>
      <c r="DFR115" s="376"/>
      <c r="DFS115" s="376"/>
      <c r="DFT115" s="376"/>
      <c r="DFU115" s="376"/>
      <c r="DFV115" s="376"/>
      <c r="DFW115" s="376"/>
      <c r="DFX115" s="376"/>
      <c r="DFY115" s="376"/>
      <c r="DFZ115" s="376"/>
      <c r="DGA115" s="376"/>
      <c r="DGB115" s="376"/>
      <c r="DGC115" s="376"/>
      <c r="DGD115" s="376"/>
      <c r="DGE115" s="376"/>
      <c r="DGF115" s="376"/>
      <c r="DGG115" s="376"/>
      <c r="DGH115" s="376"/>
      <c r="DGI115" s="376"/>
      <c r="DGJ115" s="376"/>
      <c r="DGK115" s="376"/>
      <c r="DGL115" s="376"/>
      <c r="DGM115" s="376"/>
      <c r="DGN115" s="376"/>
      <c r="DGO115" s="376"/>
      <c r="DGP115" s="376"/>
      <c r="DGQ115" s="376"/>
      <c r="DGR115" s="376"/>
      <c r="DGS115" s="376"/>
      <c r="DGT115" s="376"/>
      <c r="DGU115" s="376"/>
      <c r="DGV115" s="376"/>
      <c r="DGW115" s="376"/>
      <c r="DGX115" s="376"/>
      <c r="DGY115" s="376"/>
      <c r="DGZ115" s="376"/>
      <c r="DHA115" s="376"/>
      <c r="DHB115" s="376"/>
      <c r="DHC115" s="376"/>
      <c r="DHD115" s="376"/>
      <c r="DHE115" s="376"/>
      <c r="DHF115" s="376"/>
      <c r="DHG115" s="376"/>
      <c r="DHH115" s="376"/>
      <c r="DHI115" s="376"/>
      <c r="DHJ115" s="376"/>
      <c r="DHK115" s="376"/>
      <c r="DHL115" s="376"/>
      <c r="DHM115" s="376"/>
      <c r="DHN115" s="376"/>
      <c r="DHO115" s="376"/>
      <c r="DHP115" s="376"/>
      <c r="DHQ115" s="376"/>
      <c r="DHR115" s="376"/>
      <c r="DHS115" s="376"/>
      <c r="DHT115" s="376"/>
      <c r="DHU115" s="376"/>
      <c r="DHV115" s="376"/>
      <c r="DHW115" s="376"/>
      <c r="DHX115" s="376"/>
      <c r="DHY115" s="376"/>
      <c r="DHZ115" s="376"/>
      <c r="DIA115" s="376"/>
      <c r="DIB115" s="376"/>
      <c r="DIC115" s="376"/>
      <c r="DID115" s="376"/>
      <c r="DIE115" s="376"/>
      <c r="DIF115" s="376"/>
      <c r="DIG115" s="376"/>
      <c r="DIH115" s="376"/>
      <c r="DII115" s="376"/>
      <c r="DIJ115" s="376"/>
      <c r="DIK115" s="376"/>
      <c r="DIL115" s="376"/>
      <c r="DIM115" s="376"/>
      <c r="DIN115" s="376"/>
      <c r="DIO115" s="376"/>
      <c r="DIP115" s="376"/>
      <c r="DIQ115" s="376"/>
      <c r="DIR115" s="376"/>
      <c r="DIS115" s="376"/>
      <c r="DIT115" s="376"/>
      <c r="DIU115" s="376"/>
      <c r="DIV115" s="376"/>
      <c r="DIW115" s="376"/>
      <c r="DIX115" s="376"/>
      <c r="DIY115" s="376"/>
      <c r="DIZ115" s="376"/>
      <c r="DJA115" s="376"/>
      <c r="DJB115" s="376"/>
      <c r="DJC115" s="376"/>
      <c r="DJD115" s="376"/>
      <c r="DJE115" s="376"/>
      <c r="DJF115" s="376"/>
      <c r="DJG115" s="376"/>
      <c r="DJH115" s="376"/>
      <c r="DJI115" s="376"/>
      <c r="DJJ115" s="376"/>
      <c r="DJK115" s="376"/>
      <c r="DJL115" s="376"/>
      <c r="DJM115" s="376"/>
      <c r="DJN115" s="376"/>
      <c r="DJO115" s="376"/>
      <c r="DJP115" s="376"/>
      <c r="DJQ115" s="376"/>
      <c r="DJR115" s="376"/>
      <c r="DJS115" s="376"/>
      <c r="DJT115" s="376"/>
      <c r="DJU115" s="376"/>
      <c r="DJV115" s="376"/>
      <c r="DJW115" s="376"/>
      <c r="DJX115" s="376"/>
      <c r="DJY115" s="376"/>
      <c r="DJZ115" s="376"/>
      <c r="DKA115" s="376"/>
      <c r="DKB115" s="376"/>
      <c r="DKC115" s="376"/>
      <c r="DKD115" s="376"/>
      <c r="DKE115" s="376"/>
      <c r="DKF115" s="376"/>
      <c r="DKG115" s="376"/>
      <c r="DKH115" s="376"/>
      <c r="DKI115" s="376"/>
      <c r="DKJ115" s="376"/>
      <c r="DKK115" s="376"/>
      <c r="DKL115" s="376"/>
      <c r="DKM115" s="376"/>
      <c r="DKN115" s="376"/>
      <c r="DKO115" s="376"/>
      <c r="DKP115" s="376"/>
      <c r="DKQ115" s="376"/>
      <c r="DKR115" s="376"/>
      <c r="DKS115" s="376"/>
      <c r="DKT115" s="376"/>
      <c r="DKU115" s="376"/>
      <c r="DKV115" s="376"/>
      <c r="DKW115" s="376"/>
      <c r="DKX115" s="376"/>
      <c r="DKY115" s="376"/>
      <c r="DKZ115" s="376"/>
      <c r="DLA115" s="376"/>
      <c r="DLB115" s="376"/>
      <c r="DLC115" s="376"/>
      <c r="DLD115" s="376"/>
      <c r="DLE115" s="376"/>
      <c r="DLF115" s="376"/>
      <c r="DLG115" s="376"/>
      <c r="DLH115" s="376"/>
      <c r="DLI115" s="376"/>
      <c r="DLJ115" s="376"/>
      <c r="DLK115" s="376"/>
      <c r="DLL115" s="376"/>
      <c r="DLM115" s="376"/>
      <c r="DLN115" s="376"/>
      <c r="DLO115" s="376"/>
      <c r="DLP115" s="376"/>
      <c r="DLQ115" s="376"/>
      <c r="DLR115" s="376"/>
      <c r="DLS115" s="376"/>
      <c r="DLT115" s="376"/>
      <c r="DLU115" s="376"/>
      <c r="DLV115" s="376"/>
      <c r="DLW115" s="376"/>
      <c r="DLX115" s="376"/>
      <c r="DLY115" s="376"/>
      <c r="DLZ115" s="376"/>
      <c r="DMA115" s="376"/>
      <c r="DMB115" s="376"/>
      <c r="DMC115" s="376"/>
      <c r="DMD115" s="376"/>
      <c r="DME115" s="376"/>
      <c r="DMF115" s="376"/>
      <c r="DMG115" s="376"/>
      <c r="DMH115" s="376"/>
      <c r="DMI115" s="376"/>
      <c r="DMJ115" s="376"/>
      <c r="DMK115" s="376"/>
      <c r="DML115" s="376"/>
      <c r="DMM115" s="376"/>
      <c r="DMN115" s="376"/>
      <c r="DMO115" s="376"/>
      <c r="DMP115" s="376"/>
      <c r="DMQ115" s="376"/>
      <c r="DMR115" s="376"/>
      <c r="DMS115" s="376"/>
      <c r="DMT115" s="376"/>
      <c r="DMU115" s="376"/>
      <c r="DMV115" s="376"/>
      <c r="DMW115" s="376"/>
      <c r="DMX115" s="376"/>
      <c r="DMY115" s="376"/>
      <c r="DMZ115" s="376"/>
      <c r="DNA115" s="376"/>
      <c r="DNB115" s="376"/>
      <c r="DNC115" s="376"/>
      <c r="DND115" s="376"/>
      <c r="DNE115" s="376"/>
      <c r="DNF115" s="376"/>
      <c r="DNG115" s="376"/>
      <c r="DNH115" s="376"/>
      <c r="DNI115" s="376"/>
      <c r="DNJ115" s="376"/>
      <c r="DNK115" s="376"/>
      <c r="DNL115" s="376"/>
      <c r="DNM115" s="376"/>
      <c r="DNN115" s="376"/>
      <c r="DNO115" s="376"/>
      <c r="DNP115" s="376"/>
      <c r="DNQ115" s="376"/>
      <c r="DNR115" s="376"/>
      <c r="DNS115" s="376"/>
      <c r="DNT115" s="376"/>
      <c r="DNU115" s="376"/>
      <c r="DNV115" s="376"/>
      <c r="DNW115" s="376"/>
      <c r="DNX115" s="376"/>
      <c r="DNY115" s="376"/>
      <c r="DNZ115" s="376"/>
      <c r="DOA115" s="376"/>
      <c r="DOB115" s="376"/>
      <c r="DOC115" s="376"/>
      <c r="DOD115" s="376"/>
      <c r="DOE115" s="376"/>
      <c r="DOF115" s="376"/>
      <c r="DOG115" s="376"/>
      <c r="DOH115" s="376"/>
      <c r="DOI115" s="376"/>
      <c r="DOJ115" s="376"/>
      <c r="DOK115" s="376"/>
      <c r="DOL115" s="376"/>
      <c r="DOM115" s="376"/>
      <c r="DON115" s="376"/>
      <c r="DOO115" s="376"/>
      <c r="DOP115" s="376"/>
      <c r="DOQ115" s="376"/>
      <c r="DOR115" s="376"/>
      <c r="DOS115" s="376"/>
      <c r="DOT115" s="376"/>
      <c r="DOU115" s="376"/>
      <c r="DOV115" s="376"/>
      <c r="DOW115" s="376"/>
      <c r="DOX115" s="376"/>
      <c r="DOY115" s="376"/>
      <c r="DOZ115" s="376"/>
      <c r="DPA115" s="376"/>
      <c r="DPB115" s="376"/>
      <c r="DPC115" s="376"/>
      <c r="DPD115" s="376"/>
      <c r="DPE115" s="376"/>
      <c r="DPF115" s="376"/>
      <c r="DPG115" s="376"/>
      <c r="DPH115" s="376"/>
      <c r="DPI115" s="376"/>
      <c r="DPJ115" s="376"/>
      <c r="DPK115" s="376"/>
      <c r="DPL115" s="376"/>
      <c r="DPM115" s="376"/>
      <c r="DPN115" s="376"/>
      <c r="DPO115" s="376"/>
      <c r="DPP115" s="376"/>
      <c r="DPQ115" s="376"/>
      <c r="DPR115" s="376"/>
      <c r="DPS115" s="376"/>
      <c r="DPT115" s="376"/>
      <c r="DPU115" s="376"/>
      <c r="DPV115" s="376"/>
      <c r="DPW115" s="376"/>
      <c r="DPX115" s="376"/>
      <c r="DPY115" s="376"/>
      <c r="DPZ115" s="376"/>
      <c r="DQA115" s="376"/>
      <c r="DQB115" s="376"/>
      <c r="DQC115" s="376"/>
      <c r="DQD115" s="376"/>
      <c r="DQE115" s="376"/>
      <c r="DQF115" s="376"/>
      <c r="DQG115" s="376"/>
      <c r="DQH115" s="376"/>
      <c r="DQI115" s="376"/>
      <c r="DQJ115" s="376"/>
      <c r="DQK115" s="376"/>
      <c r="DQL115" s="376"/>
      <c r="DQM115" s="376"/>
      <c r="DQN115" s="376"/>
      <c r="DQO115" s="376"/>
      <c r="DQP115" s="376"/>
      <c r="DQQ115" s="376"/>
      <c r="DQR115" s="376"/>
      <c r="DQS115" s="376"/>
      <c r="DQT115" s="376"/>
      <c r="DQU115" s="376"/>
      <c r="DQV115" s="376"/>
      <c r="DQW115" s="376"/>
      <c r="DQX115" s="376"/>
      <c r="DQY115" s="376"/>
      <c r="DQZ115" s="376"/>
      <c r="DRA115" s="376"/>
      <c r="DRB115" s="376"/>
      <c r="DRC115" s="376"/>
      <c r="DRD115" s="376"/>
      <c r="DRE115" s="376"/>
      <c r="DRF115" s="376"/>
      <c r="DRG115" s="376"/>
      <c r="DRH115" s="376"/>
      <c r="DRI115" s="376"/>
      <c r="DRJ115" s="376"/>
      <c r="DRK115" s="376"/>
      <c r="DRL115" s="376"/>
      <c r="DRM115" s="376"/>
      <c r="DRN115" s="376"/>
      <c r="DRO115" s="376"/>
      <c r="DRP115" s="376"/>
      <c r="DRQ115" s="376"/>
      <c r="DRR115" s="376"/>
      <c r="DRS115" s="376"/>
      <c r="DRT115" s="376"/>
      <c r="DRU115" s="376"/>
      <c r="DRV115" s="376"/>
      <c r="DRW115" s="376"/>
      <c r="DRX115" s="376"/>
      <c r="DRY115" s="376"/>
      <c r="DRZ115" s="376"/>
      <c r="DSA115" s="376"/>
      <c r="DSB115" s="376"/>
      <c r="DSC115" s="376"/>
      <c r="DSD115" s="376"/>
      <c r="DSE115" s="376"/>
      <c r="DSF115" s="376"/>
      <c r="DSG115" s="376"/>
      <c r="DSH115" s="376"/>
      <c r="DSI115" s="376"/>
      <c r="DSJ115" s="376"/>
      <c r="DSK115" s="376"/>
      <c r="DSL115" s="376"/>
      <c r="DSM115" s="376"/>
      <c r="DSN115" s="376"/>
      <c r="DSO115" s="376"/>
      <c r="DSP115" s="376"/>
      <c r="DSQ115" s="376"/>
      <c r="DSR115" s="376"/>
      <c r="DSS115" s="376"/>
      <c r="DST115" s="376"/>
      <c r="DSU115" s="376"/>
      <c r="DSV115" s="376"/>
      <c r="DSW115" s="376"/>
      <c r="DSX115" s="376"/>
      <c r="DSY115" s="376"/>
      <c r="DSZ115" s="376"/>
      <c r="DTA115" s="376"/>
      <c r="DTB115" s="376"/>
      <c r="DTC115" s="376"/>
      <c r="DTD115" s="376"/>
      <c r="DTE115" s="376"/>
      <c r="DTF115" s="376"/>
      <c r="DTG115" s="376"/>
      <c r="DTH115" s="376"/>
      <c r="DTI115" s="376"/>
      <c r="DTJ115" s="376"/>
      <c r="DTK115" s="376"/>
      <c r="DTL115" s="376"/>
      <c r="DTM115" s="376"/>
      <c r="DTN115" s="376"/>
      <c r="DTO115" s="376"/>
      <c r="DTP115" s="376"/>
      <c r="DTQ115" s="376"/>
      <c r="DTR115" s="376"/>
      <c r="DTS115" s="376"/>
      <c r="DTT115" s="376"/>
      <c r="DTU115" s="376"/>
      <c r="DTV115" s="376"/>
      <c r="DTW115" s="376"/>
      <c r="DTX115" s="376"/>
      <c r="DTY115" s="376"/>
      <c r="DTZ115" s="376"/>
      <c r="DUA115" s="376"/>
      <c r="DUB115" s="376"/>
      <c r="DUC115" s="376"/>
      <c r="DUD115" s="376"/>
      <c r="DUE115" s="376"/>
      <c r="DUF115" s="376"/>
      <c r="DUG115" s="376"/>
      <c r="DUH115" s="376"/>
      <c r="DUI115" s="376"/>
      <c r="DUJ115" s="376"/>
      <c r="DUK115" s="376"/>
      <c r="DUL115" s="376"/>
      <c r="DUM115" s="376"/>
      <c r="DUN115" s="376"/>
      <c r="DUO115" s="376"/>
      <c r="DUP115" s="376"/>
      <c r="DUQ115" s="376"/>
      <c r="DUR115" s="376"/>
      <c r="DUS115" s="376"/>
      <c r="DUT115" s="376"/>
      <c r="DUU115" s="376"/>
      <c r="DUV115" s="376"/>
      <c r="DUW115" s="376"/>
      <c r="DUX115" s="376"/>
      <c r="DUY115" s="376"/>
      <c r="DUZ115" s="376"/>
      <c r="DVA115" s="376"/>
      <c r="DVB115" s="376"/>
      <c r="DVC115" s="376"/>
      <c r="DVD115" s="376"/>
      <c r="DVE115" s="376"/>
      <c r="DVF115" s="376"/>
      <c r="DVG115" s="376"/>
      <c r="DVH115" s="376"/>
      <c r="DVI115" s="376"/>
      <c r="DVJ115" s="376"/>
      <c r="DVK115" s="376"/>
      <c r="DVL115" s="376"/>
      <c r="DVM115" s="376"/>
      <c r="DVN115" s="376"/>
      <c r="DVO115" s="376"/>
      <c r="DVP115" s="376"/>
      <c r="DVQ115" s="376"/>
      <c r="DVR115" s="376"/>
      <c r="DVS115" s="376"/>
      <c r="DVT115" s="376"/>
      <c r="DVU115" s="376"/>
      <c r="DVV115" s="376"/>
      <c r="DVW115" s="376"/>
      <c r="DVX115" s="376"/>
      <c r="DVY115" s="376"/>
      <c r="DVZ115" s="376"/>
      <c r="DWA115" s="376"/>
      <c r="DWB115" s="376"/>
      <c r="DWC115" s="376"/>
      <c r="DWD115" s="376"/>
      <c r="DWE115" s="376"/>
      <c r="DWF115" s="376"/>
      <c r="DWG115" s="376"/>
      <c r="DWH115" s="376"/>
      <c r="DWI115" s="376"/>
      <c r="DWJ115" s="376"/>
      <c r="DWK115" s="376"/>
      <c r="DWL115" s="376"/>
      <c r="DWM115" s="376"/>
      <c r="DWN115" s="376"/>
      <c r="DWO115" s="376"/>
      <c r="DWP115" s="376"/>
      <c r="DWQ115" s="376"/>
      <c r="DWR115" s="376"/>
      <c r="DWS115" s="376"/>
      <c r="DWT115" s="376"/>
      <c r="DWU115" s="376"/>
      <c r="DWV115" s="376"/>
      <c r="DWW115" s="376"/>
      <c r="DWX115" s="376"/>
      <c r="DWY115" s="376"/>
      <c r="DWZ115" s="376"/>
      <c r="DXA115" s="376"/>
      <c r="DXB115" s="376"/>
      <c r="DXC115" s="376"/>
      <c r="DXD115" s="376"/>
      <c r="DXE115" s="376"/>
      <c r="DXF115" s="376"/>
      <c r="DXG115" s="376"/>
      <c r="DXH115" s="376"/>
      <c r="DXI115" s="376"/>
      <c r="DXJ115" s="376"/>
      <c r="DXK115" s="376"/>
      <c r="DXL115" s="376"/>
      <c r="DXM115" s="376"/>
      <c r="DXN115" s="376"/>
      <c r="DXO115" s="376"/>
      <c r="DXP115" s="376"/>
      <c r="DXQ115" s="376"/>
      <c r="DXR115" s="376"/>
      <c r="DXS115" s="376"/>
      <c r="DXT115" s="376"/>
      <c r="DXU115" s="376"/>
      <c r="DXV115" s="376"/>
      <c r="DXW115" s="376"/>
      <c r="DXX115" s="376"/>
      <c r="DXY115" s="376"/>
      <c r="DXZ115" s="376"/>
      <c r="DYA115" s="376"/>
      <c r="DYB115" s="376"/>
      <c r="DYC115" s="376"/>
      <c r="DYD115" s="376"/>
      <c r="DYE115" s="376"/>
      <c r="DYF115" s="376"/>
      <c r="DYG115" s="376"/>
      <c r="DYH115" s="376"/>
      <c r="DYI115" s="376"/>
      <c r="DYJ115" s="376"/>
      <c r="DYK115" s="376"/>
      <c r="DYL115" s="376"/>
      <c r="DYM115" s="376"/>
      <c r="DYN115" s="376"/>
      <c r="DYO115" s="376"/>
      <c r="DYP115" s="376"/>
      <c r="DYQ115" s="376"/>
      <c r="DYR115" s="376"/>
      <c r="DYS115" s="376"/>
      <c r="DYT115" s="376"/>
      <c r="DYU115" s="376"/>
      <c r="DYV115" s="376"/>
      <c r="DYW115" s="376"/>
      <c r="DYX115" s="376"/>
      <c r="DYY115" s="376"/>
      <c r="DYZ115" s="376"/>
      <c r="DZA115" s="376"/>
      <c r="DZB115" s="376"/>
      <c r="DZC115" s="376"/>
      <c r="DZD115" s="376"/>
      <c r="DZE115" s="376"/>
      <c r="DZF115" s="376"/>
      <c r="DZG115" s="376"/>
      <c r="DZH115" s="376"/>
      <c r="DZI115" s="376"/>
      <c r="DZJ115" s="376"/>
      <c r="DZK115" s="376"/>
      <c r="DZL115" s="376"/>
      <c r="DZM115" s="376"/>
      <c r="DZN115" s="376"/>
      <c r="DZO115" s="376"/>
      <c r="DZP115" s="376"/>
      <c r="DZQ115" s="376"/>
      <c r="DZR115" s="376"/>
      <c r="DZS115" s="376"/>
      <c r="DZT115" s="376"/>
      <c r="DZU115" s="376"/>
      <c r="DZV115" s="376"/>
      <c r="DZW115" s="376"/>
      <c r="DZX115" s="376"/>
      <c r="DZY115" s="376"/>
      <c r="DZZ115" s="376"/>
      <c r="EAA115" s="376"/>
      <c r="EAB115" s="376"/>
      <c r="EAC115" s="376"/>
      <c r="EAD115" s="376"/>
      <c r="EAE115" s="376"/>
      <c r="EAF115" s="376"/>
      <c r="EAG115" s="376"/>
      <c r="EAH115" s="376"/>
      <c r="EAI115" s="376"/>
      <c r="EAJ115" s="376"/>
      <c r="EAK115" s="376"/>
      <c r="EAL115" s="376"/>
      <c r="EAM115" s="376"/>
      <c r="EAN115" s="376"/>
      <c r="EAO115" s="376"/>
      <c r="EAP115" s="376"/>
      <c r="EAQ115" s="376"/>
      <c r="EAR115" s="376"/>
      <c r="EAS115" s="376"/>
      <c r="EAT115" s="376"/>
      <c r="EAU115" s="376"/>
      <c r="EAV115" s="376"/>
      <c r="EAW115" s="376"/>
      <c r="EAX115" s="376"/>
      <c r="EAY115" s="376"/>
      <c r="EAZ115" s="376"/>
      <c r="EBA115" s="376"/>
      <c r="EBB115" s="376"/>
      <c r="EBC115" s="376"/>
      <c r="EBD115" s="376"/>
      <c r="EBE115" s="376"/>
      <c r="EBF115" s="376"/>
      <c r="EBG115" s="376"/>
      <c r="EBH115" s="376"/>
      <c r="EBI115" s="376"/>
      <c r="EBJ115" s="376"/>
      <c r="EBK115" s="376"/>
      <c r="EBL115" s="376"/>
      <c r="EBM115" s="376"/>
      <c r="EBN115" s="376"/>
      <c r="EBO115" s="376"/>
      <c r="EBP115" s="376"/>
      <c r="EBQ115" s="376"/>
      <c r="EBR115" s="376"/>
      <c r="EBS115" s="376"/>
      <c r="EBT115" s="376"/>
      <c r="EBU115" s="376"/>
      <c r="EBV115" s="376"/>
      <c r="EBW115" s="376"/>
      <c r="EBX115" s="376"/>
      <c r="EBY115" s="376"/>
      <c r="EBZ115" s="376"/>
      <c r="ECA115" s="376"/>
      <c r="ECB115" s="376"/>
      <c r="ECC115" s="376"/>
      <c r="ECD115" s="376"/>
      <c r="ECE115" s="376"/>
      <c r="ECF115" s="376"/>
      <c r="ECG115" s="376"/>
      <c r="ECH115" s="376"/>
      <c r="ECI115" s="376"/>
      <c r="ECJ115" s="376"/>
      <c r="ECK115" s="376"/>
      <c r="ECL115" s="376"/>
      <c r="ECM115" s="376"/>
      <c r="ECN115" s="376"/>
      <c r="ECO115" s="376"/>
      <c r="ECP115" s="376"/>
      <c r="ECQ115" s="376"/>
      <c r="ECR115" s="376"/>
      <c r="ECS115" s="376"/>
      <c r="ECT115" s="376"/>
      <c r="ECU115" s="376"/>
      <c r="ECV115" s="376"/>
      <c r="ECW115" s="376"/>
      <c r="ECX115" s="376"/>
      <c r="ECY115" s="376"/>
      <c r="ECZ115" s="376"/>
      <c r="EDA115" s="376"/>
      <c r="EDB115" s="376"/>
      <c r="EDC115" s="376"/>
      <c r="EDD115" s="376"/>
      <c r="EDE115" s="376"/>
      <c r="EDF115" s="376"/>
      <c r="EDG115" s="376"/>
      <c r="EDH115" s="376"/>
      <c r="EDI115" s="376"/>
      <c r="EDJ115" s="376"/>
      <c r="EDK115" s="376"/>
      <c r="EDL115" s="376"/>
      <c r="EDM115" s="376"/>
      <c r="EDN115" s="376"/>
      <c r="EDO115" s="376"/>
      <c r="EDP115" s="376"/>
      <c r="EDQ115" s="376"/>
      <c r="EDR115" s="376"/>
      <c r="EDS115" s="376"/>
      <c r="EDT115" s="376"/>
      <c r="EDU115" s="376"/>
      <c r="EDV115" s="376"/>
      <c r="EDW115" s="376"/>
      <c r="EDX115" s="376"/>
      <c r="EDY115" s="376"/>
      <c r="EDZ115" s="376"/>
      <c r="EEA115" s="376"/>
      <c r="EEB115" s="376"/>
      <c r="EEC115" s="376"/>
      <c r="EED115" s="376"/>
      <c r="EEE115" s="376"/>
      <c r="EEF115" s="376"/>
      <c r="EEG115" s="376"/>
      <c r="EEH115" s="376"/>
      <c r="EEI115" s="376"/>
      <c r="EEJ115" s="376"/>
      <c r="EEK115" s="376"/>
      <c r="EEL115" s="376"/>
      <c r="EEM115" s="376"/>
      <c r="EEN115" s="376"/>
      <c r="EEO115" s="376"/>
      <c r="EEP115" s="376"/>
      <c r="EEQ115" s="376"/>
      <c r="EER115" s="376"/>
      <c r="EES115" s="376"/>
      <c r="EET115" s="376"/>
      <c r="EEU115" s="376"/>
      <c r="EEV115" s="376"/>
      <c r="EEW115" s="376"/>
      <c r="EEX115" s="376"/>
      <c r="EEY115" s="376"/>
      <c r="EEZ115" s="376"/>
      <c r="EFA115" s="376"/>
      <c r="EFB115" s="376"/>
      <c r="EFC115" s="376"/>
      <c r="EFD115" s="376"/>
      <c r="EFE115" s="376"/>
      <c r="EFF115" s="376"/>
      <c r="EFG115" s="376"/>
      <c r="EFH115" s="376"/>
      <c r="EFI115" s="376"/>
      <c r="EFJ115" s="376"/>
      <c r="EFK115" s="376"/>
      <c r="EFL115" s="376"/>
      <c r="EFM115" s="376"/>
      <c r="EFN115" s="376"/>
      <c r="EFO115" s="376"/>
      <c r="EFP115" s="376"/>
      <c r="EFQ115" s="376"/>
      <c r="EFR115" s="376"/>
      <c r="EFS115" s="376"/>
      <c r="EFT115" s="376"/>
      <c r="EFU115" s="376"/>
      <c r="EFV115" s="376"/>
      <c r="EFW115" s="376"/>
      <c r="EFX115" s="376"/>
      <c r="EFY115" s="376"/>
      <c r="EFZ115" s="376"/>
      <c r="EGA115" s="376"/>
      <c r="EGB115" s="376"/>
      <c r="EGC115" s="376"/>
      <c r="EGD115" s="376"/>
      <c r="EGE115" s="376"/>
      <c r="EGF115" s="376"/>
      <c r="EGG115" s="376"/>
      <c r="EGH115" s="376"/>
      <c r="EGI115" s="376"/>
      <c r="EGJ115" s="376"/>
      <c r="EGK115" s="376"/>
      <c r="EGL115" s="376"/>
      <c r="EGM115" s="376"/>
      <c r="EGN115" s="376"/>
      <c r="EGO115" s="376"/>
      <c r="EGP115" s="376"/>
      <c r="EGQ115" s="376"/>
      <c r="EGR115" s="376"/>
      <c r="EGS115" s="376"/>
      <c r="EGT115" s="376"/>
      <c r="EGU115" s="376"/>
      <c r="EGV115" s="376"/>
      <c r="EGW115" s="376"/>
      <c r="EGX115" s="376"/>
      <c r="EGY115" s="376"/>
      <c r="EGZ115" s="376"/>
      <c r="EHA115" s="376"/>
      <c r="EHB115" s="376"/>
      <c r="EHC115" s="376"/>
      <c r="EHD115" s="376"/>
      <c r="EHE115" s="376"/>
      <c r="EHF115" s="376"/>
      <c r="EHG115" s="376"/>
      <c r="EHH115" s="376"/>
      <c r="EHI115" s="376"/>
      <c r="EHJ115" s="376"/>
      <c r="EHK115" s="376"/>
      <c r="EHL115" s="376"/>
      <c r="EHM115" s="376"/>
      <c r="EHN115" s="376"/>
      <c r="EHO115" s="376"/>
      <c r="EHP115" s="376"/>
      <c r="EHQ115" s="376"/>
      <c r="EHR115" s="376"/>
      <c r="EHS115" s="376"/>
      <c r="EHT115" s="376"/>
      <c r="EHU115" s="376"/>
      <c r="EHV115" s="376"/>
      <c r="EHW115" s="376"/>
      <c r="EHX115" s="376"/>
      <c r="EHY115" s="376"/>
      <c r="EHZ115" s="376"/>
      <c r="EIA115" s="376"/>
      <c r="EIB115" s="376"/>
      <c r="EIC115" s="376"/>
      <c r="EID115" s="376"/>
      <c r="EIE115" s="376"/>
      <c r="EIF115" s="376"/>
      <c r="EIG115" s="376"/>
      <c r="EIH115" s="376"/>
      <c r="EII115" s="376"/>
      <c r="EIJ115" s="376"/>
      <c r="EIK115" s="376"/>
      <c r="EIL115" s="376"/>
      <c r="EIM115" s="376"/>
      <c r="EIN115" s="376"/>
      <c r="EIO115" s="376"/>
      <c r="EIP115" s="376"/>
      <c r="EIQ115" s="376"/>
      <c r="EIR115" s="376"/>
      <c r="EIS115" s="376"/>
      <c r="EIT115" s="376"/>
      <c r="EIU115" s="376"/>
      <c r="EIV115" s="376"/>
      <c r="EIW115" s="376"/>
      <c r="EIX115" s="376"/>
      <c r="EIY115" s="376"/>
      <c r="EIZ115" s="376"/>
      <c r="EJA115" s="376"/>
      <c r="EJB115" s="376"/>
      <c r="EJC115" s="376"/>
      <c r="EJD115" s="376"/>
      <c r="EJE115" s="376"/>
      <c r="EJF115" s="376"/>
      <c r="EJG115" s="376"/>
      <c r="EJH115" s="376"/>
      <c r="EJI115" s="376"/>
      <c r="EJJ115" s="376"/>
      <c r="EJK115" s="376"/>
      <c r="EJL115" s="376"/>
      <c r="EJM115" s="376"/>
      <c r="EJN115" s="376"/>
      <c r="EJO115" s="376"/>
      <c r="EJP115" s="376"/>
      <c r="EJQ115" s="376"/>
      <c r="EJR115" s="376"/>
      <c r="EJS115" s="376"/>
      <c r="EJT115" s="376"/>
      <c r="EJU115" s="376"/>
      <c r="EJV115" s="376"/>
      <c r="EJW115" s="376"/>
      <c r="EJX115" s="376"/>
      <c r="EJY115" s="376"/>
      <c r="EJZ115" s="376"/>
      <c r="EKA115" s="376"/>
      <c r="EKB115" s="376"/>
      <c r="EKC115" s="376"/>
      <c r="EKD115" s="376"/>
      <c r="EKE115" s="376"/>
      <c r="EKF115" s="376"/>
      <c r="EKG115" s="376"/>
      <c r="EKH115" s="376"/>
      <c r="EKI115" s="376"/>
      <c r="EKJ115" s="376"/>
      <c r="EKK115" s="376"/>
      <c r="EKL115" s="376"/>
      <c r="EKM115" s="376"/>
      <c r="EKN115" s="376"/>
      <c r="EKO115" s="376"/>
      <c r="EKP115" s="376"/>
      <c r="EKQ115" s="376"/>
      <c r="EKR115" s="376"/>
      <c r="EKS115" s="376"/>
      <c r="EKT115" s="376"/>
      <c r="EKU115" s="376"/>
      <c r="EKV115" s="376"/>
      <c r="EKW115" s="376"/>
      <c r="EKX115" s="376"/>
      <c r="EKY115" s="376"/>
      <c r="EKZ115" s="376"/>
      <c r="ELA115" s="376"/>
      <c r="ELB115" s="376"/>
      <c r="ELC115" s="376"/>
      <c r="ELD115" s="376"/>
      <c r="ELE115" s="376"/>
      <c r="ELF115" s="376"/>
      <c r="ELG115" s="376"/>
      <c r="ELH115" s="376"/>
      <c r="ELI115" s="376"/>
      <c r="ELJ115" s="376"/>
      <c r="ELK115" s="376"/>
      <c r="ELL115" s="376"/>
      <c r="ELM115" s="376"/>
      <c r="ELN115" s="376"/>
      <c r="ELO115" s="376"/>
      <c r="ELP115" s="376"/>
      <c r="ELQ115" s="376"/>
      <c r="ELR115" s="376"/>
      <c r="ELS115" s="376"/>
      <c r="ELT115" s="376"/>
      <c r="ELU115" s="376"/>
      <c r="ELV115" s="376"/>
      <c r="ELW115" s="376"/>
      <c r="ELX115" s="376"/>
      <c r="ELY115" s="376"/>
      <c r="ELZ115" s="376"/>
      <c r="EMA115" s="376"/>
      <c r="EMB115" s="376"/>
      <c r="EMC115" s="376"/>
      <c r="EMD115" s="376"/>
      <c r="EME115" s="376"/>
      <c r="EMF115" s="376"/>
      <c r="EMG115" s="376"/>
      <c r="EMH115" s="376"/>
      <c r="EMI115" s="376"/>
      <c r="EMJ115" s="376"/>
      <c r="EMK115" s="376"/>
      <c r="EML115" s="376"/>
      <c r="EMM115" s="376"/>
      <c r="EMN115" s="376"/>
      <c r="EMO115" s="376"/>
      <c r="EMP115" s="376"/>
      <c r="EMQ115" s="376"/>
      <c r="EMR115" s="376"/>
      <c r="EMS115" s="376"/>
      <c r="EMT115" s="376"/>
      <c r="EMU115" s="376"/>
      <c r="EMV115" s="376"/>
      <c r="EMW115" s="376"/>
      <c r="EMX115" s="376"/>
      <c r="EMY115" s="376"/>
      <c r="EMZ115" s="376"/>
      <c r="ENA115" s="376"/>
      <c r="ENB115" s="376"/>
      <c r="ENC115" s="376"/>
      <c r="END115" s="376"/>
      <c r="ENE115" s="376"/>
      <c r="ENF115" s="376"/>
      <c r="ENG115" s="376"/>
      <c r="ENH115" s="376"/>
      <c r="ENI115" s="376"/>
      <c r="ENJ115" s="376"/>
      <c r="ENK115" s="376"/>
      <c r="ENL115" s="376"/>
      <c r="ENM115" s="376"/>
      <c r="ENN115" s="376"/>
      <c r="ENO115" s="376"/>
      <c r="ENP115" s="376"/>
      <c r="ENQ115" s="376"/>
      <c r="ENR115" s="376"/>
      <c r="ENS115" s="376"/>
      <c r="ENT115" s="376"/>
      <c r="ENU115" s="376"/>
      <c r="ENV115" s="376"/>
      <c r="ENW115" s="376"/>
      <c r="ENX115" s="376"/>
      <c r="ENY115" s="376"/>
      <c r="ENZ115" s="376"/>
      <c r="EOA115" s="376"/>
      <c r="EOB115" s="376"/>
      <c r="EOC115" s="376"/>
      <c r="EOD115" s="376"/>
      <c r="EOE115" s="376"/>
      <c r="EOF115" s="376"/>
      <c r="EOG115" s="376"/>
      <c r="EOH115" s="376"/>
      <c r="EOI115" s="376"/>
      <c r="EOJ115" s="376"/>
      <c r="EOK115" s="376"/>
      <c r="EOL115" s="376"/>
      <c r="EOM115" s="376"/>
      <c r="EON115" s="376"/>
      <c r="EOO115" s="376"/>
      <c r="EOP115" s="376"/>
      <c r="EOQ115" s="376"/>
      <c r="EOR115" s="376"/>
      <c r="EOS115" s="376"/>
      <c r="EOT115" s="376"/>
      <c r="EOU115" s="376"/>
      <c r="EOV115" s="376"/>
      <c r="EOW115" s="376"/>
      <c r="EOX115" s="376"/>
      <c r="EOY115" s="376"/>
      <c r="EOZ115" s="376"/>
      <c r="EPA115" s="376"/>
      <c r="EPB115" s="376"/>
      <c r="EPC115" s="376"/>
      <c r="EPD115" s="376"/>
      <c r="EPE115" s="376"/>
      <c r="EPF115" s="376"/>
      <c r="EPG115" s="376"/>
      <c r="EPH115" s="376"/>
      <c r="EPI115" s="376"/>
      <c r="EPJ115" s="376"/>
      <c r="EPK115" s="376"/>
      <c r="EPL115" s="376"/>
      <c r="EPM115" s="376"/>
      <c r="EPN115" s="376"/>
      <c r="EPO115" s="376"/>
      <c r="EPP115" s="376"/>
      <c r="EPQ115" s="376"/>
      <c r="EPR115" s="376"/>
      <c r="EPS115" s="376"/>
      <c r="EPT115" s="376"/>
      <c r="EPU115" s="376"/>
      <c r="EPV115" s="376"/>
      <c r="EPW115" s="376"/>
      <c r="EPX115" s="376"/>
      <c r="EPY115" s="376"/>
      <c r="EPZ115" s="376"/>
      <c r="EQA115" s="376"/>
      <c r="EQB115" s="376"/>
      <c r="EQC115" s="376"/>
      <c r="EQD115" s="376"/>
      <c r="EQE115" s="376"/>
      <c r="EQF115" s="376"/>
      <c r="EQG115" s="376"/>
      <c r="EQH115" s="376"/>
      <c r="EQI115" s="376"/>
      <c r="EQJ115" s="376"/>
      <c r="EQK115" s="376"/>
      <c r="EQL115" s="376"/>
      <c r="EQM115" s="376"/>
      <c r="EQN115" s="376"/>
      <c r="EQO115" s="376"/>
      <c r="EQP115" s="376"/>
      <c r="EQQ115" s="376"/>
      <c r="EQR115" s="376"/>
      <c r="EQS115" s="376"/>
      <c r="EQT115" s="376"/>
      <c r="EQU115" s="376"/>
      <c r="EQV115" s="376"/>
      <c r="EQW115" s="376"/>
      <c r="EQX115" s="376"/>
      <c r="EQY115" s="376"/>
      <c r="EQZ115" s="376"/>
      <c r="ERA115" s="376"/>
      <c r="ERB115" s="376"/>
      <c r="ERC115" s="376"/>
      <c r="ERD115" s="376"/>
      <c r="ERE115" s="376"/>
      <c r="ERF115" s="376"/>
      <c r="ERG115" s="376"/>
      <c r="ERH115" s="376"/>
      <c r="ERI115" s="376"/>
      <c r="ERJ115" s="376"/>
      <c r="ERK115" s="376"/>
      <c r="ERL115" s="376"/>
      <c r="ERM115" s="376"/>
      <c r="ERN115" s="376"/>
      <c r="ERO115" s="376"/>
      <c r="ERP115" s="376"/>
      <c r="ERQ115" s="376"/>
      <c r="ERR115" s="376"/>
      <c r="ERS115" s="376"/>
      <c r="ERT115" s="376"/>
      <c r="ERU115" s="376"/>
      <c r="ERV115" s="376"/>
      <c r="ERW115" s="376"/>
      <c r="ERX115" s="376"/>
      <c r="ERY115" s="376"/>
      <c r="ERZ115" s="376"/>
      <c r="ESA115" s="376"/>
      <c r="ESB115" s="376"/>
      <c r="ESC115" s="376"/>
      <c r="ESD115" s="376"/>
      <c r="ESE115" s="376"/>
      <c r="ESF115" s="376"/>
      <c r="ESG115" s="376"/>
      <c r="ESH115" s="376"/>
      <c r="ESI115" s="376"/>
      <c r="ESJ115" s="376"/>
      <c r="ESK115" s="376"/>
      <c r="ESL115" s="376"/>
      <c r="ESM115" s="376"/>
      <c r="ESN115" s="376"/>
      <c r="ESO115" s="376"/>
      <c r="ESP115" s="376"/>
      <c r="ESQ115" s="376"/>
      <c r="ESR115" s="376"/>
      <c r="ESS115" s="376"/>
      <c r="EST115" s="376"/>
      <c r="ESU115" s="376"/>
      <c r="ESV115" s="376"/>
      <c r="ESW115" s="376"/>
      <c r="ESX115" s="376"/>
      <c r="ESY115" s="376"/>
      <c r="ESZ115" s="376"/>
      <c r="ETA115" s="376"/>
      <c r="ETB115" s="376"/>
      <c r="ETC115" s="376"/>
      <c r="ETD115" s="376"/>
      <c r="ETE115" s="376"/>
      <c r="ETF115" s="376"/>
      <c r="ETG115" s="376"/>
      <c r="ETH115" s="376"/>
      <c r="ETI115" s="376"/>
      <c r="ETJ115" s="376"/>
      <c r="ETK115" s="376"/>
      <c r="ETL115" s="376"/>
      <c r="ETM115" s="376"/>
      <c r="ETN115" s="376"/>
      <c r="ETO115" s="376"/>
      <c r="ETP115" s="376"/>
      <c r="ETQ115" s="376"/>
      <c r="ETR115" s="376"/>
      <c r="ETS115" s="376"/>
      <c r="ETT115" s="376"/>
      <c r="ETU115" s="376"/>
      <c r="ETV115" s="376"/>
      <c r="ETW115" s="376"/>
      <c r="ETX115" s="376"/>
      <c r="ETY115" s="376"/>
      <c r="ETZ115" s="376"/>
      <c r="EUA115" s="376"/>
      <c r="EUB115" s="376"/>
      <c r="EUC115" s="376"/>
      <c r="EUD115" s="376"/>
      <c r="EUE115" s="376"/>
      <c r="EUF115" s="376"/>
      <c r="EUG115" s="376"/>
      <c r="EUH115" s="376"/>
      <c r="EUI115" s="376"/>
      <c r="EUJ115" s="376"/>
      <c r="EUK115" s="376"/>
      <c r="EUL115" s="376"/>
      <c r="EUM115" s="376"/>
      <c r="EUN115" s="376"/>
      <c r="EUO115" s="376"/>
      <c r="EUP115" s="376"/>
      <c r="EUQ115" s="376"/>
      <c r="EUR115" s="376"/>
      <c r="EUS115" s="376"/>
      <c r="EUT115" s="376"/>
      <c r="EUU115" s="376"/>
      <c r="EUV115" s="376"/>
      <c r="EUW115" s="376"/>
      <c r="EUX115" s="376"/>
      <c r="EUY115" s="376"/>
      <c r="EUZ115" s="376"/>
      <c r="EVA115" s="376"/>
      <c r="EVB115" s="376"/>
      <c r="EVC115" s="376"/>
      <c r="EVD115" s="376"/>
      <c r="EVE115" s="376"/>
      <c r="EVF115" s="376"/>
      <c r="EVG115" s="376"/>
      <c r="EVH115" s="376"/>
      <c r="EVI115" s="376"/>
      <c r="EVJ115" s="376"/>
      <c r="EVK115" s="376"/>
      <c r="EVL115" s="376"/>
      <c r="EVM115" s="376"/>
      <c r="EVN115" s="376"/>
      <c r="EVO115" s="376"/>
      <c r="EVP115" s="376"/>
      <c r="EVQ115" s="376"/>
      <c r="EVR115" s="376"/>
      <c r="EVS115" s="376"/>
      <c r="EVT115" s="376"/>
      <c r="EVU115" s="376"/>
      <c r="EVV115" s="376"/>
      <c r="EVW115" s="376"/>
      <c r="EVX115" s="376"/>
      <c r="EVY115" s="376"/>
      <c r="EVZ115" s="376"/>
      <c r="EWA115" s="376"/>
      <c r="EWB115" s="376"/>
      <c r="EWC115" s="376"/>
      <c r="EWD115" s="376"/>
      <c r="EWE115" s="376"/>
      <c r="EWF115" s="376"/>
      <c r="EWG115" s="376"/>
      <c r="EWH115" s="376"/>
      <c r="EWI115" s="376"/>
      <c r="EWJ115" s="376"/>
      <c r="EWK115" s="376"/>
      <c r="EWL115" s="376"/>
      <c r="EWM115" s="376"/>
      <c r="EWN115" s="376"/>
      <c r="EWO115" s="376"/>
      <c r="EWP115" s="376"/>
      <c r="EWQ115" s="376"/>
      <c r="EWR115" s="376"/>
      <c r="EWS115" s="376"/>
      <c r="EWT115" s="376"/>
      <c r="EWU115" s="376"/>
      <c r="EWV115" s="376"/>
      <c r="EWW115" s="376"/>
      <c r="EWX115" s="376"/>
      <c r="EWY115" s="376"/>
      <c r="EWZ115" s="376"/>
      <c r="EXA115" s="376"/>
      <c r="EXB115" s="376"/>
      <c r="EXC115" s="376"/>
      <c r="EXD115" s="376"/>
      <c r="EXE115" s="376"/>
      <c r="EXF115" s="376"/>
      <c r="EXG115" s="376"/>
      <c r="EXH115" s="376"/>
      <c r="EXI115" s="376"/>
      <c r="EXJ115" s="376"/>
      <c r="EXK115" s="376"/>
      <c r="EXL115" s="376"/>
      <c r="EXM115" s="376"/>
      <c r="EXN115" s="376"/>
      <c r="EXO115" s="376"/>
      <c r="EXP115" s="376"/>
      <c r="EXQ115" s="376"/>
      <c r="EXR115" s="376"/>
      <c r="EXS115" s="376"/>
      <c r="EXT115" s="376"/>
      <c r="EXU115" s="376"/>
      <c r="EXV115" s="376"/>
      <c r="EXW115" s="376"/>
      <c r="EXX115" s="376"/>
      <c r="EXY115" s="376"/>
      <c r="EXZ115" s="376"/>
      <c r="EYA115" s="376"/>
      <c r="EYB115" s="376"/>
      <c r="EYC115" s="376"/>
      <c r="EYD115" s="376"/>
      <c r="EYE115" s="376"/>
      <c r="EYF115" s="376"/>
      <c r="EYG115" s="376"/>
      <c r="EYH115" s="376"/>
      <c r="EYI115" s="376"/>
      <c r="EYJ115" s="376"/>
      <c r="EYK115" s="376"/>
      <c r="EYL115" s="376"/>
      <c r="EYM115" s="376"/>
      <c r="EYN115" s="376"/>
      <c r="EYO115" s="376"/>
      <c r="EYP115" s="376"/>
      <c r="EYQ115" s="376"/>
      <c r="EYR115" s="376"/>
      <c r="EYS115" s="376"/>
      <c r="EYT115" s="376"/>
      <c r="EYU115" s="376"/>
      <c r="EYV115" s="376"/>
      <c r="EYW115" s="376"/>
      <c r="EYX115" s="376"/>
      <c r="EYY115" s="376"/>
      <c r="EYZ115" s="376"/>
      <c r="EZA115" s="376"/>
      <c r="EZB115" s="376"/>
      <c r="EZC115" s="376"/>
      <c r="EZD115" s="376"/>
      <c r="EZE115" s="376"/>
      <c r="EZF115" s="376"/>
      <c r="EZG115" s="376"/>
      <c r="EZH115" s="376"/>
      <c r="EZI115" s="376"/>
      <c r="EZJ115" s="376"/>
      <c r="EZK115" s="376"/>
      <c r="EZL115" s="376"/>
      <c r="EZM115" s="376"/>
      <c r="EZN115" s="376"/>
      <c r="EZO115" s="376"/>
      <c r="EZP115" s="376"/>
      <c r="EZQ115" s="376"/>
      <c r="EZR115" s="376"/>
      <c r="EZS115" s="376"/>
      <c r="EZT115" s="376"/>
      <c r="EZU115" s="376"/>
      <c r="EZV115" s="376"/>
      <c r="EZW115" s="376"/>
      <c r="EZX115" s="376"/>
      <c r="EZY115" s="376"/>
      <c r="EZZ115" s="376"/>
      <c r="FAA115" s="376"/>
      <c r="FAB115" s="376"/>
      <c r="FAC115" s="376"/>
      <c r="FAD115" s="376"/>
      <c r="FAE115" s="376"/>
      <c r="FAF115" s="376"/>
      <c r="FAG115" s="376"/>
      <c r="FAH115" s="376"/>
      <c r="FAI115" s="376"/>
      <c r="FAJ115" s="376"/>
      <c r="FAK115" s="376"/>
      <c r="FAL115" s="376"/>
      <c r="FAM115" s="376"/>
      <c r="FAN115" s="376"/>
      <c r="FAO115" s="376"/>
      <c r="FAP115" s="376"/>
      <c r="FAQ115" s="376"/>
      <c r="FAR115" s="376"/>
      <c r="FAS115" s="376"/>
      <c r="FAT115" s="376"/>
      <c r="FAU115" s="376"/>
      <c r="FAV115" s="376"/>
      <c r="FAW115" s="376"/>
      <c r="FAX115" s="376"/>
      <c r="FAY115" s="376"/>
      <c r="FAZ115" s="376"/>
      <c r="FBA115" s="376"/>
      <c r="FBB115" s="376"/>
      <c r="FBC115" s="376"/>
      <c r="FBD115" s="376"/>
      <c r="FBE115" s="376"/>
      <c r="FBF115" s="376"/>
      <c r="FBG115" s="376"/>
      <c r="FBH115" s="376"/>
      <c r="FBI115" s="376"/>
      <c r="FBJ115" s="376"/>
      <c r="FBK115" s="376"/>
      <c r="FBL115" s="376"/>
      <c r="FBM115" s="376"/>
      <c r="FBN115" s="376"/>
      <c r="FBO115" s="376"/>
      <c r="FBP115" s="376"/>
      <c r="FBQ115" s="376"/>
      <c r="FBR115" s="376"/>
      <c r="FBS115" s="376"/>
      <c r="FBT115" s="376"/>
      <c r="FBU115" s="376"/>
      <c r="FBV115" s="376"/>
      <c r="FBW115" s="376"/>
      <c r="FBX115" s="376"/>
      <c r="FBY115" s="376"/>
      <c r="FBZ115" s="376"/>
      <c r="FCA115" s="376"/>
      <c r="FCB115" s="376"/>
      <c r="FCC115" s="376"/>
      <c r="FCD115" s="376"/>
      <c r="FCE115" s="376"/>
      <c r="FCF115" s="376"/>
      <c r="FCG115" s="376"/>
      <c r="FCH115" s="376"/>
      <c r="FCI115" s="376"/>
      <c r="FCJ115" s="376"/>
      <c r="FCK115" s="376"/>
      <c r="FCL115" s="376"/>
      <c r="FCM115" s="376"/>
      <c r="FCN115" s="376"/>
      <c r="FCO115" s="376"/>
      <c r="FCP115" s="376"/>
      <c r="FCQ115" s="376"/>
      <c r="FCR115" s="376"/>
      <c r="FCS115" s="376"/>
      <c r="FCT115" s="376"/>
      <c r="FCU115" s="376"/>
      <c r="FCV115" s="376"/>
      <c r="FCW115" s="376"/>
      <c r="FCX115" s="376"/>
      <c r="FCY115" s="376"/>
      <c r="FCZ115" s="376"/>
      <c r="FDA115" s="376"/>
      <c r="FDB115" s="376"/>
      <c r="FDC115" s="376"/>
      <c r="FDD115" s="376"/>
      <c r="FDE115" s="376"/>
      <c r="FDF115" s="376"/>
      <c r="FDG115" s="376"/>
      <c r="FDH115" s="376"/>
      <c r="FDI115" s="376"/>
      <c r="FDJ115" s="376"/>
      <c r="FDK115" s="376"/>
      <c r="FDL115" s="376"/>
      <c r="FDM115" s="376"/>
      <c r="FDN115" s="376"/>
      <c r="FDO115" s="376"/>
      <c r="FDP115" s="376"/>
      <c r="FDQ115" s="376"/>
      <c r="FDR115" s="376"/>
      <c r="FDS115" s="376"/>
      <c r="FDT115" s="376"/>
      <c r="FDU115" s="376"/>
      <c r="FDV115" s="376"/>
      <c r="FDW115" s="376"/>
      <c r="FDX115" s="376"/>
      <c r="FDY115" s="376"/>
      <c r="FDZ115" s="376"/>
      <c r="FEA115" s="376"/>
      <c r="FEB115" s="376"/>
      <c r="FEC115" s="376"/>
      <c r="FED115" s="376"/>
      <c r="FEE115" s="376"/>
      <c r="FEF115" s="376"/>
      <c r="FEG115" s="376"/>
      <c r="FEH115" s="376"/>
      <c r="FEI115" s="376"/>
      <c r="FEJ115" s="376"/>
      <c r="FEK115" s="376"/>
      <c r="FEL115" s="376"/>
      <c r="FEM115" s="376"/>
      <c r="FEN115" s="376"/>
      <c r="FEO115" s="376"/>
      <c r="FEP115" s="376"/>
      <c r="FEQ115" s="376"/>
      <c r="FER115" s="376"/>
      <c r="FES115" s="376"/>
      <c r="FET115" s="376"/>
      <c r="FEU115" s="376"/>
      <c r="FEV115" s="376"/>
      <c r="FEW115" s="376"/>
      <c r="FEX115" s="376"/>
      <c r="FEY115" s="376"/>
      <c r="FEZ115" s="376"/>
      <c r="FFA115" s="376"/>
      <c r="FFB115" s="376"/>
      <c r="FFC115" s="376"/>
      <c r="FFD115" s="376"/>
      <c r="FFE115" s="376"/>
      <c r="FFF115" s="376"/>
      <c r="FFG115" s="376"/>
      <c r="FFH115" s="376"/>
      <c r="FFI115" s="376"/>
      <c r="FFJ115" s="376"/>
      <c r="FFK115" s="376"/>
      <c r="FFL115" s="376"/>
      <c r="FFM115" s="376"/>
      <c r="FFN115" s="376"/>
      <c r="FFO115" s="376"/>
      <c r="FFP115" s="376"/>
      <c r="FFQ115" s="376"/>
      <c r="FFR115" s="376"/>
      <c r="FFS115" s="376"/>
      <c r="FFT115" s="376"/>
      <c r="FFU115" s="376"/>
      <c r="FFV115" s="376"/>
      <c r="FFW115" s="376"/>
      <c r="FFX115" s="376"/>
      <c r="FFY115" s="376"/>
      <c r="FFZ115" s="376"/>
      <c r="FGA115" s="376"/>
      <c r="FGB115" s="376"/>
      <c r="FGC115" s="376"/>
      <c r="FGD115" s="376"/>
      <c r="FGE115" s="376"/>
      <c r="FGF115" s="376"/>
      <c r="FGG115" s="376"/>
      <c r="FGH115" s="376"/>
      <c r="FGI115" s="376"/>
      <c r="FGJ115" s="376"/>
      <c r="FGK115" s="376"/>
      <c r="FGL115" s="376"/>
      <c r="FGM115" s="376"/>
      <c r="FGN115" s="376"/>
      <c r="FGO115" s="376"/>
      <c r="FGP115" s="376"/>
      <c r="FGQ115" s="376"/>
      <c r="FGR115" s="376"/>
      <c r="FGS115" s="376"/>
      <c r="FGT115" s="376"/>
      <c r="FGU115" s="376"/>
      <c r="FGV115" s="376"/>
      <c r="FGW115" s="376"/>
      <c r="FGX115" s="376"/>
      <c r="FGY115" s="376"/>
      <c r="FGZ115" s="376"/>
      <c r="FHA115" s="376"/>
      <c r="FHB115" s="376"/>
      <c r="FHC115" s="376"/>
      <c r="FHD115" s="376"/>
      <c r="FHE115" s="376"/>
      <c r="FHF115" s="376"/>
      <c r="FHG115" s="376"/>
      <c r="FHH115" s="376"/>
      <c r="FHI115" s="376"/>
      <c r="FHJ115" s="376"/>
      <c r="FHK115" s="376"/>
      <c r="FHL115" s="376"/>
      <c r="FHM115" s="376"/>
      <c r="FHN115" s="376"/>
      <c r="FHO115" s="376"/>
      <c r="FHP115" s="376"/>
      <c r="FHQ115" s="376"/>
      <c r="FHR115" s="376"/>
      <c r="FHS115" s="376"/>
      <c r="FHT115" s="376"/>
      <c r="FHU115" s="376"/>
      <c r="FHV115" s="376"/>
      <c r="FHW115" s="376"/>
      <c r="FHX115" s="376"/>
      <c r="FHY115" s="376"/>
      <c r="FHZ115" s="376"/>
      <c r="FIA115" s="376"/>
      <c r="FIB115" s="376"/>
      <c r="FIC115" s="376"/>
      <c r="FID115" s="376"/>
      <c r="FIE115" s="376"/>
      <c r="FIF115" s="376"/>
      <c r="FIG115" s="376"/>
      <c r="FIH115" s="376"/>
      <c r="FII115" s="376"/>
      <c r="FIJ115" s="376"/>
      <c r="FIK115" s="376"/>
      <c r="FIL115" s="376"/>
      <c r="FIM115" s="376"/>
      <c r="FIN115" s="376"/>
      <c r="FIO115" s="376"/>
      <c r="FIP115" s="376"/>
      <c r="FIQ115" s="376"/>
      <c r="FIR115" s="376"/>
      <c r="FIS115" s="376"/>
      <c r="FIT115" s="376"/>
      <c r="FIU115" s="376"/>
      <c r="FIV115" s="376"/>
      <c r="FIW115" s="376"/>
      <c r="FIX115" s="376"/>
      <c r="FIY115" s="376"/>
      <c r="FIZ115" s="376"/>
      <c r="FJA115" s="376"/>
      <c r="FJB115" s="376"/>
      <c r="FJC115" s="376"/>
      <c r="FJD115" s="376"/>
      <c r="FJE115" s="376"/>
      <c r="FJF115" s="376"/>
      <c r="FJG115" s="376"/>
      <c r="FJH115" s="376"/>
      <c r="FJI115" s="376"/>
      <c r="FJJ115" s="376"/>
      <c r="FJK115" s="376"/>
      <c r="FJL115" s="376"/>
      <c r="FJM115" s="376"/>
      <c r="FJN115" s="376"/>
      <c r="FJO115" s="376"/>
      <c r="FJP115" s="376"/>
      <c r="FJQ115" s="376"/>
      <c r="FJR115" s="376"/>
      <c r="FJS115" s="376"/>
      <c r="FJT115" s="376"/>
      <c r="FJU115" s="376"/>
      <c r="FJV115" s="376"/>
      <c r="FJW115" s="376"/>
      <c r="FJX115" s="376"/>
      <c r="FJY115" s="376"/>
      <c r="FJZ115" s="376"/>
      <c r="FKA115" s="376"/>
      <c r="FKB115" s="376"/>
      <c r="FKC115" s="376"/>
      <c r="FKD115" s="376"/>
      <c r="FKE115" s="376"/>
      <c r="FKF115" s="376"/>
      <c r="FKG115" s="376"/>
      <c r="FKH115" s="376"/>
      <c r="FKI115" s="376"/>
      <c r="FKJ115" s="376"/>
      <c r="FKK115" s="376"/>
      <c r="FKL115" s="376"/>
      <c r="FKM115" s="376"/>
      <c r="FKN115" s="376"/>
      <c r="FKO115" s="376"/>
      <c r="FKP115" s="376"/>
      <c r="FKQ115" s="376"/>
      <c r="FKR115" s="376"/>
      <c r="FKS115" s="376"/>
      <c r="FKT115" s="376"/>
      <c r="FKU115" s="376"/>
      <c r="FKV115" s="376"/>
      <c r="FKW115" s="376"/>
      <c r="FKX115" s="376"/>
      <c r="FKY115" s="376"/>
      <c r="FKZ115" s="376"/>
      <c r="FLA115" s="376"/>
      <c r="FLB115" s="376"/>
      <c r="FLC115" s="376"/>
      <c r="FLD115" s="376"/>
      <c r="FLE115" s="376"/>
      <c r="FLF115" s="376"/>
      <c r="FLG115" s="376"/>
      <c r="FLH115" s="376"/>
      <c r="FLI115" s="376"/>
      <c r="FLJ115" s="376"/>
      <c r="FLK115" s="376"/>
      <c r="FLL115" s="376"/>
      <c r="FLM115" s="376"/>
      <c r="FLN115" s="376"/>
      <c r="FLO115" s="376"/>
      <c r="FLP115" s="376"/>
      <c r="FLQ115" s="376"/>
      <c r="FLR115" s="376"/>
      <c r="FLS115" s="376"/>
      <c r="FLT115" s="376"/>
      <c r="FLU115" s="376"/>
      <c r="FLV115" s="376"/>
      <c r="FLW115" s="376"/>
      <c r="FLX115" s="376"/>
      <c r="FLY115" s="376"/>
      <c r="FLZ115" s="376"/>
      <c r="FMA115" s="376"/>
      <c r="FMB115" s="376"/>
      <c r="FMC115" s="376"/>
      <c r="FMD115" s="376"/>
      <c r="FME115" s="376"/>
      <c r="FMF115" s="376"/>
      <c r="FMG115" s="376"/>
      <c r="FMH115" s="376"/>
      <c r="FMI115" s="376"/>
      <c r="FMJ115" s="376"/>
      <c r="FMK115" s="376"/>
      <c r="FML115" s="376"/>
      <c r="FMM115" s="376"/>
      <c r="FMN115" s="376"/>
      <c r="FMO115" s="376"/>
      <c r="FMP115" s="376"/>
      <c r="FMQ115" s="376"/>
      <c r="FMR115" s="376"/>
      <c r="FMS115" s="376"/>
      <c r="FMT115" s="376"/>
      <c r="FMU115" s="376"/>
      <c r="FMV115" s="376"/>
      <c r="FMW115" s="376"/>
      <c r="FMX115" s="376"/>
      <c r="FMY115" s="376"/>
      <c r="FMZ115" s="376"/>
      <c r="FNA115" s="376"/>
      <c r="FNB115" s="376"/>
      <c r="FNC115" s="376"/>
      <c r="FND115" s="376"/>
      <c r="FNE115" s="376"/>
      <c r="FNF115" s="376"/>
      <c r="FNG115" s="376"/>
      <c r="FNH115" s="376"/>
      <c r="FNI115" s="376"/>
      <c r="FNJ115" s="376"/>
      <c r="FNK115" s="376"/>
      <c r="FNL115" s="376"/>
      <c r="FNM115" s="376"/>
      <c r="FNN115" s="376"/>
      <c r="FNO115" s="376"/>
      <c r="FNP115" s="376"/>
      <c r="FNQ115" s="376"/>
      <c r="FNR115" s="376"/>
      <c r="FNS115" s="376"/>
      <c r="FNT115" s="376"/>
      <c r="FNU115" s="376"/>
      <c r="FNV115" s="376"/>
      <c r="FNW115" s="376"/>
      <c r="FNX115" s="376"/>
      <c r="FNY115" s="376"/>
      <c r="FNZ115" s="376"/>
      <c r="FOA115" s="376"/>
      <c r="FOB115" s="376"/>
      <c r="FOC115" s="376"/>
      <c r="FOD115" s="376"/>
      <c r="FOE115" s="376"/>
      <c r="FOF115" s="376"/>
      <c r="FOG115" s="376"/>
      <c r="FOH115" s="376"/>
      <c r="FOI115" s="376"/>
      <c r="FOJ115" s="376"/>
      <c r="FOK115" s="376"/>
      <c r="FOL115" s="376"/>
      <c r="FOM115" s="376"/>
      <c r="FON115" s="376"/>
      <c r="FOO115" s="376"/>
      <c r="FOP115" s="376"/>
      <c r="FOQ115" s="376"/>
      <c r="FOR115" s="376"/>
      <c r="FOS115" s="376"/>
      <c r="FOT115" s="376"/>
      <c r="FOU115" s="376"/>
      <c r="FOV115" s="376"/>
      <c r="FOW115" s="376"/>
      <c r="FOX115" s="376"/>
      <c r="FOY115" s="376"/>
      <c r="FOZ115" s="376"/>
      <c r="FPA115" s="376"/>
      <c r="FPB115" s="376"/>
      <c r="FPC115" s="376"/>
      <c r="FPD115" s="376"/>
      <c r="FPE115" s="376"/>
      <c r="FPF115" s="376"/>
      <c r="FPG115" s="376"/>
      <c r="FPH115" s="376"/>
      <c r="FPI115" s="376"/>
      <c r="FPJ115" s="376"/>
      <c r="FPK115" s="376"/>
      <c r="FPL115" s="376"/>
      <c r="FPM115" s="376"/>
      <c r="FPN115" s="376"/>
      <c r="FPO115" s="376"/>
      <c r="FPP115" s="376"/>
      <c r="FPQ115" s="376"/>
      <c r="FPR115" s="376"/>
      <c r="FPS115" s="376"/>
      <c r="FPT115" s="376"/>
      <c r="FPU115" s="376"/>
      <c r="FPV115" s="376"/>
      <c r="FPW115" s="376"/>
      <c r="FPX115" s="376"/>
      <c r="FPY115" s="376"/>
      <c r="FPZ115" s="376"/>
      <c r="FQA115" s="376"/>
      <c r="FQB115" s="376"/>
      <c r="FQC115" s="376"/>
      <c r="FQD115" s="376"/>
      <c r="FQE115" s="376"/>
      <c r="FQF115" s="376"/>
      <c r="FQG115" s="376"/>
      <c r="FQH115" s="376"/>
      <c r="FQI115" s="376"/>
      <c r="FQJ115" s="376"/>
      <c r="FQK115" s="376"/>
      <c r="FQL115" s="376"/>
      <c r="FQM115" s="376"/>
      <c r="FQN115" s="376"/>
      <c r="FQO115" s="376"/>
      <c r="FQP115" s="376"/>
      <c r="FQQ115" s="376"/>
      <c r="FQR115" s="376"/>
      <c r="FQS115" s="376"/>
      <c r="FQT115" s="376"/>
      <c r="FQU115" s="376"/>
      <c r="FQV115" s="376"/>
      <c r="FQW115" s="376"/>
      <c r="FQX115" s="376"/>
      <c r="FQY115" s="376"/>
      <c r="FQZ115" s="376"/>
      <c r="FRA115" s="376"/>
      <c r="FRB115" s="376"/>
      <c r="FRC115" s="376"/>
      <c r="FRD115" s="376"/>
      <c r="FRE115" s="376"/>
      <c r="FRF115" s="376"/>
      <c r="FRG115" s="376"/>
      <c r="FRH115" s="376"/>
      <c r="FRI115" s="376"/>
      <c r="FRJ115" s="376"/>
      <c r="FRK115" s="376"/>
      <c r="FRL115" s="376"/>
      <c r="FRM115" s="376"/>
      <c r="FRN115" s="376"/>
      <c r="FRO115" s="376"/>
      <c r="FRP115" s="376"/>
      <c r="FRQ115" s="376"/>
      <c r="FRR115" s="376"/>
      <c r="FRS115" s="376"/>
      <c r="FRT115" s="376"/>
      <c r="FRU115" s="376"/>
      <c r="FRV115" s="376"/>
      <c r="FRW115" s="376"/>
      <c r="FRX115" s="376"/>
      <c r="FRY115" s="376"/>
      <c r="FRZ115" s="376"/>
      <c r="FSA115" s="376"/>
      <c r="FSB115" s="376"/>
      <c r="FSC115" s="376"/>
      <c r="FSD115" s="376"/>
      <c r="FSE115" s="376"/>
      <c r="FSF115" s="376"/>
      <c r="FSG115" s="376"/>
      <c r="FSH115" s="376"/>
      <c r="FSI115" s="376"/>
      <c r="FSJ115" s="376"/>
      <c r="FSK115" s="376"/>
      <c r="FSL115" s="376"/>
      <c r="FSM115" s="376"/>
      <c r="FSN115" s="376"/>
      <c r="FSO115" s="376"/>
      <c r="FSP115" s="376"/>
      <c r="FSQ115" s="376"/>
      <c r="FSR115" s="376"/>
      <c r="FSS115" s="376"/>
      <c r="FST115" s="376"/>
      <c r="FSU115" s="376"/>
      <c r="FSV115" s="376"/>
      <c r="FSW115" s="376"/>
      <c r="FSX115" s="376"/>
      <c r="FSY115" s="376"/>
      <c r="FSZ115" s="376"/>
      <c r="FTA115" s="376"/>
      <c r="FTB115" s="376"/>
      <c r="FTC115" s="376"/>
      <c r="FTD115" s="376"/>
      <c r="FTE115" s="376"/>
      <c r="FTF115" s="376"/>
      <c r="FTG115" s="376"/>
      <c r="FTH115" s="376"/>
      <c r="FTI115" s="376"/>
      <c r="FTJ115" s="376"/>
      <c r="FTK115" s="376"/>
      <c r="FTL115" s="376"/>
      <c r="FTM115" s="376"/>
      <c r="FTN115" s="376"/>
      <c r="FTO115" s="376"/>
      <c r="FTP115" s="376"/>
      <c r="FTQ115" s="376"/>
      <c r="FTR115" s="376"/>
      <c r="FTS115" s="376"/>
      <c r="FTT115" s="376"/>
      <c r="FTU115" s="376"/>
      <c r="FTV115" s="376"/>
      <c r="FTW115" s="376"/>
      <c r="FTX115" s="376"/>
      <c r="FTY115" s="376"/>
      <c r="FTZ115" s="376"/>
      <c r="FUA115" s="376"/>
      <c r="FUB115" s="376"/>
      <c r="FUC115" s="376"/>
      <c r="FUD115" s="376"/>
      <c r="FUE115" s="376"/>
      <c r="FUF115" s="376"/>
      <c r="FUG115" s="376"/>
      <c r="FUH115" s="376"/>
      <c r="FUI115" s="376"/>
      <c r="FUJ115" s="376"/>
      <c r="FUK115" s="376"/>
      <c r="FUL115" s="376"/>
      <c r="FUM115" s="376"/>
      <c r="FUN115" s="376"/>
      <c r="FUO115" s="376"/>
      <c r="FUP115" s="376"/>
      <c r="FUQ115" s="376"/>
      <c r="FUR115" s="376"/>
      <c r="FUS115" s="376"/>
      <c r="FUT115" s="376"/>
      <c r="FUU115" s="376"/>
      <c r="FUV115" s="376"/>
      <c r="FUW115" s="376"/>
      <c r="FUX115" s="376"/>
      <c r="FUY115" s="376"/>
      <c r="FUZ115" s="376"/>
      <c r="FVA115" s="376"/>
      <c r="FVB115" s="376"/>
      <c r="FVC115" s="376"/>
      <c r="FVD115" s="376"/>
      <c r="FVE115" s="376"/>
      <c r="FVF115" s="376"/>
      <c r="FVG115" s="376"/>
      <c r="FVH115" s="376"/>
      <c r="FVI115" s="376"/>
      <c r="FVJ115" s="376"/>
      <c r="FVK115" s="376"/>
      <c r="FVL115" s="376"/>
      <c r="FVM115" s="376"/>
      <c r="FVN115" s="376"/>
      <c r="FVO115" s="376"/>
      <c r="FVP115" s="376"/>
      <c r="FVQ115" s="376"/>
      <c r="FVR115" s="376"/>
      <c r="FVS115" s="376"/>
      <c r="FVT115" s="376"/>
      <c r="FVU115" s="376"/>
      <c r="FVV115" s="376"/>
      <c r="FVW115" s="376"/>
      <c r="FVX115" s="376"/>
      <c r="FVY115" s="376"/>
      <c r="FVZ115" s="376"/>
      <c r="FWA115" s="376"/>
      <c r="FWB115" s="376"/>
      <c r="FWC115" s="376"/>
      <c r="FWD115" s="376"/>
      <c r="FWE115" s="376"/>
      <c r="FWF115" s="376"/>
      <c r="FWG115" s="376"/>
      <c r="FWH115" s="376"/>
      <c r="FWI115" s="376"/>
      <c r="FWJ115" s="376"/>
      <c r="FWK115" s="376"/>
      <c r="FWL115" s="376"/>
      <c r="FWM115" s="376"/>
      <c r="FWN115" s="376"/>
      <c r="FWO115" s="376"/>
      <c r="FWP115" s="376"/>
      <c r="FWQ115" s="376"/>
      <c r="FWR115" s="376"/>
      <c r="FWS115" s="376"/>
      <c r="FWT115" s="376"/>
      <c r="FWU115" s="376"/>
      <c r="FWV115" s="376"/>
      <c r="FWW115" s="376"/>
      <c r="FWX115" s="376"/>
      <c r="FWY115" s="376"/>
      <c r="FWZ115" s="376"/>
      <c r="FXA115" s="376"/>
      <c r="FXB115" s="376"/>
      <c r="FXC115" s="376"/>
      <c r="FXD115" s="376"/>
      <c r="FXE115" s="376"/>
      <c r="FXF115" s="376"/>
      <c r="FXG115" s="376"/>
      <c r="FXH115" s="376"/>
      <c r="FXI115" s="376"/>
      <c r="FXJ115" s="376"/>
      <c r="FXK115" s="376"/>
      <c r="FXL115" s="376"/>
      <c r="FXM115" s="376"/>
      <c r="FXN115" s="376"/>
      <c r="FXO115" s="376"/>
      <c r="FXP115" s="376"/>
      <c r="FXQ115" s="376"/>
      <c r="FXR115" s="376"/>
      <c r="FXS115" s="376"/>
      <c r="FXT115" s="376"/>
      <c r="FXU115" s="376"/>
      <c r="FXV115" s="376"/>
      <c r="FXW115" s="376"/>
      <c r="FXX115" s="376"/>
      <c r="FXY115" s="376"/>
      <c r="FXZ115" s="376"/>
      <c r="FYA115" s="376"/>
      <c r="FYB115" s="376"/>
      <c r="FYC115" s="376"/>
      <c r="FYD115" s="376"/>
      <c r="FYE115" s="376"/>
      <c r="FYF115" s="376"/>
      <c r="FYG115" s="376"/>
      <c r="FYH115" s="376"/>
      <c r="FYI115" s="376"/>
      <c r="FYJ115" s="376"/>
      <c r="FYK115" s="376"/>
      <c r="FYL115" s="376"/>
      <c r="FYM115" s="376"/>
      <c r="FYN115" s="376"/>
      <c r="FYO115" s="376"/>
      <c r="FYP115" s="376"/>
      <c r="FYQ115" s="376"/>
      <c r="FYR115" s="376"/>
      <c r="FYS115" s="376"/>
      <c r="FYT115" s="376"/>
      <c r="FYU115" s="376"/>
      <c r="FYV115" s="376"/>
      <c r="FYW115" s="376"/>
      <c r="FYX115" s="376"/>
      <c r="FYY115" s="376"/>
      <c r="FYZ115" s="376"/>
      <c r="FZA115" s="376"/>
      <c r="FZB115" s="376"/>
      <c r="FZC115" s="376"/>
      <c r="FZD115" s="376"/>
      <c r="FZE115" s="376"/>
      <c r="FZF115" s="376"/>
      <c r="FZG115" s="376"/>
      <c r="FZH115" s="376"/>
      <c r="FZI115" s="376"/>
      <c r="FZJ115" s="376"/>
      <c r="FZK115" s="376"/>
      <c r="FZL115" s="376"/>
      <c r="FZM115" s="376"/>
      <c r="FZN115" s="376"/>
      <c r="FZO115" s="376"/>
      <c r="FZP115" s="376"/>
      <c r="FZQ115" s="376"/>
      <c r="FZR115" s="376"/>
      <c r="FZS115" s="376"/>
      <c r="FZT115" s="376"/>
      <c r="FZU115" s="376"/>
      <c r="FZV115" s="376"/>
      <c r="FZW115" s="376"/>
      <c r="FZX115" s="376"/>
      <c r="FZY115" s="376"/>
      <c r="FZZ115" s="376"/>
      <c r="GAA115" s="376"/>
      <c r="GAB115" s="376"/>
      <c r="GAC115" s="376"/>
      <c r="GAD115" s="376"/>
      <c r="GAE115" s="376"/>
      <c r="GAF115" s="376"/>
      <c r="GAG115" s="376"/>
      <c r="GAH115" s="376"/>
      <c r="GAI115" s="376"/>
      <c r="GAJ115" s="376"/>
      <c r="GAK115" s="376"/>
      <c r="GAL115" s="376"/>
      <c r="GAM115" s="376"/>
      <c r="GAN115" s="376"/>
      <c r="GAO115" s="376"/>
      <c r="GAP115" s="376"/>
      <c r="GAQ115" s="376"/>
      <c r="GAR115" s="376"/>
      <c r="GAS115" s="376"/>
      <c r="GAT115" s="376"/>
      <c r="GAU115" s="376"/>
      <c r="GAV115" s="376"/>
      <c r="GAW115" s="376"/>
      <c r="GAX115" s="376"/>
      <c r="GAY115" s="376"/>
      <c r="GAZ115" s="376"/>
      <c r="GBA115" s="376"/>
      <c r="GBB115" s="376"/>
      <c r="GBC115" s="376"/>
      <c r="GBD115" s="376"/>
      <c r="GBE115" s="376"/>
      <c r="GBF115" s="376"/>
      <c r="GBG115" s="376"/>
      <c r="GBH115" s="376"/>
      <c r="GBI115" s="376"/>
      <c r="GBJ115" s="376"/>
      <c r="GBK115" s="376"/>
      <c r="GBL115" s="376"/>
      <c r="GBM115" s="376"/>
      <c r="GBN115" s="376"/>
      <c r="GBO115" s="376"/>
      <c r="GBP115" s="376"/>
      <c r="GBQ115" s="376"/>
      <c r="GBR115" s="376"/>
      <c r="GBS115" s="376"/>
      <c r="GBT115" s="376"/>
      <c r="GBU115" s="376"/>
      <c r="GBV115" s="376"/>
      <c r="GBW115" s="376"/>
      <c r="GBX115" s="376"/>
      <c r="GBY115" s="376"/>
      <c r="GBZ115" s="376"/>
      <c r="GCA115" s="376"/>
      <c r="GCB115" s="376"/>
      <c r="GCC115" s="376"/>
      <c r="GCD115" s="376"/>
      <c r="GCE115" s="376"/>
      <c r="GCF115" s="376"/>
      <c r="GCG115" s="376"/>
      <c r="GCH115" s="376"/>
      <c r="GCI115" s="376"/>
      <c r="GCJ115" s="376"/>
      <c r="GCK115" s="376"/>
      <c r="GCL115" s="376"/>
      <c r="GCM115" s="376"/>
      <c r="GCN115" s="376"/>
      <c r="GCO115" s="376"/>
      <c r="GCP115" s="376"/>
      <c r="GCQ115" s="376"/>
      <c r="GCR115" s="376"/>
      <c r="GCS115" s="376"/>
      <c r="GCT115" s="376"/>
      <c r="GCU115" s="376"/>
      <c r="GCV115" s="376"/>
      <c r="GCW115" s="376"/>
      <c r="GCX115" s="376"/>
      <c r="GCY115" s="376"/>
      <c r="GCZ115" s="376"/>
      <c r="GDA115" s="376"/>
      <c r="GDB115" s="376"/>
      <c r="GDC115" s="376"/>
      <c r="GDD115" s="376"/>
      <c r="GDE115" s="376"/>
      <c r="GDF115" s="376"/>
      <c r="GDG115" s="376"/>
      <c r="GDH115" s="376"/>
      <c r="GDI115" s="376"/>
      <c r="GDJ115" s="376"/>
      <c r="GDK115" s="376"/>
      <c r="GDL115" s="376"/>
      <c r="GDM115" s="376"/>
      <c r="GDN115" s="376"/>
      <c r="GDO115" s="376"/>
      <c r="GDP115" s="376"/>
      <c r="GDQ115" s="376"/>
      <c r="GDR115" s="376"/>
      <c r="GDS115" s="376"/>
      <c r="GDT115" s="376"/>
      <c r="GDU115" s="376"/>
      <c r="GDV115" s="376"/>
      <c r="GDW115" s="376"/>
      <c r="GDX115" s="376"/>
      <c r="GDY115" s="376"/>
      <c r="GDZ115" s="376"/>
      <c r="GEA115" s="376"/>
      <c r="GEB115" s="376"/>
      <c r="GEC115" s="376"/>
      <c r="GED115" s="376"/>
      <c r="GEE115" s="376"/>
      <c r="GEF115" s="376"/>
      <c r="GEG115" s="376"/>
      <c r="GEH115" s="376"/>
      <c r="GEI115" s="376"/>
      <c r="GEJ115" s="376"/>
      <c r="GEK115" s="376"/>
      <c r="GEL115" s="376"/>
      <c r="GEM115" s="376"/>
      <c r="GEN115" s="376"/>
      <c r="GEO115" s="376"/>
      <c r="GEP115" s="376"/>
      <c r="GEQ115" s="376"/>
      <c r="GER115" s="376"/>
      <c r="GES115" s="376"/>
      <c r="GET115" s="376"/>
      <c r="GEU115" s="376"/>
      <c r="GEV115" s="376"/>
      <c r="GEW115" s="376"/>
      <c r="GEX115" s="376"/>
      <c r="GEY115" s="376"/>
      <c r="GEZ115" s="376"/>
      <c r="GFA115" s="376"/>
      <c r="GFB115" s="376"/>
      <c r="GFC115" s="376"/>
      <c r="GFD115" s="376"/>
      <c r="GFE115" s="376"/>
      <c r="GFF115" s="376"/>
      <c r="GFG115" s="376"/>
      <c r="GFH115" s="376"/>
      <c r="GFI115" s="376"/>
      <c r="GFJ115" s="376"/>
      <c r="GFK115" s="376"/>
      <c r="GFL115" s="376"/>
      <c r="GFM115" s="376"/>
      <c r="GFN115" s="376"/>
      <c r="GFO115" s="376"/>
      <c r="GFP115" s="376"/>
      <c r="GFQ115" s="376"/>
      <c r="GFR115" s="376"/>
      <c r="GFS115" s="376"/>
      <c r="GFT115" s="376"/>
      <c r="GFU115" s="376"/>
      <c r="GFV115" s="376"/>
      <c r="GFW115" s="376"/>
      <c r="GFX115" s="376"/>
      <c r="GFY115" s="376"/>
      <c r="GFZ115" s="376"/>
      <c r="GGA115" s="376"/>
      <c r="GGB115" s="376"/>
      <c r="GGC115" s="376"/>
      <c r="GGD115" s="376"/>
      <c r="GGE115" s="376"/>
      <c r="GGF115" s="376"/>
      <c r="GGG115" s="376"/>
      <c r="GGH115" s="376"/>
      <c r="GGI115" s="376"/>
      <c r="GGJ115" s="376"/>
      <c r="GGK115" s="376"/>
      <c r="GGL115" s="376"/>
      <c r="GGM115" s="376"/>
      <c r="GGN115" s="376"/>
      <c r="GGO115" s="376"/>
      <c r="GGP115" s="376"/>
      <c r="GGQ115" s="376"/>
      <c r="GGR115" s="376"/>
      <c r="GGS115" s="376"/>
      <c r="GGT115" s="376"/>
      <c r="GGU115" s="376"/>
      <c r="GGV115" s="376"/>
      <c r="GGW115" s="376"/>
      <c r="GGX115" s="376"/>
      <c r="GGY115" s="376"/>
      <c r="GGZ115" s="376"/>
      <c r="GHA115" s="376"/>
      <c r="GHB115" s="376"/>
      <c r="GHC115" s="376"/>
      <c r="GHD115" s="376"/>
      <c r="GHE115" s="376"/>
      <c r="GHF115" s="376"/>
      <c r="GHG115" s="376"/>
      <c r="GHH115" s="376"/>
      <c r="GHI115" s="376"/>
      <c r="GHJ115" s="376"/>
      <c r="GHK115" s="376"/>
      <c r="GHL115" s="376"/>
      <c r="GHM115" s="376"/>
      <c r="GHN115" s="376"/>
      <c r="GHO115" s="376"/>
      <c r="GHP115" s="376"/>
      <c r="GHQ115" s="376"/>
      <c r="GHR115" s="376"/>
      <c r="GHS115" s="376"/>
      <c r="GHT115" s="376"/>
      <c r="GHU115" s="376"/>
      <c r="GHV115" s="376"/>
      <c r="GHW115" s="376"/>
      <c r="GHX115" s="376"/>
      <c r="GHY115" s="376"/>
      <c r="GHZ115" s="376"/>
      <c r="GIA115" s="376"/>
      <c r="GIB115" s="376"/>
      <c r="GIC115" s="376"/>
      <c r="GID115" s="376"/>
      <c r="GIE115" s="376"/>
      <c r="GIF115" s="376"/>
      <c r="GIG115" s="376"/>
      <c r="GIH115" s="376"/>
      <c r="GII115" s="376"/>
      <c r="GIJ115" s="376"/>
      <c r="GIK115" s="376"/>
      <c r="GIL115" s="376"/>
      <c r="GIM115" s="376"/>
      <c r="GIN115" s="376"/>
      <c r="GIO115" s="376"/>
      <c r="GIP115" s="376"/>
      <c r="GIQ115" s="376"/>
      <c r="GIR115" s="376"/>
      <c r="GIS115" s="376"/>
      <c r="GIT115" s="376"/>
      <c r="GIU115" s="376"/>
      <c r="GIV115" s="376"/>
      <c r="GIW115" s="376"/>
      <c r="GIX115" s="376"/>
      <c r="GIY115" s="376"/>
      <c r="GIZ115" s="376"/>
      <c r="GJA115" s="376"/>
      <c r="GJB115" s="376"/>
      <c r="GJC115" s="376"/>
      <c r="GJD115" s="376"/>
      <c r="GJE115" s="376"/>
      <c r="GJF115" s="376"/>
      <c r="GJG115" s="376"/>
      <c r="GJH115" s="376"/>
      <c r="GJI115" s="376"/>
      <c r="GJJ115" s="376"/>
      <c r="GJK115" s="376"/>
      <c r="GJL115" s="376"/>
      <c r="GJM115" s="376"/>
      <c r="GJN115" s="376"/>
      <c r="GJO115" s="376"/>
      <c r="GJP115" s="376"/>
      <c r="GJQ115" s="376"/>
      <c r="GJR115" s="376"/>
      <c r="GJS115" s="376"/>
      <c r="GJT115" s="376"/>
      <c r="GJU115" s="376"/>
      <c r="GJV115" s="376"/>
      <c r="GJW115" s="376"/>
      <c r="GJX115" s="376"/>
      <c r="GJY115" s="376"/>
      <c r="GJZ115" s="376"/>
      <c r="GKA115" s="376"/>
      <c r="GKB115" s="376"/>
      <c r="GKC115" s="376"/>
      <c r="GKD115" s="376"/>
      <c r="GKE115" s="376"/>
      <c r="GKF115" s="376"/>
      <c r="GKG115" s="376"/>
      <c r="GKH115" s="376"/>
      <c r="GKI115" s="376"/>
      <c r="GKJ115" s="376"/>
      <c r="GKK115" s="376"/>
      <c r="GKL115" s="376"/>
      <c r="GKM115" s="376"/>
      <c r="GKN115" s="376"/>
      <c r="GKO115" s="376"/>
      <c r="GKP115" s="376"/>
      <c r="GKQ115" s="376"/>
      <c r="GKR115" s="376"/>
      <c r="GKS115" s="376"/>
      <c r="GKT115" s="376"/>
      <c r="GKU115" s="376"/>
      <c r="GKV115" s="376"/>
      <c r="GKW115" s="376"/>
      <c r="GKX115" s="376"/>
      <c r="GKY115" s="376"/>
      <c r="GKZ115" s="376"/>
      <c r="GLA115" s="376"/>
      <c r="GLB115" s="376"/>
      <c r="GLC115" s="376"/>
      <c r="GLD115" s="376"/>
      <c r="GLE115" s="376"/>
      <c r="GLF115" s="376"/>
      <c r="GLG115" s="376"/>
      <c r="GLH115" s="376"/>
      <c r="GLI115" s="376"/>
      <c r="GLJ115" s="376"/>
      <c r="GLK115" s="376"/>
      <c r="GLL115" s="376"/>
      <c r="GLM115" s="376"/>
      <c r="GLN115" s="376"/>
      <c r="GLO115" s="376"/>
      <c r="GLP115" s="376"/>
      <c r="GLQ115" s="376"/>
      <c r="GLR115" s="376"/>
      <c r="GLS115" s="376"/>
      <c r="GLT115" s="376"/>
      <c r="GLU115" s="376"/>
      <c r="GLV115" s="376"/>
      <c r="GLW115" s="376"/>
      <c r="GLX115" s="376"/>
      <c r="GLY115" s="376"/>
      <c r="GLZ115" s="376"/>
      <c r="GMA115" s="376"/>
      <c r="GMB115" s="376"/>
      <c r="GMC115" s="376"/>
      <c r="GMD115" s="376"/>
      <c r="GME115" s="376"/>
      <c r="GMF115" s="376"/>
      <c r="GMG115" s="376"/>
      <c r="GMH115" s="376"/>
      <c r="GMI115" s="376"/>
      <c r="GMJ115" s="376"/>
      <c r="GMK115" s="376"/>
      <c r="GML115" s="376"/>
      <c r="GMM115" s="376"/>
      <c r="GMN115" s="376"/>
      <c r="GMO115" s="376"/>
      <c r="GMP115" s="376"/>
      <c r="GMQ115" s="376"/>
      <c r="GMR115" s="376"/>
      <c r="GMS115" s="376"/>
      <c r="GMT115" s="376"/>
      <c r="GMU115" s="376"/>
      <c r="GMV115" s="376"/>
      <c r="GMW115" s="376"/>
      <c r="GMX115" s="376"/>
      <c r="GMY115" s="376"/>
      <c r="GMZ115" s="376"/>
      <c r="GNA115" s="376"/>
      <c r="GNB115" s="376"/>
      <c r="GNC115" s="376"/>
      <c r="GND115" s="376"/>
      <c r="GNE115" s="376"/>
      <c r="GNF115" s="376"/>
      <c r="GNG115" s="376"/>
      <c r="GNH115" s="376"/>
      <c r="GNI115" s="376"/>
      <c r="GNJ115" s="376"/>
      <c r="GNK115" s="376"/>
      <c r="GNL115" s="376"/>
      <c r="GNM115" s="376"/>
      <c r="GNN115" s="376"/>
      <c r="GNO115" s="376"/>
      <c r="GNP115" s="376"/>
      <c r="GNQ115" s="376"/>
      <c r="GNR115" s="376"/>
      <c r="GNS115" s="376"/>
      <c r="GNT115" s="376"/>
      <c r="GNU115" s="376"/>
      <c r="GNV115" s="376"/>
      <c r="GNW115" s="376"/>
      <c r="GNX115" s="376"/>
      <c r="GNY115" s="376"/>
      <c r="GNZ115" s="376"/>
      <c r="GOA115" s="376"/>
      <c r="GOB115" s="376"/>
      <c r="GOC115" s="376"/>
      <c r="GOD115" s="376"/>
      <c r="GOE115" s="376"/>
      <c r="GOF115" s="376"/>
      <c r="GOG115" s="376"/>
      <c r="GOH115" s="376"/>
      <c r="GOI115" s="376"/>
      <c r="GOJ115" s="376"/>
      <c r="GOK115" s="376"/>
      <c r="GOL115" s="376"/>
      <c r="GOM115" s="376"/>
      <c r="GON115" s="376"/>
      <c r="GOO115" s="376"/>
      <c r="GOP115" s="376"/>
      <c r="GOQ115" s="376"/>
      <c r="GOR115" s="376"/>
      <c r="GOS115" s="376"/>
      <c r="GOT115" s="376"/>
      <c r="GOU115" s="376"/>
      <c r="GOV115" s="376"/>
      <c r="GOW115" s="376"/>
      <c r="GOX115" s="376"/>
      <c r="GOY115" s="376"/>
      <c r="GOZ115" s="376"/>
      <c r="GPA115" s="376"/>
      <c r="GPB115" s="376"/>
      <c r="GPC115" s="376"/>
      <c r="GPD115" s="376"/>
      <c r="GPE115" s="376"/>
      <c r="GPF115" s="376"/>
      <c r="GPG115" s="376"/>
      <c r="GPH115" s="376"/>
      <c r="GPI115" s="376"/>
      <c r="GPJ115" s="376"/>
      <c r="GPK115" s="376"/>
      <c r="GPL115" s="376"/>
      <c r="GPM115" s="376"/>
      <c r="GPN115" s="376"/>
      <c r="GPO115" s="376"/>
      <c r="GPP115" s="376"/>
      <c r="GPQ115" s="376"/>
      <c r="GPR115" s="376"/>
      <c r="GPS115" s="376"/>
      <c r="GPT115" s="376"/>
      <c r="GPU115" s="376"/>
      <c r="GPV115" s="376"/>
      <c r="GPW115" s="376"/>
      <c r="GPX115" s="376"/>
      <c r="GPY115" s="376"/>
      <c r="GPZ115" s="376"/>
      <c r="GQA115" s="376"/>
      <c r="GQB115" s="376"/>
      <c r="GQC115" s="376"/>
      <c r="GQD115" s="376"/>
      <c r="GQE115" s="376"/>
      <c r="GQF115" s="376"/>
      <c r="GQG115" s="376"/>
      <c r="GQH115" s="376"/>
      <c r="GQI115" s="376"/>
      <c r="GQJ115" s="376"/>
      <c r="GQK115" s="376"/>
      <c r="GQL115" s="376"/>
      <c r="GQM115" s="376"/>
      <c r="GQN115" s="376"/>
      <c r="GQO115" s="376"/>
      <c r="GQP115" s="376"/>
      <c r="GQQ115" s="376"/>
      <c r="GQR115" s="376"/>
      <c r="GQS115" s="376"/>
      <c r="GQT115" s="376"/>
      <c r="GQU115" s="376"/>
      <c r="GQV115" s="376"/>
      <c r="GQW115" s="376"/>
      <c r="GQX115" s="376"/>
      <c r="GQY115" s="376"/>
      <c r="GQZ115" s="376"/>
      <c r="GRA115" s="376"/>
      <c r="GRB115" s="376"/>
      <c r="GRC115" s="376"/>
      <c r="GRD115" s="376"/>
      <c r="GRE115" s="376"/>
      <c r="GRF115" s="376"/>
      <c r="GRG115" s="376"/>
      <c r="GRH115" s="376"/>
      <c r="GRI115" s="376"/>
      <c r="GRJ115" s="376"/>
      <c r="GRK115" s="376"/>
      <c r="GRL115" s="376"/>
      <c r="GRM115" s="376"/>
      <c r="GRN115" s="376"/>
      <c r="GRO115" s="376"/>
      <c r="GRP115" s="376"/>
      <c r="GRQ115" s="376"/>
      <c r="GRR115" s="376"/>
      <c r="GRS115" s="376"/>
      <c r="GRT115" s="376"/>
      <c r="GRU115" s="376"/>
      <c r="GRV115" s="376"/>
      <c r="GRW115" s="376"/>
      <c r="GRX115" s="376"/>
      <c r="GRY115" s="376"/>
      <c r="GRZ115" s="376"/>
      <c r="GSA115" s="376"/>
      <c r="GSB115" s="376"/>
      <c r="GSC115" s="376"/>
      <c r="GSD115" s="376"/>
      <c r="GSE115" s="376"/>
      <c r="GSF115" s="376"/>
      <c r="GSG115" s="376"/>
      <c r="GSH115" s="376"/>
      <c r="GSI115" s="376"/>
      <c r="GSJ115" s="376"/>
      <c r="GSK115" s="376"/>
      <c r="GSL115" s="376"/>
      <c r="GSM115" s="376"/>
      <c r="GSN115" s="376"/>
      <c r="GSO115" s="376"/>
      <c r="GSP115" s="376"/>
      <c r="GSQ115" s="376"/>
      <c r="GSR115" s="376"/>
      <c r="GSS115" s="376"/>
      <c r="GST115" s="376"/>
      <c r="GSU115" s="376"/>
      <c r="GSV115" s="376"/>
      <c r="GSW115" s="376"/>
      <c r="GSX115" s="376"/>
      <c r="GSY115" s="376"/>
      <c r="GSZ115" s="376"/>
      <c r="GTA115" s="376"/>
      <c r="GTB115" s="376"/>
      <c r="GTC115" s="376"/>
      <c r="GTD115" s="376"/>
      <c r="GTE115" s="376"/>
      <c r="GTF115" s="376"/>
      <c r="GTG115" s="376"/>
      <c r="GTH115" s="376"/>
      <c r="GTI115" s="376"/>
      <c r="GTJ115" s="376"/>
      <c r="GTK115" s="376"/>
      <c r="GTL115" s="376"/>
      <c r="GTM115" s="376"/>
      <c r="GTN115" s="376"/>
      <c r="GTO115" s="376"/>
      <c r="GTP115" s="376"/>
      <c r="GTQ115" s="376"/>
      <c r="GTR115" s="376"/>
      <c r="GTS115" s="376"/>
      <c r="GTT115" s="376"/>
      <c r="GTU115" s="376"/>
      <c r="GTV115" s="376"/>
      <c r="GTW115" s="376"/>
      <c r="GTX115" s="376"/>
      <c r="GTY115" s="376"/>
      <c r="GTZ115" s="376"/>
      <c r="GUA115" s="376"/>
      <c r="GUB115" s="376"/>
      <c r="GUC115" s="376"/>
      <c r="GUD115" s="376"/>
      <c r="GUE115" s="376"/>
      <c r="GUF115" s="376"/>
      <c r="GUG115" s="376"/>
      <c r="GUH115" s="376"/>
      <c r="GUI115" s="376"/>
      <c r="GUJ115" s="376"/>
      <c r="GUK115" s="376"/>
      <c r="GUL115" s="376"/>
      <c r="GUM115" s="376"/>
      <c r="GUN115" s="376"/>
      <c r="GUO115" s="376"/>
      <c r="GUP115" s="376"/>
      <c r="GUQ115" s="376"/>
      <c r="GUR115" s="376"/>
      <c r="GUS115" s="376"/>
      <c r="GUT115" s="376"/>
      <c r="GUU115" s="376"/>
      <c r="GUV115" s="376"/>
      <c r="GUW115" s="376"/>
      <c r="GUX115" s="376"/>
      <c r="GUY115" s="376"/>
      <c r="GUZ115" s="376"/>
      <c r="GVA115" s="376"/>
      <c r="GVB115" s="376"/>
      <c r="GVC115" s="376"/>
      <c r="GVD115" s="376"/>
      <c r="GVE115" s="376"/>
      <c r="GVF115" s="376"/>
      <c r="GVG115" s="376"/>
      <c r="GVH115" s="376"/>
      <c r="GVI115" s="376"/>
      <c r="GVJ115" s="376"/>
      <c r="GVK115" s="376"/>
      <c r="GVL115" s="376"/>
      <c r="GVM115" s="376"/>
      <c r="GVN115" s="376"/>
      <c r="GVO115" s="376"/>
      <c r="GVP115" s="376"/>
      <c r="GVQ115" s="376"/>
      <c r="GVR115" s="376"/>
      <c r="GVS115" s="376"/>
      <c r="GVT115" s="376"/>
      <c r="GVU115" s="376"/>
      <c r="GVV115" s="376"/>
      <c r="GVW115" s="376"/>
      <c r="GVX115" s="376"/>
      <c r="GVY115" s="376"/>
      <c r="GVZ115" s="376"/>
      <c r="GWA115" s="376"/>
      <c r="GWB115" s="376"/>
      <c r="GWC115" s="376"/>
      <c r="GWD115" s="376"/>
      <c r="GWE115" s="376"/>
      <c r="GWF115" s="376"/>
      <c r="GWG115" s="376"/>
      <c r="GWH115" s="376"/>
      <c r="GWI115" s="376"/>
      <c r="GWJ115" s="376"/>
      <c r="GWK115" s="376"/>
      <c r="GWL115" s="376"/>
      <c r="GWM115" s="376"/>
      <c r="GWN115" s="376"/>
      <c r="GWO115" s="376"/>
      <c r="GWP115" s="376"/>
      <c r="GWQ115" s="376"/>
      <c r="GWR115" s="376"/>
      <c r="GWS115" s="376"/>
      <c r="GWT115" s="376"/>
      <c r="GWU115" s="376"/>
      <c r="GWV115" s="376"/>
      <c r="GWW115" s="376"/>
      <c r="GWX115" s="376"/>
      <c r="GWY115" s="376"/>
      <c r="GWZ115" s="376"/>
      <c r="GXA115" s="376"/>
      <c r="GXB115" s="376"/>
      <c r="GXC115" s="376"/>
      <c r="GXD115" s="376"/>
      <c r="GXE115" s="376"/>
      <c r="GXF115" s="376"/>
      <c r="GXG115" s="376"/>
      <c r="GXH115" s="376"/>
      <c r="GXI115" s="376"/>
      <c r="GXJ115" s="376"/>
      <c r="GXK115" s="376"/>
      <c r="GXL115" s="376"/>
      <c r="GXM115" s="376"/>
      <c r="GXN115" s="376"/>
      <c r="GXO115" s="376"/>
      <c r="GXP115" s="376"/>
      <c r="GXQ115" s="376"/>
      <c r="GXR115" s="376"/>
      <c r="GXS115" s="376"/>
      <c r="GXT115" s="376"/>
      <c r="GXU115" s="376"/>
      <c r="GXV115" s="376"/>
      <c r="GXW115" s="376"/>
      <c r="GXX115" s="376"/>
      <c r="GXY115" s="376"/>
      <c r="GXZ115" s="376"/>
      <c r="GYA115" s="376"/>
      <c r="GYB115" s="376"/>
      <c r="GYC115" s="376"/>
      <c r="GYD115" s="376"/>
      <c r="GYE115" s="376"/>
      <c r="GYF115" s="376"/>
      <c r="GYG115" s="376"/>
      <c r="GYH115" s="376"/>
      <c r="GYI115" s="376"/>
      <c r="GYJ115" s="376"/>
      <c r="GYK115" s="376"/>
      <c r="GYL115" s="376"/>
      <c r="GYM115" s="376"/>
      <c r="GYN115" s="376"/>
      <c r="GYO115" s="376"/>
      <c r="GYP115" s="376"/>
      <c r="GYQ115" s="376"/>
      <c r="GYR115" s="376"/>
      <c r="GYS115" s="376"/>
      <c r="GYT115" s="376"/>
      <c r="GYU115" s="376"/>
      <c r="GYV115" s="376"/>
      <c r="GYW115" s="376"/>
      <c r="GYX115" s="376"/>
      <c r="GYY115" s="376"/>
      <c r="GYZ115" s="376"/>
      <c r="GZA115" s="376"/>
      <c r="GZB115" s="376"/>
      <c r="GZC115" s="376"/>
      <c r="GZD115" s="376"/>
      <c r="GZE115" s="376"/>
      <c r="GZF115" s="376"/>
      <c r="GZG115" s="376"/>
      <c r="GZH115" s="376"/>
      <c r="GZI115" s="376"/>
      <c r="GZJ115" s="376"/>
      <c r="GZK115" s="376"/>
      <c r="GZL115" s="376"/>
      <c r="GZM115" s="376"/>
      <c r="GZN115" s="376"/>
      <c r="GZO115" s="376"/>
      <c r="GZP115" s="376"/>
      <c r="GZQ115" s="376"/>
      <c r="GZR115" s="376"/>
      <c r="GZS115" s="376"/>
      <c r="GZT115" s="376"/>
      <c r="GZU115" s="376"/>
      <c r="GZV115" s="376"/>
      <c r="GZW115" s="376"/>
      <c r="GZX115" s="376"/>
      <c r="GZY115" s="376"/>
      <c r="GZZ115" s="376"/>
      <c r="HAA115" s="376"/>
      <c r="HAB115" s="376"/>
      <c r="HAC115" s="376"/>
      <c r="HAD115" s="376"/>
      <c r="HAE115" s="376"/>
      <c r="HAF115" s="376"/>
      <c r="HAG115" s="376"/>
      <c r="HAH115" s="376"/>
      <c r="HAI115" s="376"/>
      <c r="HAJ115" s="376"/>
      <c r="HAK115" s="376"/>
      <c r="HAL115" s="376"/>
      <c r="HAM115" s="376"/>
      <c r="HAN115" s="376"/>
      <c r="HAO115" s="376"/>
      <c r="HAP115" s="376"/>
      <c r="HAQ115" s="376"/>
      <c r="HAR115" s="376"/>
      <c r="HAS115" s="376"/>
      <c r="HAT115" s="376"/>
      <c r="HAU115" s="376"/>
      <c r="HAV115" s="376"/>
      <c r="HAW115" s="376"/>
      <c r="HAX115" s="376"/>
      <c r="HAY115" s="376"/>
      <c r="HAZ115" s="376"/>
      <c r="HBA115" s="376"/>
      <c r="HBB115" s="376"/>
      <c r="HBC115" s="376"/>
      <c r="HBD115" s="376"/>
      <c r="HBE115" s="376"/>
      <c r="HBF115" s="376"/>
      <c r="HBG115" s="376"/>
      <c r="HBH115" s="376"/>
      <c r="HBI115" s="376"/>
      <c r="HBJ115" s="376"/>
      <c r="HBK115" s="376"/>
      <c r="HBL115" s="376"/>
      <c r="HBM115" s="376"/>
      <c r="HBN115" s="376"/>
      <c r="HBO115" s="376"/>
      <c r="HBP115" s="376"/>
      <c r="HBQ115" s="376"/>
      <c r="HBR115" s="376"/>
      <c r="HBS115" s="376"/>
      <c r="HBT115" s="376"/>
      <c r="HBU115" s="376"/>
      <c r="HBV115" s="376"/>
      <c r="HBW115" s="376"/>
      <c r="HBX115" s="376"/>
      <c r="HBY115" s="376"/>
      <c r="HBZ115" s="376"/>
      <c r="HCA115" s="376"/>
      <c r="HCB115" s="376"/>
      <c r="HCC115" s="376"/>
      <c r="HCD115" s="376"/>
      <c r="HCE115" s="376"/>
      <c r="HCF115" s="376"/>
      <c r="HCG115" s="376"/>
      <c r="HCH115" s="376"/>
      <c r="HCI115" s="376"/>
      <c r="HCJ115" s="376"/>
      <c r="HCK115" s="376"/>
      <c r="HCL115" s="376"/>
      <c r="HCM115" s="376"/>
      <c r="HCN115" s="376"/>
      <c r="HCO115" s="376"/>
      <c r="HCP115" s="376"/>
      <c r="HCQ115" s="376"/>
      <c r="HCR115" s="376"/>
      <c r="HCS115" s="376"/>
      <c r="HCT115" s="376"/>
      <c r="HCU115" s="376"/>
      <c r="HCV115" s="376"/>
      <c r="HCW115" s="376"/>
      <c r="HCX115" s="376"/>
      <c r="HCY115" s="376"/>
      <c r="HCZ115" s="376"/>
      <c r="HDA115" s="376"/>
      <c r="HDB115" s="376"/>
      <c r="HDC115" s="376"/>
      <c r="HDD115" s="376"/>
      <c r="HDE115" s="376"/>
      <c r="HDF115" s="376"/>
      <c r="HDG115" s="376"/>
      <c r="HDH115" s="376"/>
      <c r="HDI115" s="376"/>
      <c r="HDJ115" s="376"/>
      <c r="HDK115" s="376"/>
      <c r="HDL115" s="376"/>
      <c r="HDM115" s="376"/>
      <c r="HDN115" s="376"/>
      <c r="HDO115" s="376"/>
      <c r="HDP115" s="376"/>
      <c r="HDQ115" s="376"/>
      <c r="HDR115" s="376"/>
      <c r="HDS115" s="376"/>
      <c r="HDT115" s="376"/>
      <c r="HDU115" s="376"/>
      <c r="HDV115" s="376"/>
      <c r="HDW115" s="376"/>
      <c r="HDX115" s="376"/>
      <c r="HDY115" s="376"/>
      <c r="HDZ115" s="376"/>
      <c r="HEA115" s="376"/>
      <c r="HEB115" s="376"/>
      <c r="HEC115" s="376"/>
      <c r="HED115" s="376"/>
      <c r="HEE115" s="376"/>
      <c r="HEF115" s="376"/>
      <c r="HEG115" s="376"/>
      <c r="HEH115" s="376"/>
      <c r="HEI115" s="376"/>
      <c r="HEJ115" s="376"/>
      <c r="HEK115" s="376"/>
      <c r="HEL115" s="376"/>
      <c r="HEM115" s="376"/>
      <c r="HEN115" s="376"/>
      <c r="HEO115" s="376"/>
      <c r="HEP115" s="376"/>
      <c r="HEQ115" s="376"/>
      <c r="HER115" s="376"/>
      <c r="HES115" s="376"/>
      <c r="HET115" s="376"/>
      <c r="HEU115" s="376"/>
      <c r="HEV115" s="376"/>
      <c r="HEW115" s="376"/>
      <c r="HEX115" s="376"/>
      <c r="HEY115" s="376"/>
      <c r="HEZ115" s="376"/>
      <c r="HFA115" s="376"/>
      <c r="HFB115" s="376"/>
      <c r="HFC115" s="376"/>
      <c r="HFD115" s="376"/>
      <c r="HFE115" s="376"/>
      <c r="HFF115" s="376"/>
      <c r="HFG115" s="376"/>
      <c r="HFH115" s="376"/>
      <c r="HFI115" s="376"/>
      <c r="HFJ115" s="376"/>
      <c r="HFK115" s="376"/>
      <c r="HFL115" s="376"/>
      <c r="HFM115" s="376"/>
      <c r="HFN115" s="376"/>
      <c r="HFO115" s="376"/>
      <c r="HFP115" s="376"/>
      <c r="HFQ115" s="376"/>
      <c r="HFR115" s="376"/>
      <c r="HFS115" s="376"/>
      <c r="HFT115" s="376"/>
      <c r="HFU115" s="376"/>
      <c r="HFV115" s="376"/>
      <c r="HFW115" s="376"/>
      <c r="HFX115" s="376"/>
      <c r="HFY115" s="376"/>
      <c r="HFZ115" s="376"/>
      <c r="HGA115" s="376"/>
      <c r="HGB115" s="376"/>
      <c r="HGC115" s="376"/>
      <c r="HGD115" s="376"/>
      <c r="HGE115" s="376"/>
      <c r="HGF115" s="376"/>
      <c r="HGG115" s="376"/>
      <c r="HGH115" s="376"/>
      <c r="HGI115" s="376"/>
      <c r="HGJ115" s="376"/>
      <c r="HGK115" s="376"/>
      <c r="HGL115" s="376"/>
      <c r="HGM115" s="376"/>
      <c r="HGN115" s="376"/>
      <c r="HGO115" s="376"/>
      <c r="HGP115" s="376"/>
      <c r="HGQ115" s="376"/>
      <c r="HGR115" s="376"/>
      <c r="HGS115" s="376"/>
      <c r="HGT115" s="376"/>
      <c r="HGU115" s="376"/>
      <c r="HGV115" s="376"/>
      <c r="HGW115" s="376"/>
      <c r="HGX115" s="376"/>
      <c r="HGY115" s="376"/>
      <c r="HGZ115" s="376"/>
      <c r="HHA115" s="376"/>
      <c r="HHB115" s="376"/>
      <c r="HHC115" s="376"/>
      <c r="HHD115" s="376"/>
      <c r="HHE115" s="376"/>
      <c r="HHF115" s="376"/>
      <c r="HHG115" s="376"/>
      <c r="HHH115" s="376"/>
      <c r="HHI115" s="376"/>
      <c r="HHJ115" s="376"/>
      <c r="HHK115" s="376"/>
      <c r="HHL115" s="376"/>
      <c r="HHM115" s="376"/>
      <c r="HHN115" s="376"/>
      <c r="HHO115" s="376"/>
      <c r="HHP115" s="376"/>
      <c r="HHQ115" s="376"/>
      <c r="HHR115" s="376"/>
      <c r="HHS115" s="376"/>
      <c r="HHT115" s="376"/>
      <c r="HHU115" s="376"/>
      <c r="HHV115" s="376"/>
      <c r="HHW115" s="376"/>
      <c r="HHX115" s="376"/>
      <c r="HHY115" s="376"/>
      <c r="HHZ115" s="376"/>
      <c r="HIA115" s="376"/>
      <c r="HIB115" s="376"/>
      <c r="HIC115" s="376"/>
      <c r="HID115" s="376"/>
      <c r="HIE115" s="376"/>
      <c r="HIF115" s="376"/>
      <c r="HIG115" s="376"/>
      <c r="HIH115" s="376"/>
      <c r="HII115" s="376"/>
      <c r="HIJ115" s="376"/>
      <c r="HIK115" s="376"/>
      <c r="HIL115" s="376"/>
      <c r="HIM115" s="376"/>
      <c r="HIN115" s="376"/>
      <c r="HIO115" s="376"/>
      <c r="HIP115" s="376"/>
      <c r="HIQ115" s="376"/>
      <c r="HIR115" s="376"/>
      <c r="HIS115" s="376"/>
      <c r="HIT115" s="376"/>
      <c r="HIU115" s="376"/>
      <c r="HIV115" s="376"/>
      <c r="HIW115" s="376"/>
      <c r="HIX115" s="376"/>
      <c r="HIY115" s="376"/>
      <c r="HIZ115" s="376"/>
      <c r="HJA115" s="376"/>
      <c r="HJB115" s="376"/>
      <c r="HJC115" s="376"/>
      <c r="HJD115" s="376"/>
      <c r="HJE115" s="376"/>
      <c r="HJF115" s="376"/>
      <c r="HJG115" s="376"/>
      <c r="HJH115" s="376"/>
      <c r="HJI115" s="376"/>
      <c r="HJJ115" s="376"/>
      <c r="HJK115" s="376"/>
      <c r="HJL115" s="376"/>
      <c r="HJM115" s="376"/>
      <c r="HJN115" s="376"/>
      <c r="HJO115" s="376"/>
      <c r="HJP115" s="376"/>
      <c r="HJQ115" s="376"/>
      <c r="HJR115" s="376"/>
      <c r="HJS115" s="376"/>
      <c r="HJT115" s="376"/>
      <c r="HJU115" s="376"/>
      <c r="HJV115" s="376"/>
      <c r="HJW115" s="376"/>
      <c r="HJX115" s="376"/>
      <c r="HJY115" s="376"/>
      <c r="HJZ115" s="376"/>
      <c r="HKA115" s="376"/>
      <c r="HKB115" s="376"/>
      <c r="HKC115" s="376"/>
      <c r="HKD115" s="376"/>
      <c r="HKE115" s="376"/>
      <c r="HKF115" s="376"/>
      <c r="HKG115" s="376"/>
      <c r="HKH115" s="376"/>
      <c r="HKI115" s="376"/>
      <c r="HKJ115" s="376"/>
      <c r="HKK115" s="376"/>
      <c r="HKL115" s="376"/>
      <c r="HKM115" s="376"/>
      <c r="HKN115" s="376"/>
      <c r="HKO115" s="376"/>
      <c r="HKP115" s="376"/>
      <c r="HKQ115" s="376"/>
      <c r="HKR115" s="376"/>
      <c r="HKS115" s="376"/>
      <c r="HKT115" s="376"/>
      <c r="HKU115" s="376"/>
      <c r="HKV115" s="376"/>
      <c r="HKW115" s="376"/>
      <c r="HKX115" s="376"/>
      <c r="HKY115" s="376"/>
      <c r="HKZ115" s="376"/>
      <c r="HLA115" s="376"/>
      <c r="HLB115" s="376"/>
      <c r="HLC115" s="376"/>
      <c r="HLD115" s="376"/>
      <c r="HLE115" s="376"/>
      <c r="HLF115" s="376"/>
      <c r="HLG115" s="376"/>
      <c r="HLH115" s="376"/>
      <c r="HLI115" s="376"/>
      <c r="HLJ115" s="376"/>
      <c r="HLK115" s="376"/>
      <c r="HLL115" s="376"/>
      <c r="HLM115" s="376"/>
      <c r="HLN115" s="376"/>
      <c r="HLO115" s="376"/>
      <c r="HLP115" s="376"/>
      <c r="HLQ115" s="376"/>
      <c r="HLR115" s="376"/>
      <c r="HLS115" s="376"/>
      <c r="HLT115" s="376"/>
      <c r="HLU115" s="376"/>
      <c r="HLV115" s="376"/>
      <c r="HLW115" s="376"/>
      <c r="HLX115" s="376"/>
      <c r="HLY115" s="376"/>
      <c r="HLZ115" s="376"/>
      <c r="HMA115" s="376"/>
      <c r="HMB115" s="376"/>
      <c r="HMC115" s="376"/>
      <c r="HMD115" s="376"/>
      <c r="HME115" s="376"/>
      <c r="HMF115" s="376"/>
      <c r="HMG115" s="376"/>
      <c r="HMH115" s="376"/>
      <c r="HMI115" s="376"/>
      <c r="HMJ115" s="376"/>
      <c r="HMK115" s="376"/>
      <c r="HML115" s="376"/>
      <c r="HMM115" s="376"/>
      <c r="HMN115" s="376"/>
      <c r="HMO115" s="376"/>
      <c r="HMP115" s="376"/>
      <c r="HMQ115" s="376"/>
      <c r="HMR115" s="376"/>
      <c r="HMS115" s="376"/>
      <c r="HMT115" s="376"/>
      <c r="HMU115" s="376"/>
      <c r="HMV115" s="376"/>
      <c r="HMW115" s="376"/>
      <c r="HMX115" s="376"/>
      <c r="HMY115" s="376"/>
      <c r="HMZ115" s="376"/>
      <c r="HNA115" s="376"/>
      <c r="HNB115" s="376"/>
      <c r="HNC115" s="376"/>
      <c r="HND115" s="376"/>
      <c r="HNE115" s="376"/>
      <c r="HNF115" s="376"/>
      <c r="HNG115" s="376"/>
      <c r="HNH115" s="376"/>
      <c r="HNI115" s="376"/>
      <c r="HNJ115" s="376"/>
      <c r="HNK115" s="376"/>
      <c r="HNL115" s="376"/>
      <c r="HNM115" s="376"/>
      <c r="HNN115" s="376"/>
      <c r="HNO115" s="376"/>
      <c r="HNP115" s="376"/>
      <c r="HNQ115" s="376"/>
      <c r="HNR115" s="376"/>
      <c r="HNS115" s="376"/>
      <c r="HNT115" s="376"/>
      <c r="HNU115" s="376"/>
      <c r="HNV115" s="376"/>
      <c r="HNW115" s="376"/>
      <c r="HNX115" s="376"/>
      <c r="HNY115" s="376"/>
      <c r="HNZ115" s="376"/>
      <c r="HOA115" s="376"/>
      <c r="HOB115" s="376"/>
      <c r="HOC115" s="376"/>
      <c r="HOD115" s="376"/>
      <c r="HOE115" s="376"/>
      <c r="HOF115" s="376"/>
      <c r="HOG115" s="376"/>
      <c r="HOH115" s="376"/>
      <c r="HOI115" s="376"/>
      <c r="HOJ115" s="376"/>
      <c r="HOK115" s="376"/>
      <c r="HOL115" s="376"/>
      <c r="HOM115" s="376"/>
      <c r="HON115" s="376"/>
      <c r="HOO115" s="376"/>
      <c r="HOP115" s="376"/>
      <c r="HOQ115" s="376"/>
      <c r="HOR115" s="376"/>
      <c r="HOS115" s="376"/>
      <c r="HOT115" s="376"/>
      <c r="HOU115" s="376"/>
      <c r="HOV115" s="376"/>
      <c r="HOW115" s="376"/>
      <c r="HOX115" s="376"/>
      <c r="HOY115" s="376"/>
      <c r="HOZ115" s="376"/>
      <c r="HPA115" s="376"/>
      <c r="HPB115" s="376"/>
      <c r="HPC115" s="376"/>
      <c r="HPD115" s="376"/>
      <c r="HPE115" s="376"/>
      <c r="HPF115" s="376"/>
      <c r="HPG115" s="376"/>
      <c r="HPH115" s="376"/>
      <c r="HPI115" s="376"/>
      <c r="HPJ115" s="376"/>
      <c r="HPK115" s="376"/>
      <c r="HPL115" s="376"/>
      <c r="HPM115" s="376"/>
      <c r="HPN115" s="376"/>
      <c r="HPO115" s="376"/>
      <c r="HPP115" s="376"/>
      <c r="HPQ115" s="376"/>
      <c r="HPR115" s="376"/>
      <c r="HPS115" s="376"/>
      <c r="HPT115" s="376"/>
      <c r="HPU115" s="376"/>
      <c r="HPV115" s="376"/>
      <c r="HPW115" s="376"/>
      <c r="HPX115" s="376"/>
      <c r="HPY115" s="376"/>
      <c r="HPZ115" s="376"/>
      <c r="HQA115" s="376"/>
      <c r="HQB115" s="376"/>
      <c r="HQC115" s="376"/>
      <c r="HQD115" s="376"/>
      <c r="HQE115" s="376"/>
      <c r="HQF115" s="376"/>
      <c r="HQG115" s="376"/>
      <c r="HQH115" s="376"/>
      <c r="HQI115" s="376"/>
      <c r="HQJ115" s="376"/>
      <c r="HQK115" s="376"/>
      <c r="HQL115" s="376"/>
      <c r="HQM115" s="376"/>
      <c r="HQN115" s="376"/>
      <c r="HQO115" s="376"/>
      <c r="HQP115" s="376"/>
      <c r="HQQ115" s="376"/>
      <c r="HQR115" s="376"/>
      <c r="HQS115" s="376"/>
      <c r="HQT115" s="376"/>
      <c r="HQU115" s="376"/>
      <c r="HQV115" s="376"/>
      <c r="HQW115" s="376"/>
      <c r="HQX115" s="376"/>
      <c r="HQY115" s="376"/>
      <c r="HQZ115" s="376"/>
      <c r="HRA115" s="376"/>
      <c r="HRB115" s="376"/>
      <c r="HRC115" s="376"/>
      <c r="HRD115" s="376"/>
      <c r="HRE115" s="376"/>
      <c r="HRF115" s="376"/>
      <c r="HRG115" s="376"/>
      <c r="HRH115" s="376"/>
      <c r="HRI115" s="376"/>
      <c r="HRJ115" s="376"/>
      <c r="HRK115" s="376"/>
      <c r="HRL115" s="376"/>
      <c r="HRM115" s="376"/>
      <c r="HRN115" s="376"/>
      <c r="HRO115" s="376"/>
      <c r="HRP115" s="376"/>
      <c r="HRQ115" s="376"/>
      <c r="HRR115" s="376"/>
      <c r="HRS115" s="376"/>
      <c r="HRT115" s="376"/>
      <c r="HRU115" s="376"/>
      <c r="HRV115" s="376"/>
      <c r="HRW115" s="376"/>
      <c r="HRX115" s="376"/>
      <c r="HRY115" s="376"/>
      <c r="HRZ115" s="376"/>
      <c r="HSA115" s="376"/>
      <c r="HSB115" s="376"/>
      <c r="HSC115" s="376"/>
      <c r="HSD115" s="376"/>
      <c r="HSE115" s="376"/>
      <c r="HSF115" s="376"/>
      <c r="HSG115" s="376"/>
      <c r="HSH115" s="376"/>
      <c r="HSI115" s="376"/>
      <c r="HSJ115" s="376"/>
      <c r="HSK115" s="376"/>
      <c r="HSL115" s="376"/>
      <c r="HSM115" s="376"/>
      <c r="HSN115" s="376"/>
      <c r="HSO115" s="376"/>
      <c r="HSP115" s="376"/>
      <c r="HSQ115" s="376"/>
      <c r="HSR115" s="376"/>
      <c r="HSS115" s="376"/>
      <c r="HST115" s="376"/>
      <c r="HSU115" s="376"/>
      <c r="HSV115" s="376"/>
      <c r="HSW115" s="376"/>
      <c r="HSX115" s="376"/>
      <c r="HSY115" s="376"/>
      <c r="HSZ115" s="376"/>
      <c r="HTA115" s="376"/>
      <c r="HTB115" s="376"/>
      <c r="HTC115" s="376"/>
      <c r="HTD115" s="376"/>
      <c r="HTE115" s="376"/>
      <c r="HTF115" s="376"/>
      <c r="HTG115" s="376"/>
      <c r="HTH115" s="376"/>
      <c r="HTI115" s="376"/>
      <c r="HTJ115" s="376"/>
      <c r="HTK115" s="376"/>
      <c r="HTL115" s="376"/>
      <c r="HTM115" s="376"/>
      <c r="HTN115" s="376"/>
      <c r="HTO115" s="376"/>
      <c r="HTP115" s="376"/>
      <c r="HTQ115" s="376"/>
      <c r="HTR115" s="376"/>
      <c r="HTS115" s="376"/>
      <c r="HTT115" s="376"/>
      <c r="HTU115" s="376"/>
      <c r="HTV115" s="376"/>
      <c r="HTW115" s="376"/>
      <c r="HTX115" s="376"/>
      <c r="HTY115" s="376"/>
      <c r="HTZ115" s="376"/>
      <c r="HUA115" s="376"/>
      <c r="HUB115" s="376"/>
      <c r="HUC115" s="376"/>
      <c r="HUD115" s="376"/>
      <c r="HUE115" s="376"/>
      <c r="HUF115" s="376"/>
      <c r="HUG115" s="376"/>
      <c r="HUH115" s="376"/>
      <c r="HUI115" s="376"/>
      <c r="HUJ115" s="376"/>
      <c r="HUK115" s="376"/>
      <c r="HUL115" s="376"/>
      <c r="HUM115" s="376"/>
      <c r="HUN115" s="376"/>
      <c r="HUO115" s="376"/>
      <c r="HUP115" s="376"/>
      <c r="HUQ115" s="376"/>
      <c r="HUR115" s="376"/>
      <c r="HUS115" s="376"/>
      <c r="HUT115" s="376"/>
      <c r="HUU115" s="376"/>
      <c r="HUV115" s="376"/>
      <c r="HUW115" s="376"/>
      <c r="HUX115" s="376"/>
      <c r="HUY115" s="376"/>
      <c r="HUZ115" s="376"/>
      <c r="HVA115" s="376"/>
      <c r="HVB115" s="376"/>
      <c r="HVC115" s="376"/>
      <c r="HVD115" s="376"/>
      <c r="HVE115" s="376"/>
      <c r="HVF115" s="376"/>
      <c r="HVG115" s="376"/>
      <c r="HVH115" s="376"/>
      <c r="HVI115" s="376"/>
      <c r="HVJ115" s="376"/>
      <c r="HVK115" s="376"/>
      <c r="HVL115" s="376"/>
      <c r="HVM115" s="376"/>
      <c r="HVN115" s="376"/>
      <c r="HVO115" s="376"/>
      <c r="HVP115" s="376"/>
      <c r="HVQ115" s="376"/>
      <c r="HVR115" s="376"/>
      <c r="HVS115" s="376"/>
      <c r="HVT115" s="376"/>
      <c r="HVU115" s="376"/>
      <c r="HVV115" s="376"/>
      <c r="HVW115" s="376"/>
      <c r="HVX115" s="376"/>
      <c r="HVY115" s="376"/>
      <c r="HVZ115" s="376"/>
      <c r="HWA115" s="376"/>
      <c r="HWB115" s="376"/>
      <c r="HWC115" s="376"/>
      <c r="HWD115" s="376"/>
      <c r="HWE115" s="376"/>
      <c r="HWF115" s="376"/>
      <c r="HWG115" s="376"/>
      <c r="HWH115" s="376"/>
      <c r="HWI115" s="376"/>
      <c r="HWJ115" s="376"/>
      <c r="HWK115" s="376"/>
      <c r="HWL115" s="376"/>
      <c r="HWM115" s="376"/>
      <c r="HWN115" s="376"/>
      <c r="HWO115" s="376"/>
      <c r="HWP115" s="376"/>
      <c r="HWQ115" s="376"/>
      <c r="HWR115" s="376"/>
      <c r="HWS115" s="376"/>
      <c r="HWT115" s="376"/>
      <c r="HWU115" s="376"/>
      <c r="HWV115" s="376"/>
      <c r="HWW115" s="376"/>
      <c r="HWX115" s="376"/>
      <c r="HWY115" s="376"/>
      <c r="HWZ115" s="376"/>
      <c r="HXA115" s="376"/>
      <c r="HXB115" s="376"/>
      <c r="HXC115" s="376"/>
      <c r="HXD115" s="376"/>
      <c r="HXE115" s="376"/>
      <c r="HXF115" s="376"/>
      <c r="HXG115" s="376"/>
      <c r="HXH115" s="376"/>
      <c r="HXI115" s="376"/>
      <c r="HXJ115" s="376"/>
      <c r="HXK115" s="376"/>
      <c r="HXL115" s="376"/>
      <c r="HXM115" s="376"/>
      <c r="HXN115" s="376"/>
      <c r="HXO115" s="376"/>
      <c r="HXP115" s="376"/>
      <c r="HXQ115" s="376"/>
      <c r="HXR115" s="376"/>
      <c r="HXS115" s="376"/>
      <c r="HXT115" s="376"/>
      <c r="HXU115" s="376"/>
      <c r="HXV115" s="376"/>
      <c r="HXW115" s="376"/>
      <c r="HXX115" s="376"/>
      <c r="HXY115" s="376"/>
      <c r="HXZ115" s="376"/>
      <c r="HYA115" s="376"/>
      <c r="HYB115" s="376"/>
      <c r="HYC115" s="376"/>
      <c r="HYD115" s="376"/>
      <c r="HYE115" s="376"/>
      <c r="HYF115" s="376"/>
      <c r="HYG115" s="376"/>
      <c r="HYH115" s="376"/>
      <c r="HYI115" s="376"/>
      <c r="HYJ115" s="376"/>
      <c r="HYK115" s="376"/>
      <c r="HYL115" s="376"/>
      <c r="HYM115" s="376"/>
      <c r="HYN115" s="376"/>
      <c r="HYO115" s="376"/>
      <c r="HYP115" s="376"/>
      <c r="HYQ115" s="376"/>
      <c r="HYR115" s="376"/>
      <c r="HYS115" s="376"/>
      <c r="HYT115" s="376"/>
      <c r="HYU115" s="376"/>
      <c r="HYV115" s="376"/>
      <c r="HYW115" s="376"/>
      <c r="HYX115" s="376"/>
      <c r="HYY115" s="376"/>
      <c r="HYZ115" s="376"/>
      <c r="HZA115" s="376"/>
      <c r="HZB115" s="376"/>
      <c r="HZC115" s="376"/>
      <c r="HZD115" s="376"/>
      <c r="HZE115" s="376"/>
      <c r="HZF115" s="376"/>
      <c r="HZG115" s="376"/>
      <c r="HZH115" s="376"/>
      <c r="HZI115" s="376"/>
      <c r="HZJ115" s="376"/>
      <c r="HZK115" s="376"/>
      <c r="HZL115" s="376"/>
      <c r="HZM115" s="376"/>
      <c r="HZN115" s="376"/>
      <c r="HZO115" s="376"/>
      <c r="HZP115" s="376"/>
      <c r="HZQ115" s="376"/>
      <c r="HZR115" s="376"/>
      <c r="HZS115" s="376"/>
      <c r="HZT115" s="376"/>
      <c r="HZU115" s="376"/>
      <c r="HZV115" s="376"/>
      <c r="HZW115" s="376"/>
      <c r="HZX115" s="376"/>
      <c r="HZY115" s="376"/>
      <c r="HZZ115" s="376"/>
      <c r="IAA115" s="376"/>
      <c r="IAB115" s="376"/>
      <c r="IAC115" s="376"/>
      <c r="IAD115" s="376"/>
      <c r="IAE115" s="376"/>
      <c r="IAF115" s="376"/>
      <c r="IAG115" s="376"/>
      <c r="IAH115" s="376"/>
      <c r="IAI115" s="376"/>
      <c r="IAJ115" s="376"/>
      <c r="IAK115" s="376"/>
      <c r="IAL115" s="376"/>
      <c r="IAM115" s="376"/>
      <c r="IAN115" s="376"/>
      <c r="IAO115" s="376"/>
      <c r="IAP115" s="376"/>
      <c r="IAQ115" s="376"/>
      <c r="IAR115" s="376"/>
      <c r="IAS115" s="376"/>
      <c r="IAT115" s="376"/>
      <c r="IAU115" s="376"/>
      <c r="IAV115" s="376"/>
      <c r="IAW115" s="376"/>
      <c r="IAX115" s="376"/>
      <c r="IAY115" s="376"/>
      <c r="IAZ115" s="376"/>
      <c r="IBA115" s="376"/>
      <c r="IBB115" s="376"/>
      <c r="IBC115" s="376"/>
      <c r="IBD115" s="376"/>
      <c r="IBE115" s="376"/>
      <c r="IBF115" s="376"/>
      <c r="IBG115" s="376"/>
      <c r="IBH115" s="376"/>
      <c r="IBI115" s="376"/>
      <c r="IBJ115" s="376"/>
      <c r="IBK115" s="376"/>
      <c r="IBL115" s="376"/>
      <c r="IBM115" s="376"/>
      <c r="IBN115" s="376"/>
      <c r="IBO115" s="376"/>
      <c r="IBP115" s="376"/>
      <c r="IBQ115" s="376"/>
      <c r="IBR115" s="376"/>
      <c r="IBS115" s="376"/>
      <c r="IBT115" s="376"/>
      <c r="IBU115" s="376"/>
      <c r="IBV115" s="376"/>
      <c r="IBW115" s="376"/>
      <c r="IBX115" s="376"/>
      <c r="IBY115" s="376"/>
      <c r="IBZ115" s="376"/>
      <c r="ICA115" s="376"/>
      <c r="ICB115" s="376"/>
      <c r="ICC115" s="376"/>
      <c r="ICD115" s="376"/>
      <c r="ICE115" s="376"/>
      <c r="ICF115" s="376"/>
      <c r="ICG115" s="376"/>
      <c r="ICH115" s="376"/>
      <c r="ICI115" s="376"/>
      <c r="ICJ115" s="376"/>
      <c r="ICK115" s="376"/>
      <c r="ICL115" s="376"/>
      <c r="ICM115" s="376"/>
      <c r="ICN115" s="376"/>
      <c r="ICO115" s="376"/>
      <c r="ICP115" s="376"/>
      <c r="ICQ115" s="376"/>
      <c r="ICR115" s="376"/>
      <c r="ICS115" s="376"/>
      <c r="ICT115" s="376"/>
      <c r="ICU115" s="376"/>
      <c r="ICV115" s="376"/>
      <c r="ICW115" s="376"/>
      <c r="ICX115" s="376"/>
      <c r="ICY115" s="376"/>
      <c r="ICZ115" s="376"/>
      <c r="IDA115" s="376"/>
      <c r="IDB115" s="376"/>
      <c r="IDC115" s="376"/>
      <c r="IDD115" s="376"/>
      <c r="IDE115" s="376"/>
      <c r="IDF115" s="376"/>
      <c r="IDG115" s="376"/>
      <c r="IDH115" s="376"/>
      <c r="IDI115" s="376"/>
      <c r="IDJ115" s="376"/>
      <c r="IDK115" s="376"/>
      <c r="IDL115" s="376"/>
      <c r="IDM115" s="376"/>
      <c r="IDN115" s="376"/>
      <c r="IDO115" s="376"/>
      <c r="IDP115" s="376"/>
      <c r="IDQ115" s="376"/>
      <c r="IDR115" s="376"/>
      <c r="IDS115" s="376"/>
      <c r="IDT115" s="376"/>
      <c r="IDU115" s="376"/>
      <c r="IDV115" s="376"/>
      <c r="IDW115" s="376"/>
      <c r="IDX115" s="376"/>
      <c r="IDY115" s="376"/>
      <c r="IDZ115" s="376"/>
      <c r="IEA115" s="376"/>
      <c r="IEB115" s="376"/>
      <c r="IEC115" s="376"/>
      <c r="IED115" s="376"/>
      <c r="IEE115" s="376"/>
      <c r="IEF115" s="376"/>
      <c r="IEG115" s="376"/>
      <c r="IEH115" s="376"/>
      <c r="IEI115" s="376"/>
      <c r="IEJ115" s="376"/>
      <c r="IEK115" s="376"/>
      <c r="IEL115" s="376"/>
      <c r="IEM115" s="376"/>
      <c r="IEN115" s="376"/>
      <c r="IEO115" s="376"/>
      <c r="IEP115" s="376"/>
      <c r="IEQ115" s="376"/>
      <c r="IER115" s="376"/>
      <c r="IES115" s="376"/>
      <c r="IET115" s="376"/>
      <c r="IEU115" s="376"/>
      <c r="IEV115" s="376"/>
      <c r="IEW115" s="376"/>
      <c r="IEX115" s="376"/>
      <c r="IEY115" s="376"/>
      <c r="IEZ115" s="376"/>
      <c r="IFA115" s="376"/>
      <c r="IFB115" s="376"/>
      <c r="IFC115" s="376"/>
      <c r="IFD115" s="376"/>
      <c r="IFE115" s="376"/>
      <c r="IFF115" s="376"/>
      <c r="IFG115" s="376"/>
      <c r="IFH115" s="376"/>
      <c r="IFI115" s="376"/>
      <c r="IFJ115" s="376"/>
      <c r="IFK115" s="376"/>
      <c r="IFL115" s="376"/>
      <c r="IFM115" s="376"/>
      <c r="IFN115" s="376"/>
      <c r="IFO115" s="376"/>
      <c r="IFP115" s="376"/>
      <c r="IFQ115" s="376"/>
      <c r="IFR115" s="376"/>
      <c r="IFS115" s="376"/>
      <c r="IFT115" s="376"/>
      <c r="IFU115" s="376"/>
      <c r="IFV115" s="376"/>
      <c r="IFW115" s="376"/>
      <c r="IFX115" s="376"/>
      <c r="IFY115" s="376"/>
      <c r="IFZ115" s="376"/>
      <c r="IGA115" s="376"/>
      <c r="IGB115" s="376"/>
      <c r="IGC115" s="376"/>
      <c r="IGD115" s="376"/>
      <c r="IGE115" s="376"/>
      <c r="IGF115" s="376"/>
      <c r="IGG115" s="376"/>
      <c r="IGH115" s="376"/>
      <c r="IGI115" s="376"/>
      <c r="IGJ115" s="376"/>
      <c r="IGK115" s="376"/>
      <c r="IGL115" s="376"/>
      <c r="IGM115" s="376"/>
      <c r="IGN115" s="376"/>
      <c r="IGO115" s="376"/>
      <c r="IGP115" s="376"/>
      <c r="IGQ115" s="376"/>
      <c r="IGR115" s="376"/>
      <c r="IGS115" s="376"/>
      <c r="IGT115" s="376"/>
      <c r="IGU115" s="376"/>
      <c r="IGV115" s="376"/>
      <c r="IGW115" s="376"/>
      <c r="IGX115" s="376"/>
      <c r="IGY115" s="376"/>
      <c r="IGZ115" s="376"/>
      <c r="IHA115" s="376"/>
      <c r="IHB115" s="376"/>
      <c r="IHC115" s="376"/>
      <c r="IHD115" s="376"/>
      <c r="IHE115" s="376"/>
      <c r="IHF115" s="376"/>
      <c r="IHG115" s="376"/>
      <c r="IHH115" s="376"/>
      <c r="IHI115" s="376"/>
      <c r="IHJ115" s="376"/>
      <c r="IHK115" s="376"/>
      <c r="IHL115" s="376"/>
      <c r="IHM115" s="376"/>
      <c r="IHN115" s="376"/>
      <c r="IHO115" s="376"/>
      <c r="IHP115" s="376"/>
      <c r="IHQ115" s="376"/>
      <c r="IHR115" s="376"/>
      <c r="IHS115" s="376"/>
      <c r="IHT115" s="376"/>
      <c r="IHU115" s="376"/>
      <c r="IHV115" s="376"/>
      <c r="IHW115" s="376"/>
      <c r="IHX115" s="376"/>
      <c r="IHY115" s="376"/>
      <c r="IHZ115" s="376"/>
      <c r="IIA115" s="376"/>
      <c r="IIB115" s="376"/>
      <c r="IIC115" s="376"/>
      <c r="IID115" s="376"/>
      <c r="IIE115" s="376"/>
      <c r="IIF115" s="376"/>
      <c r="IIG115" s="376"/>
      <c r="IIH115" s="376"/>
      <c r="III115" s="376"/>
      <c r="IIJ115" s="376"/>
      <c r="IIK115" s="376"/>
      <c r="IIL115" s="376"/>
      <c r="IIM115" s="376"/>
      <c r="IIN115" s="376"/>
      <c r="IIO115" s="376"/>
      <c r="IIP115" s="376"/>
      <c r="IIQ115" s="376"/>
      <c r="IIR115" s="376"/>
      <c r="IIS115" s="376"/>
      <c r="IIT115" s="376"/>
      <c r="IIU115" s="376"/>
      <c r="IIV115" s="376"/>
      <c r="IIW115" s="376"/>
      <c r="IIX115" s="376"/>
      <c r="IIY115" s="376"/>
      <c r="IIZ115" s="376"/>
      <c r="IJA115" s="376"/>
      <c r="IJB115" s="376"/>
      <c r="IJC115" s="376"/>
      <c r="IJD115" s="376"/>
      <c r="IJE115" s="376"/>
      <c r="IJF115" s="376"/>
      <c r="IJG115" s="376"/>
      <c r="IJH115" s="376"/>
      <c r="IJI115" s="376"/>
      <c r="IJJ115" s="376"/>
      <c r="IJK115" s="376"/>
      <c r="IJL115" s="376"/>
      <c r="IJM115" s="376"/>
      <c r="IJN115" s="376"/>
      <c r="IJO115" s="376"/>
      <c r="IJP115" s="376"/>
      <c r="IJQ115" s="376"/>
      <c r="IJR115" s="376"/>
      <c r="IJS115" s="376"/>
      <c r="IJT115" s="376"/>
      <c r="IJU115" s="376"/>
      <c r="IJV115" s="376"/>
      <c r="IJW115" s="376"/>
      <c r="IJX115" s="376"/>
      <c r="IJY115" s="376"/>
      <c r="IJZ115" s="376"/>
      <c r="IKA115" s="376"/>
      <c r="IKB115" s="376"/>
      <c r="IKC115" s="376"/>
      <c r="IKD115" s="376"/>
      <c r="IKE115" s="376"/>
      <c r="IKF115" s="376"/>
      <c r="IKG115" s="376"/>
      <c r="IKH115" s="376"/>
      <c r="IKI115" s="376"/>
      <c r="IKJ115" s="376"/>
      <c r="IKK115" s="376"/>
      <c r="IKL115" s="376"/>
      <c r="IKM115" s="376"/>
      <c r="IKN115" s="376"/>
      <c r="IKO115" s="376"/>
      <c r="IKP115" s="376"/>
      <c r="IKQ115" s="376"/>
      <c r="IKR115" s="376"/>
      <c r="IKS115" s="376"/>
      <c r="IKT115" s="376"/>
      <c r="IKU115" s="376"/>
      <c r="IKV115" s="376"/>
      <c r="IKW115" s="376"/>
      <c r="IKX115" s="376"/>
      <c r="IKY115" s="376"/>
      <c r="IKZ115" s="376"/>
      <c r="ILA115" s="376"/>
      <c r="ILB115" s="376"/>
      <c r="ILC115" s="376"/>
      <c r="ILD115" s="376"/>
      <c r="ILE115" s="376"/>
      <c r="ILF115" s="376"/>
      <c r="ILG115" s="376"/>
      <c r="ILH115" s="376"/>
      <c r="ILI115" s="376"/>
      <c r="ILJ115" s="376"/>
      <c r="ILK115" s="376"/>
      <c r="ILL115" s="376"/>
      <c r="ILM115" s="376"/>
      <c r="ILN115" s="376"/>
      <c r="ILO115" s="376"/>
      <c r="ILP115" s="376"/>
      <c r="ILQ115" s="376"/>
      <c r="ILR115" s="376"/>
      <c r="ILS115" s="376"/>
      <c r="ILT115" s="376"/>
      <c r="ILU115" s="376"/>
      <c r="ILV115" s="376"/>
      <c r="ILW115" s="376"/>
      <c r="ILX115" s="376"/>
      <c r="ILY115" s="376"/>
      <c r="ILZ115" s="376"/>
      <c r="IMA115" s="376"/>
      <c r="IMB115" s="376"/>
      <c r="IMC115" s="376"/>
      <c r="IMD115" s="376"/>
      <c r="IME115" s="376"/>
      <c r="IMF115" s="376"/>
      <c r="IMG115" s="376"/>
      <c r="IMH115" s="376"/>
      <c r="IMI115" s="376"/>
      <c r="IMJ115" s="376"/>
      <c r="IMK115" s="376"/>
      <c r="IML115" s="376"/>
      <c r="IMM115" s="376"/>
      <c r="IMN115" s="376"/>
      <c r="IMO115" s="376"/>
      <c r="IMP115" s="376"/>
      <c r="IMQ115" s="376"/>
      <c r="IMR115" s="376"/>
      <c r="IMS115" s="376"/>
      <c r="IMT115" s="376"/>
      <c r="IMU115" s="376"/>
      <c r="IMV115" s="376"/>
      <c r="IMW115" s="376"/>
      <c r="IMX115" s="376"/>
      <c r="IMY115" s="376"/>
      <c r="IMZ115" s="376"/>
      <c r="INA115" s="376"/>
      <c r="INB115" s="376"/>
      <c r="INC115" s="376"/>
      <c r="IND115" s="376"/>
      <c r="INE115" s="376"/>
      <c r="INF115" s="376"/>
      <c r="ING115" s="376"/>
      <c r="INH115" s="376"/>
      <c r="INI115" s="376"/>
      <c r="INJ115" s="376"/>
      <c r="INK115" s="376"/>
      <c r="INL115" s="376"/>
      <c r="INM115" s="376"/>
      <c r="INN115" s="376"/>
      <c r="INO115" s="376"/>
      <c r="INP115" s="376"/>
      <c r="INQ115" s="376"/>
      <c r="INR115" s="376"/>
      <c r="INS115" s="376"/>
      <c r="INT115" s="376"/>
      <c r="INU115" s="376"/>
      <c r="INV115" s="376"/>
      <c r="INW115" s="376"/>
      <c r="INX115" s="376"/>
      <c r="INY115" s="376"/>
      <c r="INZ115" s="376"/>
      <c r="IOA115" s="376"/>
      <c r="IOB115" s="376"/>
      <c r="IOC115" s="376"/>
      <c r="IOD115" s="376"/>
      <c r="IOE115" s="376"/>
      <c r="IOF115" s="376"/>
      <c r="IOG115" s="376"/>
      <c r="IOH115" s="376"/>
      <c r="IOI115" s="376"/>
      <c r="IOJ115" s="376"/>
      <c r="IOK115" s="376"/>
      <c r="IOL115" s="376"/>
      <c r="IOM115" s="376"/>
      <c r="ION115" s="376"/>
      <c r="IOO115" s="376"/>
      <c r="IOP115" s="376"/>
      <c r="IOQ115" s="376"/>
      <c r="IOR115" s="376"/>
      <c r="IOS115" s="376"/>
      <c r="IOT115" s="376"/>
      <c r="IOU115" s="376"/>
      <c r="IOV115" s="376"/>
      <c r="IOW115" s="376"/>
      <c r="IOX115" s="376"/>
      <c r="IOY115" s="376"/>
      <c r="IOZ115" s="376"/>
      <c r="IPA115" s="376"/>
      <c r="IPB115" s="376"/>
      <c r="IPC115" s="376"/>
      <c r="IPD115" s="376"/>
      <c r="IPE115" s="376"/>
      <c r="IPF115" s="376"/>
      <c r="IPG115" s="376"/>
      <c r="IPH115" s="376"/>
      <c r="IPI115" s="376"/>
      <c r="IPJ115" s="376"/>
      <c r="IPK115" s="376"/>
      <c r="IPL115" s="376"/>
      <c r="IPM115" s="376"/>
      <c r="IPN115" s="376"/>
      <c r="IPO115" s="376"/>
      <c r="IPP115" s="376"/>
      <c r="IPQ115" s="376"/>
      <c r="IPR115" s="376"/>
      <c r="IPS115" s="376"/>
      <c r="IPT115" s="376"/>
      <c r="IPU115" s="376"/>
      <c r="IPV115" s="376"/>
      <c r="IPW115" s="376"/>
      <c r="IPX115" s="376"/>
      <c r="IPY115" s="376"/>
      <c r="IPZ115" s="376"/>
      <c r="IQA115" s="376"/>
      <c r="IQB115" s="376"/>
      <c r="IQC115" s="376"/>
      <c r="IQD115" s="376"/>
      <c r="IQE115" s="376"/>
      <c r="IQF115" s="376"/>
      <c r="IQG115" s="376"/>
      <c r="IQH115" s="376"/>
      <c r="IQI115" s="376"/>
      <c r="IQJ115" s="376"/>
      <c r="IQK115" s="376"/>
      <c r="IQL115" s="376"/>
      <c r="IQM115" s="376"/>
      <c r="IQN115" s="376"/>
      <c r="IQO115" s="376"/>
      <c r="IQP115" s="376"/>
      <c r="IQQ115" s="376"/>
      <c r="IQR115" s="376"/>
      <c r="IQS115" s="376"/>
      <c r="IQT115" s="376"/>
      <c r="IQU115" s="376"/>
      <c r="IQV115" s="376"/>
      <c r="IQW115" s="376"/>
      <c r="IQX115" s="376"/>
      <c r="IQY115" s="376"/>
      <c r="IQZ115" s="376"/>
      <c r="IRA115" s="376"/>
      <c r="IRB115" s="376"/>
      <c r="IRC115" s="376"/>
      <c r="IRD115" s="376"/>
      <c r="IRE115" s="376"/>
      <c r="IRF115" s="376"/>
      <c r="IRG115" s="376"/>
      <c r="IRH115" s="376"/>
      <c r="IRI115" s="376"/>
      <c r="IRJ115" s="376"/>
      <c r="IRK115" s="376"/>
      <c r="IRL115" s="376"/>
      <c r="IRM115" s="376"/>
      <c r="IRN115" s="376"/>
      <c r="IRO115" s="376"/>
      <c r="IRP115" s="376"/>
      <c r="IRQ115" s="376"/>
      <c r="IRR115" s="376"/>
      <c r="IRS115" s="376"/>
      <c r="IRT115" s="376"/>
      <c r="IRU115" s="376"/>
      <c r="IRV115" s="376"/>
      <c r="IRW115" s="376"/>
      <c r="IRX115" s="376"/>
      <c r="IRY115" s="376"/>
      <c r="IRZ115" s="376"/>
      <c r="ISA115" s="376"/>
      <c r="ISB115" s="376"/>
      <c r="ISC115" s="376"/>
      <c r="ISD115" s="376"/>
      <c r="ISE115" s="376"/>
      <c r="ISF115" s="376"/>
      <c r="ISG115" s="376"/>
      <c r="ISH115" s="376"/>
      <c r="ISI115" s="376"/>
      <c r="ISJ115" s="376"/>
      <c r="ISK115" s="376"/>
      <c r="ISL115" s="376"/>
      <c r="ISM115" s="376"/>
      <c r="ISN115" s="376"/>
      <c r="ISO115" s="376"/>
      <c r="ISP115" s="376"/>
      <c r="ISQ115" s="376"/>
      <c r="ISR115" s="376"/>
      <c r="ISS115" s="376"/>
      <c r="IST115" s="376"/>
      <c r="ISU115" s="376"/>
      <c r="ISV115" s="376"/>
      <c r="ISW115" s="376"/>
      <c r="ISX115" s="376"/>
      <c r="ISY115" s="376"/>
      <c r="ISZ115" s="376"/>
      <c r="ITA115" s="376"/>
      <c r="ITB115" s="376"/>
      <c r="ITC115" s="376"/>
      <c r="ITD115" s="376"/>
      <c r="ITE115" s="376"/>
      <c r="ITF115" s="376"/>
      <c r="ITG115" s="376"/>
      <c r="ITH115" s="376"/>
      <c r="ITI115" s="376"/>
      <c r="ITJ115" s="376"/>
      <c r="ITK115" s="376"/>
      <c r="ITL115" s="376"/>
      <c r="ITM115" s="376"/>
      <c r="ITN115" s="376"/>
      <c r="ITO115" s="376"/>
      <c r="ITP115" s="376"/>
      <c r="ITQ115" s="376"/>
      <c r="ITR115" s="376"/>
      <c r="ITS115" s="376"/>
      <c r="ITT115" s="376"/>
      <c r="ITU115" s="376"/>
      <c r="ITV115" s="376"/>
      <c r="ITW115" s="376"/>
      <c r="ITX115" s="376"/>
      <c r="ITY115" s="376"/>
      <c r="ITZ115" s="376"/>
      <c r="IUA115" s="376"/>
      <c r="IUB115" s="376"/>
      <c r="IUC115" s="376"/>
      <c r="IUD115" s="376"/>
      <c r="IUE115" s="376"/>
      <c r="IUF115" s="376"/>
      <c r="IUG115" s="376"/>
      <c r="IUH115" s="376"/>
      <c r="IUI115" s="376"/>
      <c r="IUJ115" s="376"/>
      <c r="IUK115" s="376"/>
      <c r="IUL115" s="376"/>
      <c r="IUM115" s="376"/>
      <c r="IUN115" s="376"/>
      <c r="IUO115" s="376"/>
      <c r="IUP115" s="376"/>
      <c r="IUQ115" s="376"/>
      <c r="IUR115" s="376"/>
      <c r="IUS115" s="376"/>
      <c r="IUT115" s="376"/>
      <c r="IUU115" s="376"/>
      <c r="IUV115" s="376"/>
      <c r="IUW115" s="376"/>
      <c r="IUX115" s="376"/>
      <c r="IUY115" s="376"/>
      <c r="IUZ115" s="376"/>
      <c r="IVA115" s="376"/>
      <c r="IVB115" s="376"/>
      <c r="IVC115" s="376"/>
      <c r="IVD115" s="376"/>
      <c r="IVE115" s="376"/>
      <c r="IVF115" s="376"/>
      <c r="IVG115" s="376"/>
      <c r="IVH115" s="376"/>
      <c r="IVI115" s="376"/>
      <c r="IVJ115" s="376"/>
      <c r="IVK115" s="376"/>
      <c r="IVL115" s="376"/>
      <c r="IVM115" s="376"/>
      <c r="IVN115" s="376"/>
      <c r="IVO115" s="376"/>
      <c r="IVP115" s="376"/>
      <c r="IVQ115" s="376"/>
      <c r="IVR115" s="376"/>
      <c r="IVS115" s="376"/>
      <c r="IVT115" s="376"/>
      <c r="IVU115" s="376"/>
      <c r="IVV115" s="376"/>
      <c r="IVW115" s="376"/>
      <c r="IVX115" s="376"/>
      <c r="IVY115" s="376"/>
      <c r="IVZ115" s="376"/>
      <c r="IWA115" s="376"/>
      <c r="IWB115" s="376"/>
      <c r="IWC115" s="376"/>
      <c r="IWD115" s="376"/>
      <c r="IWE115" s="376"/>
      <c r="IWF115" s="376"/>
      <c r="IWG115" s="376"/>
      <c r="IWH115" s="376"/>
      <c r="IWI115" s="376"/>
      <c r="IWJ115" s="376"/>
      <c r="IWK115" s="376"/>
      <c r="IWL115" s="376"/>
      <c r="IWM115" s="376"/>
      <c r="IWN115" s="376"/>
      <c r="IWO115" s="376"/>
      <c r="IWP115" s="376"/>
      <c r="IWQ115" s="376"/>
      <c r="IWR115" s="376"/>
      <c r="IWS115" s="376"/>
      <c r="IWT115" s="376"/>
      <c r="IWU115" s="376"/>
      <c r="IWV115" s="376"/>
      <c r="IWW115" s="376"/>
      <c r="IWX115" s="376"/>
      <c r="IWY115" s="376"/>
      <c r="IWZ115" s="376"/>
      <c r="IXA115" s="376"/>
      <c r="IXB115" s="376"/>
      <c r="IXC115" s="376"/>
      <c r="IXD115" s="376"/>
      <c r="IXE115" s="376"/>
      <c r="IXF115" s="376"/>
      <c r="IXG115" s="376"/>
      <c r="IXH115" s="376"/>
      <c r="IXI115" s="376"/>
      <c r="IXJ115" s="376"/>
      <c r="IXK115" s="376"/>
      <c r="IXL115" s="376"/>
      <c r="IXM115" s="376"/>
      <c r="IXN115" s="376"/>
      <c r="IXO115" s="376"/>
      <c r="IXP115" s="376"/>
      <c r="IXQ115" s="376"/>
      <c r="IXR115" s="376"/>
      <c r="IXS115" s="376"/>
      <c r="IXT115" s="376"/>
      <c r="IXU115" s="376"/>
      <c r="IXV115" s="376"/>
      <c r="IXW115" s="376"/>
      <c r="IXX115" s="376"/>
      <c r="IXY115" s="376"/>
      <c r="IXZ115" s="376"/>
      <c r="IYA115" s="376"/>
      <c r="IYB115" s="376"/>
      <c r="IYC115" s="376"/>
      <c r="IYD115" s="376"/>
      <c r="IYE115" s="376"/>
      <c r="IYF115" s="376"/>
      <c r="IYG115" s="376"/>
      <c r="IYH115" s="376"/>
      <c r="IYI115" s="376"/>
      <c r="IYJ115" s="376"/>
      <c r="IYK115" s="376"/>
      <c r="IYL115" s="376"/>
      <c r="IYM115" s="376"/>
      <c r="IYN115" s="376"/>
      <c r="IYO115" s="376"/>
      <c r="IYP115" s="376"/>
      <c r="IYQ115" s="376"/>
      <c r="IYR115" s="376"/>
      <c r="IYS115" s="376"/>
      <c r="IYT115" s="376"/>
      <c r="IYU115" s="376"/>
      <c r="IYV115" s="376"/>
      <c r="IYW115" s="376"/>
      <c r="IYX115" s="376"/>
      <c r="IYY115" s="376"/>
      <c r="IYZ115" s="376"/>
      <c r="IZA115" s="376"/>
      <c r="IZB115" s="376"/>
      <c r="IZC115" s="376"/>
      <c r="IZD115" s="376"/>
      <c r="IZE115" s="376"/>
      <c r="IZF115" s="376"/>
      <c r="IZG115" s="376"/>
      <c r="IZH115" s="376"/>
      <c r="IZI115" s="376"/>
      <c r="IZJ115" s="376"/>
      <c r="IZK115" s="376"/>
      <c r="IZL115" s="376"/>
      <c r="IZM115" s="376"/>
      <c r="IZN115" s="376"/>
      <c r="IZO115" s="376"/>
      <c r="IZP115" s="376"/>
      <c r="IZQ115" s="376"/>
      <c r="IZR115" s="376"/>
      <c r="IZS115" s="376"/>
      <c r="IZT115" s="376"/>
      <c r="IZU115" s="376"/>
      <c r="IZV115" s="376"/>
      <c r="IZW115" s="376"/>
      <c r="IZX115" s="376"/>
      <c r="IZY115" s="376"/>
      <c r="IZZ115" s="376"/>
      <c r="JAA115" s="376"/>
      <c r="JAB115" s="376"/>
      <c r="JAC115" s="376"/>
      <c r="JAD115" s="376"/>
      <c r="JAE115" s="376"/>
      <c r="JAF115" s="376"/>
      <c r="JAG115" s="376"/>
      <c r="JAH115" s="376"/>
      <c r="JAI115" s="376"/>
      <c r="JAJ115" s="376"/>
      <c r="JAK115" s="376"/>
      <c r="JAL115" s="376"/>
      <c r="JAM115" s="376"/>
      <c r="JAN115" s="376"/>
      <c r="JAO115" s="376"/>
      <c r="JAP115" s="376"/>
      <c r="JAQ115" s="376"/>
      <c r="JAR115" s="376"/>
      <c r="JAS115" s="376"/>
      <c r="JAT115" s="376"/>
      <c r="JAU115" s="376"/>
      <c r="JAV115" s="376"/>
      <c r="JAW115" s="376"/>
      <c r="JAX115" s="376"/>
      <c r="JAY115" s="376"/>
      <c r="JAZ115" s="376"/>
      <c r="JBA115" s="376"/>
      <c r="JBB115" s="376"/>
      <c r="JBC115" s="376"/>
      <c r="JBD115" s="376"/>
      <c r="JBE115" s="376"/>
      <c r="JBF115" s="376"/>
      <c r="JBG115" s="376"/>
      <c r="JBH115" s="376"/>
      <c r="JBI115" s="376"/>
      <c r="JBJ115" s="376"/>
      <c r="JBK115" s="376"/>
      <c r="JBL115" s="376"/>
      <c r="JBM115" s="376"/>
      <c r="JBN115" s="376"/>
      <c r="JBO115" s="376"/>
      <c r="JBP115" s="376"/>
      <c r="JBQ115" s="376"/>
      <c r="JBR115" s="376"/>
      <c r="JBS115" s="376"/>
      <c r="JBT115" s="376"/>
      <c r="JBU115" s="376"/>
      <c r="JBV115" s="376"/>
      <c r="JBW115" s="376"/>
      <c r="JBX115" s="376"/>
      <c r="JBY115" s="376"/>
      <c r="JBZ115" s="376"/>
      <c r="JCA115" s="376"/>
      <c r="JCB115" s="376"/>
      <c r="JCC115" s="376"/>
      <c r="JCD115" s="376"/>
      <c r="JCE115" s="376"/>
      <c r="JCF115" s="376"/>
      <c r="JCG115" s="376"/>
      <c r="JCH115" s="376"/>
      <c r="JCI115" s="376"/>
      <c r="JCJ115" s="376"/>
      <c r="JCK115" s="376"/>
      <c r="JCL115" s="376"/>
      <c r="JCM115" s="376"/>
      <c r="JCN115" s="376"/>
      <c r="JCO115" s="376"/>
      <c r="JCP115" s="376"/>
      <c r="JCQ115" s="376"/>
      <c r="JCR115" s="376"/>
      <c r="JCS115" s="376"/>
      <c r="JCT115" s="376"/>
      <c r="JCU115" s="376"/>
      <c r="JCV115" s="376"/>
      <c r="JCW115" s="376"/>
      <c r="JCX115" s="376"/>
      <c r="JCY115" s="376"/>
      <c r="JCZ115" s="376"/>
      <c r="JDA115" s="376"/>
      <c r="JDB115" s="376"/>
      <c r="JDC115" s="376"/>
      <c r="JDD115" s="376"/>
      <c r="JDE115" s="376"/>
      <c r="JDF115" s="376"/>
      <c r="JDG115" s="376"/>
      <c r="JDH115" s="376"/>
      <c r="JDI115" s="376"/>
      <c r="JDJ115" s="376"/>
      <c r="JDK115" s="376"/>
      <c r="JDL115" s="376"/>
      <c r="JDM115" s="376"/>
      <c r="JDN115" s="376"/>
      <c r="JDO115" s="376"/>
      <c r="JDP115" s="376"/>
      <c r="JDQ115" s="376"/>
      <c r="JDR115" s="376"/>
      <c r="JDS115" s="376"/>
      <c r="JDT115" s="376"/>
      <c r="JDU115" s="376"/>
      <c r="JDV115" s="376"/>
      <c r="JDW115" s="376"/>
      <c r="JDX115" s="376"/>
      <c r="JDY115" s="376"/>
      <c r="JDZ115" s="376"/>
      <c r="JEA115" s="376"/>
      <c r="JEB115" s="376"/>
      <c r="JEC115" s="376"/>
      <c r="JED115" s="376"/>
      <c r="JEE115" s="376"/>
      <c r="JEF115" s="376"/>
      <c r="JEG115" s="376"/>
      <c r="JEH115" s="376"/>
      <c r="JEI115" s="376"/>
      <c r="JEJ115" s="376"/>
      <c r="JEK115" s="376"/>
      <c r="JEL115" s="376"/>
      <c r="JEM115" s="376"/>
      <c r="JEN115" s="376"/>
      <c r="JEO115" s="376"/>
      <c r="JEP115" s="376"/>
      <c r="JEQ115" s="376"/>
      <c r="JER115" s="376"/>
      <c r="JES115" s="376"/>
      <c r="JET115" s="376"/>
      <c r="JEU115" s="376"/>
      <c r="JEV115" s="376"/>
      <c r="JEW115" s="376"/>
      <c r="JEX115" s="376"/>
      <c r="JEY115" s="376"/>
      <c r="JEZ115" s="376"/>
      <c r="JFA115" s="376"/>
      <c r="JFB115" s="376"/>
      <c r="JFC115" s="376"/>
      <c r="JFD115" s="376"/>
      <c r="JFE115" s="376"/>
      <c r="JFF115" s="376"/>
      <c r="JFG115" s="376"/>
      <c r="JFH115" s="376"/>
      <c r="JFI115" s="376"/>
      <c r="JFJ115" s="376"/>
      <c r="JFK115" s="376"/>
      <c r="JFL115" s="376"/>
      <c r="JFM115" s="376"/>
      <c r="JFN115" s="376"/>
      <c r="JFO115" s="376"/>
      <c r="JFP115" s="376"/>
      <c r="JFQ115" s="376"/>
      <c r="JFR115" s="376"/>
      <c r="JFS115" s="376"/>
      <c r="JFT115" s="376"/>
      <c r="JFU115" s="376"/>
      <c r="JFV115" s="376"/>
      <c r="JFW115" s="376"/>
      <c r="JFX115" s="376"/>
      <c r="JFY115" s="376"/>
      <c r="JFZ115" s="376"/>
      <c r="JGA115" s="376"/>
      <c r="JGB115" s="376"/>
      <c r="JGC115" s="376"/>
      <c r="JGD115" s="376"/>
      <c r="JGE115" s="376"/>
      <c r="JGF115" s="376"/>
      <c r="JGG115" s="376"/>
      <c r="JGH115" s="376"/>
      <c r="JGI115" s="376"/>
      <c r="JGJ115" s="376"/>
      <c r="JGK115" s="376"/>
      <c r="JGL115" s="376"/>
      <c r="JGM115" s="376"/>
      <c r="JGN115" s="376"/>
      <c r="JGO115" s="376"/>
      <c r="JGP115" s="376"/>
      <c r="JGQ115" s="376"/>
      <c r="JGR115" s="376"/>
      <c r="JGS115" s="376"/>
      <c r="JGT115" s="376"/>
      <c r="JGU115" s="376"/>
      <c r="JGV115" s="376"/>
      <c r="JGW115" s="376"/>
      <c r="JGX115" s="376"/>
      <c r="JGY115" s="376"/>
      <c r="JGZ115" s="376"/>
      <c r="JHA115" s="376"/>
      <c r="JHB115" s="376"/>
      <c r="JHC115" s="376"/>
      <c r="JHD115" s="376"/>
      <c r="JHE115" s="376"/>
      <c r="JHF115" s="376"/>
      <c r="JHG115" s="376"/>
      <c r="JHH115" s="376"/>
      <c r="JHI115" s="376"/>
      <c r="JHJ115" s="376"/>
      <c r="JHK115" s="376"/>
      <c r="JHL115" s="376"/>
      <c r="JHM115" s="376"/>
      <c r="JHN115" s="376"/>
      <c r="JHO115" s="376"/>
      <c r="JHP115" s="376"/>
      <c r="JHQ115" s="376"/>
      <c r="JHR115" s="376"/>
      <c r="JHS115" s="376"/>
      <c r="JHT115" s="376"/>
      <c r="JHU115" s="376"/>
      <c r="JHV115" s="376"/>
      <c r="JHW115" s="376"/>
      <c r="JHX115" s="376"/>
      <c r="JHY115" s="376"/>
      <c r="JHZ115" s="376"/>
      <c r="JIA115" s="376"/>
      <c r="JIB115" s="376"/>
      <c r="JIC115" s="376"/>
      <c r="JID115" s="376"/>
      <c r="JIE115" s="376"/>
      <c r="JIF115" s="376"/>
      <c r="JIG115" s="376"/>
      <c r="JIH115" s="376"/>
      <c r="JII115" s="376"/>
      <c r="JIJ115" s="376"/>
      <c r="JIK115" s="376"/>
      <c r="JIL115" s="376"/>
      <c r="JIM115" s="376"/>
      <c r="JIN115" s="376"/>
      <c r="JIO115" s="376"/>
      <c r="JIP115" s="376"/>
      <c r="JIQ115" s="376"/>
      <c r="JIR115" s="376"/>
      <c r="JIS115" s="376"/>
      <c r="JIT115" s="376"/>
      <c r="JIU115" s="376"/>
      <c r="JIV115" s="376"/>
      <c r="JIW115" s="376"/>
      <c r="JIX115" s="376"/>
      <c r="JIY115" s="376"/>
      <c r="JIZ115" s="376"/>
      <c r="JJA115" s="376"/>
      <c r="JJB115" s="376"/>
      <c r="JJC115" s="376"/>
      <c r="JJD115" s="376"/>
      <c r="JJE115" s="376"/>
      <c r="JJF115" s="376"/>
      <c r="JJG115" s="376"/>
      <c r="JJH115" s="376"/>
      <c r="JJI115" s="376"/>
      <c r="JJJ115" s="376"/>
      <c r="JJK115" s="376"/>
      <c r="JJL115" s="376"/>
      <c r="JJM115" s="376"/>
      <c r="JJN115" s="376"/>
      <c r="JJO115" s="376"/>
      <c r="JJP115" s="376"/>
      <c r="JJQ115" s="376"/>
      <c r="JJR115" s="376"/>
      <c r="JJS115" s="376"/>
      <c r="JJT115" s="376"/>
      <c r="JJU115" s="376"/>
      <c r="JJV115" s="376"/>
      <c r="JJW115" s="376"/>
      <c r="JJX115" s="376"/>
      <c r="JJY115" s="376"/>
      <c r="JJZ115" s="376"/>
      <c r="JKA115" s="376"/>
      <c r="JKB115" s="376"/>
      <c r="JKC115" s="376"/>
      <c r="JKD115" s="376"/>
      <c r="JKE115" s="376"/>
      <c r="JKF115" s="376"/>
      <c r="JKG115" s="376"/>
      <c r="JKH115" s="376"/>
      <c r="JKI115" s="376"/>
      <c r="JKJ115" s="376"/>
      <c r="JKK115" s="376"/>
      <c r="JKL115" s="376"/>
      <c r="JKM115" s="376"/>
      <c r="JKN115" s="376"/>
      <c r="JKO115" s="376"/>
      <c r="JKP115" s="376"/>
      <c r="JKQ115" s="376"/>
      <c r="JKR115" s="376"/>
      <c r="JKS115" s="376"/>
      <c r="JKT115" s="376"/>
      <c r="JKU115" s="376"/>
      <c r="JKV115" s="376"/>
      <c r="JKW115" s="376"/>
      <c r="JKX115" s="376"/>
      <c r="JKY115" s="376"/>
      <c r="JKZ115" s="376"/>
      <c r="JLA115" s="376"/>
      <c r="JLB115" s="376"/>
      <c r="JLC115" s="376"/>
      <c r="JLD115" s="376"/>
      <c r="JLE115" s="376"/>
      <c r="JLF115" s="376"/>
      <c r="JLG115" s="376"/>
      <c r="JLH115" s="376"/>
      <c r="JLI115" s="376"/>
      <c r="JLJ115" s="376"/>
      <c r="JLK115" s="376"/>
      <c r="JLL115" s="376"/>
      <c r="JLM115" s="376"/>
      <c r="JLN115" s="376"/>
      <c r="JLO115" s="376"/>
      <c r="JLP115" s="376"/>
      <c r="JLQ115" s="376"/>
      <c r="JLR115" s="376"/>
      <c r="JLS115" s="376"/>
      <c r="JLT115" s="376"/>
      <c r="JLU115" s="376"/>
      <c r="JLV115" s="376"/>
      <c r="JLW115" s="376"/>
      <c r="JLX115" s="376"/>
      <c r="JLY115" s="376"/>
      <c r="JLZ115" s="376"/>
      <c r="JMA115" s="376"/>
      <c r="JMB115" s="376"/>
      <c r="JMC115" s="376"/>
      <c r="JMD115" s="376"/>
      <c r="JME115" s="376"/>
      <c r="JMF115" s="376"/>
      <c r="JMG115" s="376"/>
      <c r="JMH115" s="376"/>
      <c r="JMI115" s="376"/>
      <c r="JMJ115" s="376"/>
      <c r="JMK115" s="376"/>
      <c r="JML115" s="376"/>
      <c r="JMM115" s="376"/>
      <c r="JMN115" s="376"/>
      <c r="JMO115" s="376"/>
      <c r="JMP115" s="376"/>
      <c r="JMQ115" s="376"/>
      <c r="JMR115" s="376"/>
      <c r="JMS115" s="376"/>
      <c r="JMT115" s="376"/>
      <c r="JMU115" s="376"/>
      <c r="JMV115" s="376"/>
      <c r="JMW115" s="376"/>
      <c r="JMX115" s="376"/>
      <c r="JMY115" s="376"/>
      <c r="JMZ115" s="376"/>
      <c r="JNA115" s="376"/>
      <c r="JNB115" s="376"/>
      <c r="JNC115" s="376"/>
      <c r="JND115" s="376"/>
      <c r="JNE115" s="376"/>
      <c r="JNF115" s="376"/>
      <c r="JNG115" s="376"/>
      <c r="JNH115" s="376"/>
      <c r="JNI115" s="376"/>
      <c r="JNJ115" s="376"/>
      <c r="JNK115" s="376"/>
      <c r="JNL115" s="376"/>
      <c r="JNM115" s="376"/>
      <c r="JNN115" s="376"/>
      <c r="JNO115" s="376"/>
      <c r="JNP115" s="376"/>
      <c r="JNQ115" s="376"/>
      <c r="JNR115" s="376"/>
      <c r="JNS115" s="376"/>
      <c r="JNT115" s="376"/>
      <c r="JNU115" s="376"/>
      <c r="JNV115" s="376"/>
      <c r="JNW115" s="376"/>
      <c r="JNX115" s="376"/>
      <c r="JNY115" s="376"/>
      <c r="JNZ115" s="376"/>
      <c r="JOA115" s="376"/>
      <c r="JOB115" s="376"/>
      <c r="JOC115" s="376"/>
      <c r="JOD115" s="376"/>
      <c r="JOE115" s="376"/>
      <c r="JOF115" s="376"/>
      <c r="JOG115" s="376"/>
      <c r="JOH115" s="376"/>
      <c r="JOI115" s="376"/>
      <c r="JOJ115" s="376"/>
      <c r="JOK115" s="376"/>
      <c r="JOL115" s="376"/>
      <c r="JOM115" s="376"/>
      <c r="JON115" s="376"/>
      <c r="JOO115" s="376"/>
      <c r="JOP115" s="376"/>
      <c r="JOQ115" s="376"/>
      <c r="JOR115" s="376"/>
      <c r="JOS115" s="376"/>
      <c r="JOT115" s="376"/>
      <c r="JOU115" s="376"/>
      <c r="JOV115" s="376"/>
      <c r="JOW115" s="376"/>
      <c r="JOX115" s="376"/>
      <c r="JOY115" s="376"/>
      <c r="JOZ115" s="376"/>
      <c r="JPA115" s="376"/>
      <c r="JPB115" s="376"/>
      <c r="JPC115" s="376"/>
      <c r="JPD115" s="376"/>
      <c r="JPE115" s="376"/>
      <c r="JPF115" s="376"/>
      <c r="JPG115" s="376"/>
      <c r="JPH115" s="376"/>
      <c r="JPI115" s="376"/>
      <c r="JPJ115" s="376"/>
      <c r="JPK115" s="376"/>
      <c r="JPL115" s="376"/>
      <c r="JPM115" s="376"/>
      <c r="JPN115" s="376"/>
      <c r="JPO115" s="376"/>
      <c r="JPP115" s="376"/>
      <c r="JPQ115" s="376"/>
      <c r="JPR115" s="376"/>
      <c r="JPS115" s="376"/>
      <c r="JPT115" s="376"/>
      <c r="JPU115" s="376"/>
      <c r="JPV115" s="376"/>
      <c r="JPW115" s="376"/>
      <c r="JPX115" s="376"/>
      <c r="JPY115" s="376"/>
      <c r="JPZ115" s="376"/>
      <c r="JQA115" s="376"/>
      <c r="JQB115" s="376"/>
      <c r="JQC115" s="376"/>
      <c r="JQD115" s="376"/>
      <c r="JQE115" s="376"/>
      <c r="JQF115" s="376"/>
      <c r="JQG115" s="376"/>
      <c r="JQH115" s="376"/>
      <c r="JQI115" s="376"/>
      <c r="JQJ115" s="376"/>
      <c r="JQK115" s="376"/>
      <c r="JQL115" s="376"/>
      <c r="JQM115" s="376"/>
      <c r="JQN115" s="376"/>
      <c r="JQO115" s="376"/>
      <c r="JQP115" s="376"/>
      <c r="JQQ115" s="376"/>
      <c r="JQR115" s="376"/>
      <c r="JQS115" s="376"/>
      <c r="JQT115" s="376"/>
      <c r="JQU115" s="376"/>
      <c r="JQV115" s="376"/>
      <c r="JQW115" s="376"/>
      <c r="JQX115" s="376"/>
      <c r="JQY115" s="376"/>
      <c r="JQZ115" s="376"/>
      <c r="JRA115" s="376"/>
      <c r="JRB115" s="376"/>
      <c r="JRC115" s="376"/>
      <c r="JRD115" s="376"/>
      <c r="JRE115" s="376"/>
      <c r="JRF115" s="376"/>
      <c r="JRG115" s="376"/>
      <c r="JRH115" s="376"/>
      <c r="JRI115" s="376"/>
      <c r="JRJ115" s="376"/>
      <c r="JRK115" s="376"/>
      <c r="JRL115" s="376"/>
      <c r="JRM115" s="376"/>
      <c r="JRN115" s="376"/>
      <c r="JRO115" s="376"/>
      <c r="JRP115" s="376"/>
      <c r="JRQ115" s="376"/>
      <c r="JRR115" s="376"/>
      <c r="JRS115" s="376"/>
      <c r="JRT115" s="376"/>
      <c r="JRU115" s="376"/>
      <c r="JRV115" s="376"/>
      <c r="JRW115" s="376"/>
      <c r="JRX115" s="376"/>
      <c r="JRY115" s="376"/>
      <c r="JRZ115" s="376"/>
      <c r="JSA115" s="376"/>
      <c r="JSB115" s="376"/>
      <c r="JSC115" s="376"/>
      <c r="JSD115" s="376"/>
      <c r="JSE115" s="376"/>
      <c r="JSF115" s="376"/>
      <c r="JSG115" s="376"/>
      <c r="JSH115" s="376"/>
      <c r="JSI115" s="376"/>
      <c r="JSJ115" s="376"/>
      <c r="JSK115" s="376"/>
      <c r="JSL115" s="376"/>
      <c r="JSM115" s="376"/>
      <c r="JSN115" s="376"/>
      <c r="JSO115" s="376"/>
      <c r="JSP115" s="376"/>
      <c r="JSQ115" s="376"/>
      <c r="JSR115" s="376"/>
      <c r="JSS115" s="376"/>
      <c r="JST115" s="376"/>
      <c r="JSU115" s="376"/>
      <c r="JSV115" s="376"/>
      <c r="JSW115" s="376"/>
      <c r="JSX115" s="376"/>
      <c r="JSY115" s="376"/>
      <c r="JSZ115" s="376"/>
      <c r="JTA115" s="376"/>
      <c r="JTB115" s="376"/>
      <c r="JTC115" s="376"/>
      <c r="JTD115" s="376"/>
      <c r="JTE115" s="376"/>
      <c r="JTF115" s="376"/>
      <c r="JTG115" s="376"/>
      <c r="JTH115" s="376"/>
      <c r="JTI115" s="376"/>
      <c r="JTJ115" s="376"/>
      <c r="JTK115" s="376"/>
      <c r="JTL115" s="376"/>
      <c r="JTM115" s="376"/>
      <c r="JTN115" s="376"/>
      <c r="JTO115" s="376"/>
      <c r="JTP115" s="376"/>
      <c r="JTQ115" s="376"/>
      <c r="JTR115" s="376"/>
      <c r="JTS115" s="376"/>
      <c r="JTT115" s="376"/>
      <c r="JTU115" s="376"/>
      <c r="JTV115" s="376"/>
      <c r="JTW115" s="376"/>
      <c r="JTX115" s="376"/>
      <c r="JTY115" s="376"/>
      <c r="JTZ115" s="376"/>
      <c r="JUA115" s="376"/>
      <c r="JUB115" s="376"/>
      <c r="JUC115" s="376"/>
      <c r="JUD115" s="376"/>
      <c r="JUE115" s="376"/>
      <c r="JUF115" s="376"/>
      <c r="JUG115" s="376"/>
      <c r="JUH115" s="376"/>
      <c r="JUI115" s="376"/>
      <c r="JUJ115" s="376"/>
      <c r="JUK115" s="376"/>
      <c r="JUL115" s="376"/>
      <c r="JUM115" s="376"/>
      <c r="JUN115" s="376"/>
      <c r="JUO115" s="376"/>
      <c r="JUP115" s="376"/>
      <c r="JUQ115" s="376"/>
      <c r="JUR115" s="376"/>
      <c r="JUS115" s="376"/>
      <c r="JUT115" s="376"/>
      <c r="JUU115" s="376"/>
      <c r="JUV115" s="376"/>
      <c r="JUW115" s="376"/>
      <c r="JUX115" s="376"/>
      <c r="JUY115" s="376"/>
      <c r="JUZ115" s="376"/>
      <c r="JVA115" s="376"/>
      <c r="JVB115" s="376"/>
      <c r="JVC115" s="376"/>
      <c r="JVD115" s="376"/>
      <c r="JVE115" s="376"/>
      <c r="JVF115" s="376"/>
      <c r="JVG115" s="376"/>
      <c r="JVH115" s="376"/>
      <c r="JVI115" s="376"/>
      <c r="JVJ115" s="376"/>
      <c r="JVK115" s="376"/>
      <c r="JVL115" s="376"/>
      <c r="JVM115" s="376"/>
      <c r="JVN115" s="376"/>
      <c r="JVO115" s="376"/>
      <c r="JVP115" s="376"/>
      <c r="JVQ115" s="376"/>
      <c r="JVR115" s="376"/>
      <c r="JVS115" s="376"/>
      <c r="JVT115" s="376"/>
      <c r="JVU115" s="376"/>
      <c r="JVV115" s="376"/>
      <c r="JVW115" s="376"/>
      <c r="JVX115" s="376"/>
      <c r="JVY115" s="376"/>
      <c r="JVZ115" s="376"/>
      <c r="JWA115" s="376"/>
      <c r="JWB115" s="376"/>
      <c r="JWC115" s="376"/>
      <c r="JWD115" s="376"/>
      <c r="JWE115" s="376"/>
      <c r="JWF115" s="376"/>
      <c r="JWG115" s="376"/>
      <c r="JWH115" s="376"/>
      <c r="JWI115" s="376"/>
      <c r="JWJ115" s="376"/>
      <c r="JWK115" s="376"/>
      <c r="JWL115" s="376"/>
      <c r="JWM115" s="376"/>
      <c r="JWN115" s="376"/>
      <c r="JWO115" s="376"/>
      <c r="JWP115" s="376"/>
      <c r="JWQ115" s="376"/>
      <c r="JWR115" s="376"/>
      <c r="JWS115" s="376"/>
      <c r="JWT115" s="376"/>
      <c r="JWU115" s="376"/>
      <c r="JWV115" s="376"/>
      <c r="JWW115" s="376"/>
      <c r="JWX115" s="376"/>
      <c r="JWY115" s="376"/>
      <c r="JWZ115" s="376"/>
      <c r="JXA115" s="376"/>
      <c r="JXB115" s="376"/>
      <c r="JXC115" s="376"/>
      <c r="JXD115" s="376"/>
      <c r="JXE115" s="376"/>
      <c r="JXF115" s="376"/>
      <c r="JXG115" s="376"/>
      <c r="JXH115" s="376"/>
      <c r="JXI115" s="376"/>
      <c r="JXJ115" s="376"/>
      <c r="JXK115" s="376"/>
      <c r="JXL115" s="376"/>
      <c r="JXM115" s="376"/>
      <c r="JXN115" s="376"/>
      <c r="JXO115" s="376"/>
      <c r="JXP115" s="376"/>
      <c r="JXQ115" s="376"/>
      <c r="JXR115" s="376"/>
      <c r="JXS115" s="376"/>
      <c r="JXT115" s="376"/>
      <c r="JXU115" s="376"/>
      <c r="JXV115" s="376"/>
      <c r="JXW115" s="376"/>
      <c r="JXX115" s="376"/>
      <c r="JXY115" s="376"/>
      <c r="JXZ115" s="376"/>
      <c r="JYA115" s="376"/>
      <c r="JYB115" s="376"/>
      <c r="JYC115" s="376"/>
      <c r="JYD115" s="376"/>
      <c r="JYE115" s="376"/>
      <c r="JYF115" s="376"/>
      <c r="JYG115" s="376"/>
      <c r="JYH115" s="376"/>
      <c r="JYI115" s="376"/>
      <c r="JYJ115" s="376"/>
      <c r="JYK115" s="376"/>
      <c r="JYL115" s="376"/>
      <c r="JYM115" s="376"/>
      <c r="JYN115" s="376"/>
      <c r="JYO115" s="376"/>
      <c r="JYP115" s="376"/>
      <c r="JYQ115" s="376"/>
      <c r="JYR115" s="376"/>
      <c r="JYS115" s="376"/>
      <c r="JYT115" s="376"/>
      <c r="JYU115" s="376"/>
      <c r="JYV115" s="376"/>
      <c r="JYW115" s="376"/>
      <c r="JYX115" s="376"/>
      <c r="JYY115" s="376"/>
      <c r="JYZ115" s="376"/>
      <c r="JZA115" s="376"/>
      <c r="JZB115" s="376"/>
      <c r="JZC115" s="376"/>
      <c r="JZD115" s="376"/>
      <c r="JZE115" s="376"/>
      <c r="JZF115" s="376"/>
      <c r="JZG115" s="376"/>
      <c r="JZH115" s="376"/>
      <c r="JZI115" s="376"/>
      <c r="JZJ115" s="376"/>
      <c r="JZK115" s="376"/>
      <c r="JZL115" s="376"/>
      <c r="JZM115" s="376"/>
      <c r="JZN115" s="376"/>
      <c r="JZO115" s="376"/>
      <c r="JZP115" s="376"/>
      <c r="JZQ115" s="376"/>
      <c r="JZR115" s="376"/>
      <c r="JZS115" s="376"/>
      <c r="JZT115" s="376"/>
      <c r="JZU115" s="376"/>
      <c r="JZV115" s="376"/>
      <c r="JZW115" s="376"/>
      <c r="JZX115" s="376"/>
      <c r="JZY115" s="376"/>
      <c r="JZZ115" s="376"/>
      <c r="KAA115" s="376"/>
      <c r="KAB115" s="376"/>
      <c r="KAC115" s="376"/>
      <c r="KAD115" s="376"/>
      <c r="KAE115" s="376"/>
      <c r="KAF115" s="376"/>
      <c r="KAG115" s="376"/>
      <c r="KAH115" s="376"/>
      <c r="KAI115" s="376"/>
      <c r="KAJ115" s="376"/>
      <c r="KAK115" s="376"/>
      <c r="KAL115" s="376"/>
      <c r="KAM115" s="376"/>
      <c r="KAN115" s="376"/>
      <c r="KAO115" s="376"/>
      <c r="KAP115" s="376"/>
      <c r="KAQ115" s="376"/>
      <c r="KAR115" s="376"/>
      <c r="KAS115" s="376"/>
      <c r="KAT115" s="376"/>
      <c r="KAU115" s="376"/>
      <c r="KAV115" s="376"/>
      <c r="KAW115" s="376"/>
      <c r="KAX115" s="376"/>
      <c r="KAY115" s="376"/>
      <c r="KAZ115" s="376"/>
      <c r="KBA115" s="376"/>
      <c r="KBB115" s="376"/>
      <c r="KBC115" s="376"/>
      <c r="KBD115" s="376"/>
      <c r="KBE115" s="376"/>
      <c r="KBF115" s="376"/>
      <c r="KBG115" s="376"/>
      <c r="KBH115" s="376"/>
      <c r="KBI115" s="376"/>
      <c r="KBJ115" s="376"/>
      <c r="KBK115" s="376"/>
      <c r="KBL115" s="376"/>
      <c r="KBM115" s="376"/>
      <c r="KBN115" s="376"/>
      <c r="KBO115" s="376"/>
      <c r="KBP115" s="376"/>
      <c r="KBQ115" s="376"/>
      <c r="KBR115" s="376"/>
      <c r="KBS115" s="376"/>
      <c r="KBT115" s="376"/>
      <c r="KBU115" s="376"/>
      <c r="KBV115" s="376"/>
      <c r="KBW115" s="376"/>
      <c r="KBX115" s="376"/>
      <c r="KBY115" s="376"/>
      <c r="KBZ115" s="376"/>
      <c r="KCA115" s="376"/>
      <c r="KCB115" s="376"/>
      <c r="KCC115" s="376"/>
      <c r="KCD115" s="376"/>
      <c r="KCE115" s="376"/>
      <c r="KCF115" s="376"/>
      <c r="KCG115" s="376"/>
      <c r="KCH115" s="376"/>
      <c r="KCI115" s="376"/>
      <c r="KCJ115" s="376"/>
      <c r="KCK115" s="376"/>
      <c r="KCL115" s="376"/>
      <c r="KCM115" s="376"/>
      <c r="KCN115" s="376"/>
      <c r="KCO115" s="376"/>
      <c r="KCP115" s="376"/>
      <c r="KCQ115" s="376"/>
      <c r="KCR115" s="376"/>
      <c r="KCS115" s="376"/>
      <c r="KCT115" s="376"/>
      <c r="KCU115" s="376"/>
      <c r="KCV115" s="376"/>
      <c r="KCW115" s="376"/>
      <c r="KCX115" s="376"/>
      <c r="KCY115" s="376"/>
      <c r="KCZ115" s="376"/>
      <c r="KDA115" s="376"/>
      <c r="KDB115" s="376"/>
      <c r="KDC115" s="376"/>
      <c r="KDD115" s="376"/>
      <c r="KDE115" s="376"/>
      <c r="KDF115" s="376"/>
      <c r="KDG115" s="376"/>
      <c r="KDH115" s="376"/>
      <c r="KDI115" s="376"/>
      <c r="KDJ115" s="376"/>
      <c r="KDK115" s="376"/>
      <c r="KDL115" s="376"/>
      <c r="KDM115" s="376"/>
      <c r="KDN115" s="376"/>
      <c r="KDO115" s="376"/>
      <c r="KDP115" s="376"/>
      <c r="KDQ115" s="376"/>
      <c r="KDR115" s="376"/>
      <c r="KDS115" s="376"/>
      <c r="KDT115" s="376"/>
      <c r="KDU115" s="376"/>
      <c r="KDV115" s="376"/>
      <c r="KDW115" s="376"/>
      <c r="KDX115" s="376"/>
      <c r="KDY115" s="376"/>
      <c r="KDZ115" s="376"/>
      <c r="KEA115" s="376"/>
      <c r="KEB115" s="376"/>
      <c r="KEC115" s="376"/>
      <c r="KED115" s="376"/>
      <c r="KEE115" s="376"/>
      <c r="KEF115" s="376"/>
      <c r="KEG115" s="376"/>
      <c r="KEH115" s="376"/>
      <c r="KEI115" s="376"/>
      <c r="KEJ115" s="376"/>
      <c r="KEK115" s="376"/>
      <c r="KEL115" s="376"/>
      <c r="KEM115" s="376"/>
      <c r="KEN115" s="376"/>
      <c r="KEO115" s="376"/>
      <c r="KEP115" s="376"/>
      <c r="KEQ115" s="376"/>
      <c r="KER115" s="376"/>
      <c r="KES115" s="376"/>
      <c r="KET115" s="376"/>
      <c r="KEU115" s="376"/>
      <c r="KEV115" s="376"/>
      <c r="KEW115" s="376"/>
      <c r="KEX115" s="376"/>
      <c r="KEY115" s="376"/>
      <c r="KEZ115" s="376"/>
      <c r="KFA115" s="376"/>
      <c r="KFB115" s="376"/>
      <c r="KFC115" s="376"/>
      <c r="KFD115" s="376"/>
      <c r="KFE115" s="376"/>
      <c r="KFF115" s="376"/>
      <c r="KFG115" s="376"/>
      <c r="KFH115" s="376"/>
      <c r="KFI115" s="376"/>
      <c r="KFJ115" s="376"/>
      <c r="KFK115" s="376"/>
      <c r="KFL115" s="376"/>
      <c r="KFM115" s="376"/>
      <c r="KFN115" s="376"/>
      <c r="KFO115" s="376"/>
      <c r="KFP115" s="376"/>
      <c r="KFQ115" s="376"/>
      <c r="KFR115" s="376"/>
      <c r="KFS115" s="376"/>
      <c r="KFT115" s="376"/>
      <c r="KFU115" s="376"/>
      <c r="KFV115" s="376"/>
      <c r="KFW115" s="376"/>
      <c r="KFX115" s="376"/>
      <c r="KFY115" s="376"/>
      <c r="KFZ115" s="376"/>
      <c r="KGA115" s="376"/>
      <c r="KGB115" s="376"/>
      <c r="KGC115" s="376"/>
      <c r="KGD115" s="376"/>
      <c r="KGE115" s="376"/>
      <c r="KGF115" s="376"/>
      <c r="KGG115" s="376"/>
      <c r="KGH115" s="376"/>
      <c r="KGI115" s="376"/>
      <c r="KGJ115" s="376"/>
      <c r="KGK115" s="376"/>
      <c r="KGL115" s="376"/>
      <c r="KGM115" s="376"/>
      <c r="KGN115" s="376"/>
      <c r="KGO115" s="376"/>
      <c r="KGP115" s="376"/>
      <c r="KGQ115" s="376"/>
      <c r="KGR115" s="376"/>
      <c r="KGS115" s="376"/>
      <c r="KGT115" s="376"/>
      <c r="KGU115" s="376"/>
      <c r="KGV115" s="376"/>
      <c r="KGW115" s="376"/>
      <c r="KGX115" s="376"/>
      <c r="KGY115" s="376"/>
      <c r="KGZ115" s="376"/>
      <c r="KHA115" s="376"/>
      <c r="KHB115" s="376"/>
      <c r="KHC115" s="376"/>
      <c r="KHD115" s="376"/>
      <c r="KHE115" s="376"/>
      <c r="KHF115" s="376"/>
      <c r="KHG115" s="376"/>
      <c r="KHH115" s="376"/>
      <c r="KHI115" s="376"/>
      <c r="KHJ115" s="376"/>
      <c r="KHK115" s="376"/>
      <c r="KHL115" s="376"/>
      <c r="KHM115" s="376"/>
      <c r="KHN115" s="376"/>
      <c r="KHO115" s="376"/>
      <c r="KHP115" s="376"/>
      <c r="KHQ115" s="376"/>
      <c r="KHR115" s="376"/>
      <c r="KHS115" s="376"/>
      <c r="KHT115" s="376"/>
      <c r="KHU115" s="376"/>
      <c r="KHV115" s="376"/>
      <c r="KHW115" s="376"/>
      <c r="KHX115" s="376"/>
      <c r="KHY115" s="376"/>
      <c r="KHZ115" s="376"/>
      <c r="KIA115" s="376"/>
      <c r="KIB115" s="376"/>
      <c r="KIC115" s="376"/>
      <c r="KID115" s="376"/>
      <c r="KIE115" s="376"/>
      <c r="KIF115" s="376"/>
      <c r="KIG115" s="376"/>
      <c r="KIH115" s="376"/>
      <c r="KII115" s="376"/>
      <c r="KIJ115" s="376"/>
      <c r="KIK115" s="376"/>
      <c r="KIL115" s="376"/>
      <c r="KIM115" s="376"/>
      <c r="KIN115" s="376"/>
      <c r="KIO115" s="376"/>
      <c r="KIP115" s="376"/>
      <c r="KIQ115" s="376"/>
      <c r="KIR115" s="376"/>
      <c r="KIS115" s="376"/>
      <c r="KIT115" s="376"/>
      <c r="KIU115" s="376"/>
      <c r="KIV115" s="376"/>
      <c r="KIW115" s="376"/>
      <c r="KIX115" s="376"/>
      <c r="KIY115" s="376"/>
      <c r="KIZ115" s="376"/>
      <c r="KJA115" s="376"/>
      <c r="KJB115" s="376"/>
      <c r="KJC115" s="376"/>
      <c r="KJD115" s="376"/>
      <c r="KJE115" s="376"/>
      <c r="KJF115" s="376"/>
      <c r="KJG115" s="376"/>
      <c r="KJH115" s="376"/>
      <c r="KJI115" s="376"/>
      <c r="KJJ115" s="376"/>
      <c r="KJK115" s="376"/>
      <c r="KJL115" s="376"/>
      <c r="KJM115" s="376"/>
      <c r="KJN115" s="376"/>
      <c r="KJO115" s="376"/>
      <c r="KJP115" s="376"/>
      <c r="KJQ115" s="376"/>
      <c r="KJR115" s="376"/>
      <c r="KJS115" s="376"/>
      <c r="KJT115" s="376"/>
      <c r="KJU115" s="376"/>
      <c r="KJV115" s="376"/>
      <c r="KJW115" s="376"/>
      <c r="KJX115" s="376"/>
      <c r="KJY115" s="376"/>
      <c r="KJZ115" s="376"/>
      <c r="KKA115" s="376"/>
      <c r="KKB115" s="376"/>
      <c r="KKC115" s="376"/>
      <c r="KKD115" s="376"/>
      <c r="KKE115" s="376"/>
      <c r="KKF115" s="376"/>
      <c r="KKG115" s="376"/>
      <c r="KKH115" s="376"/>
      <c r="KKI115" s="376"/>
      <c r="KKJ115" s="376"/>
      <c r="KKK115" s="376"/>
      <c r="KKL115" s="376"/>
      <c r="KKM115" s="376"/>
      <c r="KKN115" s="376"/>
      <c r="KKO115" s="376"/>
      <c r="KKP115" s="376"/>
      <c r="KKQ115" s="376"/>
      <c r="KKR115" s="376"/>
      <c r="KKS115" s="376"/>
      <c r="KKT115" s="376"/>
      <c r="KKU115" s="376"/>
      <c r="KKV115" s="376"/>
      <c r="KKW115" s="376"/>
      <c r="KKX115" s="376"/>
      <c r="KKY115" s="376"/>
      <c r="KKZ115" s="376"/>
      <c r="KLA115" s="376"/>
      <c r="KLB115" s="376"/>
      <c r="KLC115" s="376"/>
      <c r="KLD115" s="376"/>
      <c r="KLE115" s="376"/>
      <c r="KLF115" s="376"/>
      <c r="KLG115" s="376"/>
      <c r="KLH115" s="376"/>
      <c r="KLI115" s="376"/>
      <c r="KLJ115" s="376"/>
      <c r="KLK115" s="376"/>
      <c r="KLL115" s="376"/>
      <c r="KLM115" s="376"/>
      <c r="KLN115" s="376"/>
      <c r="KLO115" s="376"/>
      <c r="KLP115" s="376"/>
      <c r="KLQ115" s="376"/>
      <c r="KLR115" s="376"/>
      <c r="KLS115" s="376"/>
      <c r="KLT115" s="376"/>
      <c r="KLU115" s="376"/>
      <c r="KLV115" s="376"/>
      <c r="KLW115" s="376"/>
      <c r="KLX115" s="376"/>
      <c r="KLY115" s="376"/>
      <c r="KLZ115" s="376"/>
      <c r="KMA115" s="376"/>
      <c r="KMB115" s="376"/>
      <c r="KMC115" s="376"/>
      <c r="KMD115" s="376"/>
      <c r="KME115" s="376"/>
      <c r="KMF115" s="376"/>
      <c r="KMG115" s="376"/>
      <c r="KMH115" s="376"/>
      <c r="KMI115" s="376"/>
      <c r="KMJ115" s="376"/>
      <c r="KMK115" s="376"/>
      <c r="KML115" s="376"/>
      <c r="KMM115" s="376"/>
      <c r="KMN115" s="376"/>
      <c r="KMO115" s="376"/>
      <c r="KMP115" s="376"/>
      <c r="KMQ115" s="376"/>
      <c r="KMR115" s="376"/>
      <c r="KMS115" s="376"/>
      <c r="KMT115" s="376"/>
      <c r="KMU115" s="376"/>
      <c r="KMV115" s="376"/>
      <c r="KMW115" s="376"/>
      <c r="KMX115" s="376"/>
      <c r="KMY115" s="376"/>
      <c r="KMZ115" s="376"/>
      <c r="KNA115" s="376"/>
      <c r="KNB115" s="376"/>
      <c r="KNC115" s="376"/>
      <c r="KND115" s="376"/>
      <c r="KNE115" s="376"/>
      <c r="KNF115" s="376"/>
      <c r="KNG115" s="376"/>
      <c r="KNH115" s="376"/>
      <c r="KNI115" s="376"/>
      <c r="KNJ115" s="376"/>
      <c r="KNK115" s="376"/>
      <c r="KNL115" s="376"/>
      <c r="KNM115" s="376"/>
      <c r="KNN115" s="376"/>
      <c r="KNO115" s="376"/>
      <c r="KNP115" s="376"/>
      <c r="KNQ115" s="376"/>
      <c r="KNR115" s="376"/>
      <c r="KNS115" s="376"/>
      <c r="KNT115" s="376"/>
      <c r="KNU115" s="376"/>
      <c r="KNV115" s="376"/>
      <c r="KNW115" s="376"/>
      <c r="KNX115" s="376"/>
      <c r="KNY115" s="376"/>
      <c r="KNZ115" s="376"/>
      <c r="KOA115" s="376"/>
      <c r="KOB115" s="376"/>
      <c r="KOC115" s="376"/>
      <c r="KOD115" s="376"/>
      <c r="KOE115" s="376"/>
      <c r="KOF115" s="376"/>
      <c r="KOG115" s="376"/>
      <c r="KOH115" s="376"/>
      <c r="KOI115" s="376"/>
      <c r="KOJ115" s="376"/>
      <c r="KOK115" s="376"/>
      <c r="KOL115" s="376"/>
      <c r="KOM115" s="376"/>
      <c r="KON115" s="376"/>
      <c r="KOO115" s="376"/>
      <c r="KOP115" s="376"/>
      <c r="KOQ115" s="376"/>
      <c r="KOR115" s="376"/>
      <c r="KOS115" s="376"/>
      <c r="KOT115" s="376"/>
      <c r="KOU115" s="376"/>
      <c r="KOV115" s="376"/>
      <c r="KOW115" s="376"/>
      <c r="KOX115" s="376"/>
      <c r="KOY115" s="376"/>
      <c r="KOZ115" s="376"/>
      <c r="KPA115" s="376"/>
      <c r="KPB115" s="376"/>
      <c r="KPC115" s="376"/>
      <c r="KPD115" s="376"/>
      <c r="KPE115" s="376"/>
      <c r="KPF115" s="376"/>
      <c r="KPG115" s="376"/>
      <c r="KPH115" s="376"/>
      <c r="KPI115" s="376"/>
      <c r="KPJ115" s="376"/>
      <c r="KPK115" s="376"/>
      <c r="KPL115" s="376"/>
      <c r="KPM115" s="376"/>
      <c r="KPN115" s="376"/>
      <c r="KPO115" s="376"/>
      <c r="KPP115" s="376"/>
      <c r="KPQ115" s="376"/>
      <c r="KPR115" s="376"/>
      <c r="KPS115" s="376"/>
      <c r="KPT115" s="376"/>
      <c r="KPU115" s="376"/>
      <c r="KPV115" s="376"/>
      <c r="KPW115" s="376"/>
      <c r="KPX115" s="376"/>
      <c r="KPY115" s="376"/>
      <c r="KPZ115" s="376"/>
      <c r="KQA115" s="376"/>
      <c r="KQB115" s="376"/>
      <c r="KQC115" s="376"/>
      <c r="KQD115" s="376"/>
      <c r="KQE115" s="376"/>
      <c r="KQF115" s="376"/>
      <c r="KQG115" s="376"/>
      <c r="KQH115" s="376"/>
      <c r="KQI115" s="376"/>
      <c r="KQJ115" s="376"/>
      <c r="KQK115" s="376"/>
      <c r="KQL115" s="376"/>
      <c r="KQM115" s="376"/>
      <c r="KQN115" s="376"/>
      <c r="KQO115" s="376"/>
      <c r="KQP115" s="376"/>
      <c r="KQQ115" s="376"/>
      <c r="KQR115" s="376"/>
      <c r="KQS115" s="376"/>
      <c r="KQT115" s="376"/>
      <c r="KQU115" s="376"/>
      <c r="KQV115" s="376"/>
      <c r="KQW115" s="376"/>
      <c r="KQX115" s="376"/>
      <c r="KQY115" s="376"/>
      <c r="KQZ115" s="376"/>
      <c r="KRA115" s="376"/>
      <c r="KRB115" s="376"/>
      <c r="KRC115" s="376"/>
      <c r="KRD115" s="376"/>
      <c r="KRE115" s="376"/>
      <c r="KRF115" s="376"/>
      <c r="KRG115" s="376"/>
      <c r="KRH115" s="376"/>
      <c r="KRI115" s="376"/>
      <c r="KRJ115" s="376"/>
      <c r="KRK115" s="376"/>
      <c r="KRL115" s="376"/>
      <c r="KRM115" s="376"/>
      <c r="KRN115" s="376"/>
      <c r="KRO115" s="376"/>
      <c r="KRP115" s="376"/>
      <c r="KRQ115" s="376"/>
      <c r="KRR115" s="376"/>
      <c r="KRS115" s="376"/>
      <c r="KRT115" s="376"/>
      <c r="KRU115" s="376"/>
      <c r="KRV115" s="376"/>
      <c r="KRW115" s="376"/>
      <c r="KRX115" s="376"/>
      <c r="KRY115" s="376"/>
      <c r="KRZ115" s="376"/>
      <c r="KSA115" s="376"/>
      <c r="KSB115" s="376"/>
      <c r="KSC115" s="376"/>
      <c r="KSD115" s="376"/>
      <c r="KSE115" s="376"/>
      <c r="KSF115" s="376"/>
      <c r="KSG115" s="376"/>
      <c r="KSH115" s="376"/>
      <c r="KSI115" s="376"/>
      <c r="KSJ115" s="376"/>
      <c r="KSK115" s="376"/>
      <c r="KSL115" s="376"/>
      <c r="KSM115" s="376"/>
      <c r="KSN115" s="376"/>
      <c r="KSO115" s="376"/>
      <c r="KSP115" s="376"/>
      <c r="KSQ115" s="376"/>
      <c r="KSR115" s="376"/>
      <c r="KSS115" s="376"/>
      <c r="KST115" s="376"/>
      <c r="KSU115" s="376"/>
      <c r="KSV115" s="376"/>
      <c r="KSW115" s="376"/>
      <c r="KSX115" s="376"/>
      <c r="KSY115" s="376"/>
      <c r="KSZ115" s="376"/>
      <c r="KTA115" s="376"/>
      <c r="KTB115" s="376"/>
      <c r="KTC115" s="376"/>
      <c r="KTD115" s="376"/>
      <c r="KTE115" s="376"/>
      <c r="KTF115" s="376"/>
      <c r="KTG115" s="376"/>
      <c r="KTH115" s="376"/>
      <c r="KTI115" s="376"/>
      <c r="KTJ115" s="376"/>
      <c r="KTK115" s="376"/>
      <c r="KTL115" s="376"/>
      <c r="KTM115" s="376"/>
      <c r="KTN115" s="376"/>
      <c r="KTO115" s="376"/>
      <c r="KTP115" s="376"/>
      <c r="KTQ115" s="376"/>
      <c r="KTR115" s="376"/>
      <c r="KTS115" s="376"/>
      <c r="KTT115" s="376"/>
      <c r="KTU115" s="376"/>
      <c r="KTV115" s="376"/>
      <c r="KTW115" s="376"/>
      <c r="KTX115" s="376"/>
      <c r="KTY115" s="376"/>
      <c r="KTZ115" s="376"/>
      <c r="KUA115" s="376"/>
      <c r="KUB115" s="376"/>
      <c r="KUC115" s="376"/>
      <c r="KUD115" s="376"/>
      <c r="KUE115" s="376"/>
      <c r="KUF115" s="376"/>
      <c r="KUG115" s="376"/>
      <c r="KUH115" s="376"/>
      <c r="KUI115" s="376"/>
      <c r="KUJ115" s="376"/>
      <c r="KUK115" s="376"/>
      <c r="KUL115" s="376"/>
      <c r="KUM115" s="376"/>
      <c r="KUN115" s="376"/>
      <c r="KUO115" s="376"/>
      <c r="KUP115" s="376"/>
      <c r="KUQ115" s="376"/>
      <c r="KUR115" s="376"/>
      <c r="KUS115" s="376"/>
      <c r="KUT115" s="376"/>
      <c r="KUU115" s="376"/>
      <c r="KUV115" s="376"/>
      <c r="KUW115" s="376"/>
      <c r="KUX115" s="376"/>
      <c r="KUY115" s="376"/>
      <c r="KUZ115" s="376"/>
      <c r="KVA115" s="376"/>
      <c r="KVB115" s="376"/>
      <c r="KVC115" s="376"/>
      <c r="KVD115" s="376"/>
      <c r="KVE115" s="376"/>
      <c r="KVF115" s="376"/>
      <c r="KVG115" s="376"/>
      <c r="KVH115" s="376"/>
      <c r="KVI115" s="376"/>
      <c r="KVJ115" s="376"/>
      <c r="KVK115" s="376"/>
      <c r="KVL115" s="376"/>
      <c r="KVM115" s="376"/>
      <c r="KVN115" s="376"/>
      <c r="KVO115" s="376"/>
      <c r="KVP115" s="376"/>
      <c r="KVQ115" s="376"/>
      <c r="KVR115" s="376"/>
      <c r="KVS115" s="376"/>
      <c r="KVT115" s="376"/>
      <c r="KVU115" s="376"/>
      <c r="KVV115" s="376"/>
      <c r="KVW115" s="376"/>
      <c r="KVX115" s="376"/>
      <c r="KVY115" s="376"/>
      <c r="KVZ115" s="376"/>
      <c r="KWA115" s="376"/>
      <c r="KWB115" s="376"/>
      <c r="KWC115" s="376"/>
      <c r="KWD115" s="376"/>
      <c r="KWE115" s="376"/>
      <c r="KWF115" s="376"/>
      <c r="KWG115" s="376"/>
      <c r="KWH115" s="376"/>
      <c r="KWI115" s="376"/>
      <c r="KWJ115" s="376"/>
      <c r="KWK115" s="376"/>
      <c r="KWL115" s="376"/>
      <c r="KWM115" s="376"/>
      <c r="KWN115" s="376"/>
      <c r="KWO115" s="376"/>
      <c r="KWP115" s="376"/>
      <c r="KWQ115" s="376"/>
      <c r="KWR115" s="376"/>
      <c r="KWS115" s="376"/>
      <c r="KWT115" s="376"/>
      <c r="KWU115" s="376"/>
      <c r="KWV115" s="376"/>
      <c r="KWW115" s="376"/>
      <c r="KWX115" s="376"/>
      <c r="KWY115" s="376"/>
      <c r="KWZ115" s="376"/>
      <c r="KXA115" s="376"/>
      <c r="KXB115" s="376"/>
      <c r="KXC115" s="376"/>
      <c r="KXD115" s="376"/>
      <c r="KXE115" s="376"/>
      <c r="KXF115" s="376"/>
      <c r="KXG115" s="376"/>
      <c r="KXH115" s="376"/>
      <c r="KXI115" s="376"/>
      <c r="KXJ115" s="376"/>
      <c r="KXK115" s="376"/>
      <c r="KXL115" s="376"/>
      <c r="KXM115" s="376"/>
      <c r="KXN115" s="376"/>
      <c r="KXO115" s="376"/>
      <c r="KXP115" s="376"/>
      <c r="KXQ115" s="376"/>
      <c r="KXR115" s="376"/>
      <c r="KXS115" s="376"/>
      <c r="KXT115" s="376"/>
      <c r="KXU115" s="376"/>
      <c r="KXV115" s="376"/>
      <c r="KXW115" s="376"/>
      <c r="KXX115" s="376"/>
      <c r="KXY115" s="376"/>
      <c r="KXZ115" s="376"/>
      <c r="KYA115" s="376"/>
      <c r="KYB115" s="376"/>
      <c r="KYC115" s="376"/>
      <c r="KYD115" s="376"/>
      <c r="KYE115" s="376"/>
      <c r="KYF115" s="376"/>
      <c r="KYG115" s="376"/>
      <c r="KYH115" s="376"/>
      <c r="KYI115" s="376"/>
      <c r="KYJ115" s="376"/>
      <c r="KYK115" s="376"/>
      <c r="KYL115" s="376"/>
      <c r="KYM115" s="376"/>
      <c r="KYN115" s="376"/>
      <c r="KYO115" s="376"/>
      <c r="KYP115" s="376"/>
      <c r="KYQ115" s="376"/>
      <c r="KYR115" s="376"/>
      <c r="KYS115" s="376"/>
      <c r="KYT115" s="376"/>
      <c r="KYU115" s="376"/>
      <c r="KYV115" s="376"/>
      <c r="KYW115" s="376"/>
      <c r="KYX115" s="376"/>
      <c r="KYY115" s="376"/>
      <c r="KYZ115" s="376"/>
      <c r="KZA115" s="376"/>
      <c r="KZB115" s="376"/>
      <c r="KZC115" s="376"/>
      <c r="KZD115" s="376"/>
      <c r="KZE115" s="376"/>
      <c r="KZF115" s="376"/>
      <c r="KZG115" s="376"/>
      <c r="KZH115" s="376"/>
      <c r="KZI115" s="376"/>
      <c r="KZJ115" s="376"/>
      <c r="KZK115" s="376"/>
      <c r="KZL115" s="376"/>
      <c r="KZM115" s="376"/>
      <c r="KZN115" s="376"/>
      <c r="KZO115" s="376"/>
      <c r="KZP115" s="376"/>
      <c r="KZQ115" s="376"/>
      <c r="KZR115" s="376"/>
      <c r="KZS115" s="376"/>
      <c r="KZT115" s="376"/>
      <c r="KZU115" s="376"/>
      <c r="KZV115" s="376"/>
      <c r="KZW115" s="376"/>
      <c r="KZX115" s="376"/>
      <c r="KZY115" s="376"/>
      <c r="KZZ115" s="376"/>
      <c r="LAA115" s="376"/>
      <c r="LAB115" s="376"/>
      <c r="LAC115" s="376"/>
      <c r="LAD115" s="376"/>
      <c r="LAE115" s="376"/>
      <c r="LAF115" s="376"/>
      <c r="LAG115" s="376"/>
      <c r="LAH115" s="376"/>
      <c r="LAI115" s="376"/>
      <c r="LAJ115" s="376"/>
      <c r="LAK115" s="376"/>
      <c r="LAL115" s="376"/>
      <c r="LAM115" s="376"/>
      <c r="LAN115" s="376"/>
      <c r="LAO115" s="376"/>
      <c r="LAP115" s="376"/>
      <c r="LAQ115" s="376"/>
      <c r="LAR115" s="376"/>
      <c r="LAS115" s="376"/>
      <c r="LAT115" s="376"/>
      <c r="LAU115" s="376"/>
      <c r="LAV115" s="376"/>
      <c r="LAW115" s="376"/>
      <c r="LAX115" s="376"/>
      <c r="LAY115" s="376"/>
      <c r="LAZ115" s="376"/>
      <c r="LBA115" s="376"/>
      <c r="LBB115" s="376"/>
      <c r="LBC115" s="376"/>
      <c r="LBD115" s="376"/>
      <c r="LBE115" s="376"/>
      <c r="LBF115" s="376"/>
      <c r="LBG115" s="376"/>
      <c r="LBH115" s="376"/>
      <c r="LBI115" s="376"/>
      <c r="LBJ115" s="376"/>
      <c r="LBK115" s="376"/>
      <c r="LBL115" s="376"/>
      <c r="LBM115" s="376"/>
      <c r="LBN115" s="376"/>
      <c r="LBO115" s="376"/>
      <c r="LBP115" s="376"/>
      <c r="LBQ115" s="376"/>
      <c r="LBR115" s="376"/>
      <c r="LBS115" s="376"/>
      <c r="LBT115" s="376"/>
      <c r="LBU115" s="376"/>
      <c r="LBV115" s="376"/>
      <c r="LBW115" s="376"/>
      <c r="LBX115" s="376"/>
      <c r="LBY115" s="376"/>
      <c r="LBZ115" s="376"/>
      <c r="LCA115" s="376"/>
      <c r="LCB115" s="376"/>
      <c r="LCC115" s="376"/>
      <c r="LCD115" s="376"/>
      <c r="LCE115" s="376"/>
      <c r="LCF115" s="376"/>
      <c r="LCG115" s="376"/>
      <c r="LCH115" s="376"/>
      <c r="LCI115" s="376"/>
      <c r="LCJ115" s="376"/>
      <c r="LCK115" s="376"/>
      <c r="LCL115" s="376"/>
      <c r="LCM115" s="376"/>
      <c r="LCN115" s="376"/>
      <c r="LCO115" s="376"/>
      <c r="LCP115" s="376"/>
      <c r="LCQ115" s="376"/>
      <c r="LCR115" s="376"/>
      <c r="LCS115" s="376"/>
      <c r="LCT115" s="376"/>
      <c r="LCU115" s="376"/>
      <c r="LCV115" s="376"/>
      <c r="LCW115" s="376"/>
      <c r="LCX115" s="376"/>
      <c r="LCY115" s="376"/>
      <c r="LCZ115" s="376"/>
      <c r="LDA115" s="376"/>
      <c r="LDB115" s="376"/>
      <c r="LDC115" s="376"/>
      <c r="LDD115" s="376"/>
      <c r="LDE115" s="376"/>
      <c r="LDF115" s="376"/>
      <c r="LDG115" s="376"/>
      <c r="LDH115" s="376"/>
      <c r="LDI115" s="376"/>
      <c r="LDJ115" s="376"/>
      <c r="LDK115" s="376"/>
      <c r="LDL115" s="376"/>
      <c r="LDM115" s="376"/>
      <c r="LDN115" s="376"/>
      <c r="LDO115" s="376"/>
      <c r="LDP115" s="376"/>
      <c r="LDQ115" s="376"/>
      <c r="LDR115" s="376"/>
      <c r="LDS115" s="376"/>
      <c r="LDT115" s="376"/>
      <c r="LDU115" s="376"/>
      <c r="LDV115" s="376"/>
      <c r="LDW115" s="376"/>
      <c r="LDX115" s="376"/>
      <c r="LDY115" s="376"/>
      <c r="LDZ115" s="376"/>
      <c r="LEA115" s="376"/>
      <c r="LEB115" s="376"/>
      <c r="LEC115" s="376"/>
      <c r="LED115" s="376"/>
      <c r="LEE115" s="376"/>
      <c r="LEF115" s="376"/>
      <c r="LEG115" s="376"/>
      <c r="LEH115" s="376"/>
      <c r="LEI115" s="376"/>
      <c r="LEJ115" s="376"/>
      <c r="LEK115" s="376"/>
      <c r="LEL115" s="376"/>
      <c r="LEM115" s="376"/>
      <c r="LEN115" s="376"/>
      <c r="LEO115" s="376"/>
      <c r="LEP115" s="376"/>
      <c r="LEQ115" s="376"/>
      <c r="LER115" s="376"/>
      <c r="LES115" s="376"/>
      <c r="LET115" s="376"/>
      <c r="LEU115" s="376"/>
      <c r="LEV115" s="376"/>
      <c r="LEW115" s="376"/>
      <c r="LEX115" s="376"/>
      <c r="LEY115" s="376"/>
      <c r="LEZ115" s="376"/>
      <c r="LFA115" s="376"/>
      <c r="LFB115" s="376"/>
      <c r="LFC115" s="376"/>
      <c r="LFD115" s="376"/>
      <c r="LFE115" s="376"/>
      <c r="LFF115" s="376"/>
      <c r="LFG115" s="376"/>
      <c r="LFH115" s="376"/>
      <c r="LFI115" s="376"/>
      <c r="LFJ115" s="376"/>
      <c r="LFK115" s="376"/>
      <c r="LFL115" s="376"/>
      <c r="LFM115" s="376"/>
      <c r="LFN115" s="376"/>
      <c r="LFO115" s="376"/>
      <c r="LFP115" s="376"/>
      <c r="LFQ115" s="376"/>
      <c r="LFR115" s="376"/>
      <c r="LFS115" s="376"/>
      <c r="LFT115" s="376"/>
      <c r="LFU115" s="376"/>
      <c r="LFV115" s="376"/>
      <c r="LFW115" s="376"/>
      <c r="LFX115" s="376"/>
      <c r="LFY115" s="376"/>
      <c r="LFZ115" s="376"/>
      <c r="LGA115" s="376"/>
      <c r="LGB115" s="376"/>
      <c r="LGC115" s="376"/>
      <c r="LGD115" s="376"/>
      <c r="LGE115" s="376"/>
      <c r="LGF115" s="376"/>
      <c r="LGG115" s="376"/>
      <c r="LGH115" s="376"/>
      <c r="LGI115" s="376"/>
      <c r="LGJ115" s="376"/>
      <c r="LGK115" s="376"/>
      <c r="LGL115" s="376"/>
      <c r="LGM115" s="376"/>
      <c r="LGN115" s="376"/>
      <c r="LGO115" s="376"/>
      <c r="LGP115" s="376"/>
      <c r="LGQ115" s="376"/>
      <c r="LGR115" s="376"/>
      <c r="LGS115" s="376"/>
      <c r="LGT115" s="376"/>
      <c r="LGU115" s="376"/>
      <c r="LGV115" s="376"/>
      <c r="LGW115" s="376"/>
      <c r="LGX115" s="376"/>
      <c r="LGY115" s="376"/>
      <c r="LGZ115" s="376"/>
      <c r="LHA115" s="376"/>
      <c r="LHB115" s="376"/>
      <c r="LHC115" s="376"/>
      <c r="LHD115" s="376"/>
      <c r="LHE115" s="376"/>
      <c r="LHF115" s="376"/>
      <c r="LHG115" s="376"/>
      <c r="LHH115" s="376"/>
      <c r="LHI115" s="376"/>
      <c r="LHJ115" s="376"/>
      <c r="LHK115" s="376"/>
      <c r="LHL115" s="376"/>
      <c r="LHM115" s="376"/>
      <c r="LHN115" s="376"/>
      <c r="LHO115" s="376"/>
      <c r="LHP115" s="376"/>
      <c r="LHQ115" s="376"/>
      <c r="LHR115" s="376"/>
      <c r="LHS115" s="376"/>
      <c r="LHT115" s="376"/>
      <c r="LHU115" s="376"/>
      <c r="LHV115" s="376"/>
      <c r="LHW115" s="376"/>
      <c r="LHX115" s="376"/>
      <c r="LHY115" s="376"/>
      <c r="LHZ115" s="376"/>
      <c r="LIA115" s="376"/>
      <c r="LIB115" s="376"/>
      <c r="LIC115" s="376"/>
      <c r="LID115" s="376"/>
      <c r="LIE115" s="376"/>
      <c r="LIF115" s="376"/>
      <c r="LIG115" s="376"/>
      <c r="LIH115" s="376"/>
      <c r="LII115" s="376"/>
      <c r="LIJ115" s="376"/>
      <c r="LIK115" s="376"/>
      <c r="LIL115" s="376"/>
      <c r="LIM115" s="376"/>
      <c r="LIN115" s="376"/>
      <c r="LIO115" s="376"/>
      <c r="LIP115" s="376"/>
      <c r="LIQ115" s="376"/>
      <c r="LIR115" s="376"/>
      <c r="LIS115" s="376"/>
      <c r="LIT115" s="376"/>
      <c r="LIU115" s="376"/>
      <c r="LIV115" s="376"/>
      <c r="LIW115" s="376"/>
      <c r="LIX115" s="376"/>
      <c r="LIY115" s="376"/>
      <c r="LIZ115" s="376"/>
      <c r="LJA115" s="376"/>
      <c r="LJB115" s="376"/>
      <c r="LJC115" s="376"/>
      <c r="LJD115" s="376"/>
      <c r="LJE115" s="376"/>
      <c r="LJF115" s="376"/>
      <c r="LJG115" s="376"/>
      <c r="LJH115" s="376"/>
      <c r="LJI115" s="376"/>
      <c r="LJJ115" s="376"/>
      <c r="LJK115" s="376"/>
      <c r="LJL115" s="376"/>
      <c r="LJM115" s="376"/>
      <c r="LJN115" s="376"/>
      <c r="LJO115" s="376"/>
      <c r="LJP115" s="376"/>
      <c r="LJQ115" s="376"/>
      <c r="LJR115" s="376"/>
      <c r="LJS115" s="376"/>
      <c r="LJT115" s="376"/>
      <c r="LJU115" s="376"/>
      <c r="LJV115" s="376"/>
      <c r="LJW115" s="376"/>
      <c r="LJX115" s="376"/>
      <c r="LJY115" s="376"/>
      <c r="LJZ115" s="376"/>
      <c r="LKA115" s="376"/>
      <c r="LKB115" s="376"/>
      <c r="LKC115" s="376"/>
      <c r="LKD115" s="376"/>
      <c r="LKE115" s="376"/>
      <c r="LKF115" s="376"/>
      <c r="LKG115" s="376"/>
      <c r="LKH115" s="376"/>
      <c r="LKI115" s="376"/>
      <c r="LKJ115" s="376"/>
      <c r="LKK115" s="376"/>
      <c r="LKL115" s="376"/>
      <c r="LKM115" s="376"/>
      <c r="LKN115" s="376"/>
      <c r="LKO115" s="376"/>
      <c r="LKP115" s="376"/>
      <c r="LKQ115" s="376"/>
      <c r="LKR115" s="376"/>
      <c r="LKS115" s="376"/>
      <c r="LKT115" s="376"/>
      <c r="LKU115" s="376"/>
      <c r="LKV115" s="376"/>
      <c r="LKW115" s="376"/>
      <c r="LKX115" s="376"/>
      <c r="LKY115" s="376"/>
      <c r="LKZ115" s="376"/>
      <c r="LLA115" s="376"/>
      <c r="LLB115" s="376"/>
      <c r="LLC115" s="376"/>
      <c r="LLD115" s="376"/>
      <c r="LLE115" s="376"/>
      <c r="LLF115" s="376"/>
      <c r="LLG115" s="376"/>
      <c r="LLH115" s="376"/>
      <c r="LLI115" s="376"/>
      <c r="LLJ115" s="376"/>
      <c r="LLK115" s="376"/>
      <c r="LLL115" s="376"/>
      <c r="LLM115" s="376"/>
      <c r="LLN115" s="376"/>
      <c r="LLO115" s="376"/>
      <c r="LLP115" s="376"/>
      <c r="LLQ115" s="376"/>
      <c r="LLR115" s="376"/>
      <c r="LLS115" s="376"/>
      <c r="LLT115" s="376"/>
      <c r="LLU115" s="376"/>
      <c r="LLV115" s="376"/>
      <c r="LLW115" s="376"/>
      <c r="LLX115" s="376"/>
      <c r="LLY115" s="376"/>
      <c r="LLZ115" s="376"/>
      <c r="LMA115" s="376"/>
      <c r="LMB115" s="376"/>
      <c r="LMC115" s="376"/>
      <c r="LMD115" s="376"/>
      <c r="LME115" s="376"/>
      <c r="LMF115" s="376"/>
      <c r="LMG115" s="376"/>
      <c r="LMH115" s="376"/>
      <c r="LMI115" s="376"/>
      <c r="LMJ115" s="376"/>
      <c r="LMK115" s="376"/>
      <c r="LML115" s="376"/>
      <c r="LMM115" s="376"/>
      <c r="LMN115" s="376"/>
      <c r="LMO115" s="376"/>
      <c r="LMP115" s="376"/>
      <c r="LMQ115" s="376"/>
      <c r="LMR115" s="376"/>
      <c r="LMS115" s="376"/>
      <c r="LMT115" s="376"/>
      <c r="LMU115" s="376"/>
      <c r="LMV115" s="376"/>
      <c r="LMW115" s="376"/>
      <c r="LMX115" s="376"/>
      <c r="LMY115" s="376"/>
      <c r="LMZ115" s="376"/>
      <c r="LNA115" s="376"/>
      <c r="LNB115" s="376"/>
      <c r="LNC115" s="376"/>
      <c r="LND115" s="376"/>
      <c r="LNE115" s="376"/>
      <c r="LNF115" s="376"/>
      <c r="LNG115" s="376"/>
      <c r="LNH115" s="376"/>
      <c r="LNI115" s="376"/>
      <c r="LNJ115" s="376"/>
      <c r="LNK115" s="376"/>
      <c r="LNL115" s="376"/>
      <c r="LNM115" s="376"/>
      <c r="LNN115" s="376"/>
      <c r="LNO115" s="376"/>
      <c r="LNP115" s="376"/>
      <c r="LNQ115" s="376"/>
      <c r="LNR115" s="376"/>
      <c r="LNS115" s="376"/>
      <c r="LNT115" s="376"/>
      <c r="LNU115" s="376"/>
      <c r="LNV115" s="376"/>
      <c r="LNW115" s="376"/>
      <c r="LNX115" s="376"/>
      <c r="LNY115" s="376"/>
      <c r="LNZ115" s="376"/>
      <c r="LOA115" s="376"/>
      <c r="LOB115" s="376"/>
      <c r="LOC115" s="376"/>
      <c r="LOD115" s="376"/>
      <c r="LOE115" s="376"/>
      <c r="LOF115" s="376"/>
      <c r="LOG115" s="376"/>
      <c r="LOH115" s="376"/>
      <c r="LOI115" s="376"/>
      <c r="LOJ115" s="376"/>
      <c r="LOK115" s="376"/>
      <c r="LOL115" s="376"/>
      <c r="LOM115" s="376"/>
      <c r="LON115" s="376"/>
      <c r="LOO115" s="376"/>
      <c r="LOP115" s="376"/>
      <c r="LOQ115" s="376"/>
      <c r="LOR115" s="376"/>
      <c r="LOS115" s="376"/>
      <c r="LOT115" s="376"/>
      <c r="LOU115" s="376"/>
      <c r="LOV115" s="376"/>
      <c r="LOW115" s="376"/>
      <c r="LOX115" s="376"/>
      <c r="LOY115" s="376"/>
      <c r="LOZ115" s="376"/>
      <c r="LPA115" s="376"/>
      <c r="LPB115" s="376"/>
      <c r="LPC115" s="376"/>
      <c r="LPD115" s="376"/>
      <c r="LPE115" s="376"/>
      <c r="LPF115" s="376"/>
      <c r="LPG115" s="376"/>
      <c r="LPH115" s="376"/>
      <c r="LPI115" s="376"/>
      <c r="LPJ115" s="376"/>
      <c r="LPK115" s="376"/>
      <c r="LPL115" s="376"/>
      <c r="LPM115" s="376"/>
      <c r="LPN115" s="376"/>
      <c r="LPO115" s="376"/>
      <c r="LPP115" s="376"/>
      <c r="LPQ115" s="376"/>
      <c r="LPR115" s="376"/>
      <c r="LPS115" s="376"/>
      <c r="LPT115" s="376"/>
      <c r="LPU115" s="376"/>
      <c r="LPV115" s="376"/>
      <c r="LPW115" s="376"/>
      <c r="LPX115" s="376"/>
      <c r="LPY115" s="376"/>
      <c r="LPZ115" s="376"/>
      <c r="LQA115" s="376"/>
      <c r="LQB115" s="376"/>
      <c r="LQC115" s="376"/>
      <c r="LQD115" s="376"/>
      <c r="LQE115" s="376"/>
      <c r="LQF115" s="376"/>
      <c r="LQG115" s="376"/>
      <c r="LQH115" s="376"/>
      <c r="LQI115" s="376"/>
      <c r="LQJ115" s="376"/>
      <c r="LQK115" s="376"/>
      <c r="LQL115" s="376"/>
      <c r="LQM115" s="376"/>
      <c r="LQN115" s="376"/>
      <c r="LQO115" s="376"/>
      <c r="LQP115" s="376"/>
      <c r="LQQ115" s="376"/>
      <c r="LQR115" s="376"/>
      <c r="LQS115" s="376"/>
      <c r="LQT115" s="376"/>
      <c r="LQU115" s="376"/>
      <c r="LQV115" s="376"/>
      <c r="LQW115" s="376"/>
      <c r="LQX115" s="376"/>
      <c r="LQY115" s="376"/>
      <c r="LQZ115" s="376"/>
      <c r="LRA115" s="376"/>
      <c r="LRB115" s="376"/>
      <c r="LRC115" s="376"/>
      <c r="LRD115" s="376"/>
      <c r="LRE115" s="376"/>
      <c r="LRF115" s="376"/>
      <c r="LRG115" s="376"/>
      <c r="LRH115" s="376"/>
      <c r="LRI115" s="376"/>
      <c r="LRJ115" s="376"/>
      <c r="LRK115" s="376"/>
      <c r="LRL115" s="376"/>
      <c r="LRM115" s="376"/>
      <c r="LRN115" s="376"/>
      <c r="LRO115" s="376"/>
      <c r="LRP115" s="376"/>
      <c r="LRQ115" s="376"/>
      <c r="LRR115" s="376"/>
      <c r="LRS115" s="376"/>
      <c r="LRT115" s="376"/>
      <c r="LRU115" s="376"/>
      <c r="LRV115" s="376"/>
      <c r="LRW115" s="376"/>
      <c r="LRX115" s="376"/>
      <c r="LRY115" s="376"/>
      <c r="LRZ115" s="376"/>
      <c r="LSA115" s="376"/>
      <c r="LSB115" s="376"/>
      <c r="LSC115" s="376"/>
      <c r="LSD115" s="376"/>
      <c r="LSE115" s="376"/>
      <c r="LSF115" s="376"/>
      <c r="LSG115" s="376"/>
      <c r="LSH115" s="376"/>
      <c r="LSI115" s="376"/>
      <c r="LSJ115" s="376"/>
      <c r="LSK115" s="376"/>
      <c r="LSL115" s="376"/>
      <c r="LSM115" s="376"/>
      <c r="LSN115" s="376"/>
      <c r="LSO115" s="376"/>
      <c r="LSP115" s="376"/>
      <c r="LSQ115" s="376"/>
      <c r="LSR115" s="376"/>
      <c r="LSS115" s="376"/>
      <c r="LST115" s="376"/>
      <c r="LSU115" s="376"/>
      <c r="LSV115" s="376"/>
      <c r="LSW115" s="376"/>
      <c r="LSX115" s="376"/>
      <c r="LSY115" s="376"/>
      <c r="LSZ115" s="376"/>
      <c r="LTA115" s="376"/>
      <c r="LTB115" s="376"/>
      <c r="LTC115" s="376"/>
      <c r="LTD115" s="376"/>
      <c r="LTE115" s="376"/>
      <c r="LTF115" s="376"/>
      <c r="LTG115" s="376"/>
      <c r="LTH115" s="376"/>
      <c r="LTI115" s="376"/>
      <c r="LTJ115" s="376"/>
      <c r="LTK115" s="376"/>
      <c r="LTL115" s="376"/>
      <c r="LTM115" s="376"/>
      <c r="LTN115" s="376"/>
      <c r="LTO115" s="376"/>
      <c r="LTP115" s="376"/>
      <c r="LTQ115" s="376"/>
      <c r="LTR115" s="376"/>
      <c r="LTS115" s="376"/>
      <c r="LTT115" s="376"/>
      <c r="LTU115" s="376"/>
      <c r="LTV115" s="376"/>
      <c r="LTW115" s="376"/>
      <c r="LTX115" s="376"/>
      <c r="LTY115" s="376"/>
      <c r="LTZ115" s="376"/>
      <c r="LUA115" s="376"/>
      <c r="LUB115" s="376"/>
      <c r="LUC115" s="376"/>
      <c r="LUD115" s="376"/>
      <c r="LUE115" s="376"/>
      <c r="LUF115" s="376"/>
      <c r="LUG115" s="376"/>
      <c r="LUH115" s="376"/>
      <c r="LUI115" s="376"/>
      <c r="LUJ115" s="376"/>
      <c r="LUK115" s="376"/>
      <c r="LUL115" s="376"/>
      <c r="LUM115" s="376"/>
      <c r="LUN115" s="376"/>
      <c r="LUO115" s="376"/>
      <c r="LUP115" s="376"/>
      <c r="LUQ115" s="376"/>
      <c r="LUR115" s="376"/>
      <c r="LUS115" s="376"/>
      <c r="LUT115" s="376"/>
      <c r="LUU115" s="376"/>
      <c r="LUV115" s="376"/>
      <c r="LUW115" s="376"/>
      <c r="LUX115" s="376"/>
      <c r="LUY115" s="376"/>
      <c r="LUZ115" s="376"/>
      <c r="LVA115" s="376"/>
      <c r="LVB115" s="376"/>
      <c r="LVC115" s="376"/>
      <c r="LVD115" s="376"/>
      <c r="LVE115" s="376"/>
      <c r="LVF115" s="376"/>
      <c r="LVG115" s="376"/>
      <c r="LVH115" s="376"/>
      <c r="LVI115" s="376"/>
      <c r="LVJ115" s="376"/>
      <c r="LVK115" s="376"/>
      <c r="LVL115" s="376"/>
      <c r="LVM115" s="376"/>
      <c r="LVN115" s="376"/>
      <c r="LVO115" s="376"/>
      <c r="LVP115" s="376"/>
      <c r="LVQ115" s="376"/>
      <c r="LVR115" s="376"/>
      <c r="LVS115" s="376"/>
      <c r="LVT115" s="376"/>
      <c r="LVU115" s="376"/>
      <c r="LVV115" s="376"/>
      <c r="LVW115" s="376"/>
      <c r="LVX115" s="376"/>
      <c r="LVY115" s="376"/>
      <c r="LVZ115" s="376"/>
      <c r="LWA115" s="376"/>
      <c r="LWB115" s="376"/>
      <c r="LWC115" s="376"/>
      <c r="LWD115" s="376"/>
      <c r="LWE115" s="376"/>
      <c r="LWF115" s="376"/>
      <c r="LWG115" s="376"/>
      <c r="LWH115" s="376"/>
      <c r="LWI115" s="376"/>
      <c r="LWJ115" s="376"/>
      <c r="LWK115" s="376"/>
      <c r="LWL115" s="376"/>
      <c r="LWM115" s="376"/>
      <c r="LWN115" s="376"/>
      <c r="LWO115" s="376"/>
      <c r="LWP115" s="376"/>
      <c r="LWQ115" s="376"/>
      <c r="LWR115" s="376"/>
      <c r="LWS115" s="376"/>
      <c r="LWT115" s="376"/>
      <c r="LWU115" s="376"/>
      <c r="LWV115" s="376"/>
      <c r="LWW115" s="376"/>
      <c r="LWX115" s="376"/>
      <c r="LWY115" s="376"/>
      <c r="LWZ115" s="376"/>
      <c r="LXA115" s="376"/>
      <c r="LXB115" s="376"/>
      <c r="LXC115" s="376"/>
      <c r="LXD115" s="376"/>
      <c r="LXE115" s="376"/>
      <c r="LXF115" s="376"/>
      <c r="LXG115" s="376"/>
      <c r="LXH115" s="376"/>
      <c r="LXI115" s="376"/>
      <c r="LXJ115" s="376"/>
      <c r="LXK115" s="376"/>
      <c r="LXL115" s="376"/>
      <c r="LXM115" s="376"/>
      <c r="LXN115" s="376"/>
      <c r="LXO115" s="376"/>
      <c r="LXP115" s="376"/>
      <c r="LXQ115" s="376"/>
      <c r="LXR115" s="376"/>
      <c r="LXS115" s="376"/>
      <c r="LXT115" s="376"/>
      <c r="LXU115" s="376"/>
      <c r="LXV115" s="376"/>
      <c r="LXW115" s="376"/>
      <c r="LXX115" s="376"/>
      <c r="LXY115" s="376"/>
      <c r="LXZ115" s="376"/>
      <c r="LYA115" s="376"/>
      <c r="LYB115" s="376"/>
      <c r="LYC115" s="376"/>
      <c r="LYD115" s="376"/>
      <c r="LYE115" s="376"/>
      <c r="LYF115" s="376"/>
      <c r="LYG115" s="376"/>
      <c r="LYH115" s="376"/>
      <c r="LYI115" s="376"/>
      <c r="LYJ115" s="376"/>
      <c r="LYK115" s="376"/>
      <c r="LYL115" s="376"/>
      <c r="LYM115" s="376"/>
      <c r="LYN115" s="376"/>
      <c r="LYO115" s="376"/>
      <c r="LYP115" s="376"/>
      <c r="LYQ115" s="376"/>
      <c r="LYR115" s="376"/>
      <c r="LYS115" s="376"/>
      <c r="LYT115" s="376"/>
      <c r="LYU115" s="376"/>
      <c r="LYV115" s="376"/>
      <c r="LYW115" s="376"/>
      <c r="LYX115" s="376"/>
      <c r="LYY115" s="376"/>
      <c r="LYZ115" s="376"/>
      <c r="LZA115" s="376"/>
      <c r="LZB115" s="376"/>
      <c r="LZC115" s="376"/>
      <c r="LZD115" s="376"/>
      <c r="LZE115" s="376"/>
      <c r="LZF115" s="376"/>
      <c r="LZG115" s="376"/>
      <c r="LZH115" s="376"/>
      <c r="LZI115" s="376"/>
      <c r="LZJ115" s="376"/>
      <c r="LZK115" s="376"/>
      <c r="LZL115" s="376"/>
      <c r="LZM115" s="376"/>
      <c r="LZN115" s="376"/>
      <c r="LZO115" s="376"/>
      <c r="LZP115" s="376"/>
      <c r="LZQ115" s="376"/>
      <c r="LZR115" s="376"/>
      <c r="LZS115" s="376"/>
      <c r="LZT115" s="376"/>
      <c r="LZU115" s="376"/>
      <c r="LZV115" s="376"/>
      <c r="LZW115" s="376"/>
      <c r="LZX115" s="376"/>
      <c r="LZY115" s="376"/>
      <c r="LZZ115" s="376"/>
      <c r="MAA115" s="376"/>
      <c r="MAB115" s="376"/>
      <c r="MAC115" s="376"/>
      <c r="MAD115" s="376"/>
      <c r="MAE115" s="376"/>
      <c r="MAF115" s="376"/>
      <c r="MAG115" s="376"/>
      <c r="MAH115" s="376"/>
      <c r="MAI115" s="376"/>
      <c r="MAJ115" s="376"/>
      <c r="MAK115" s="376"/>
      <c r="MAL115" s="376"/>
      <c r="MAM115" s="376"/>
      <c r="MAN115" s="376"/>
      <c r="MAO115" s="376"/>
      <c r="MAP115" s="376"/>
      <c r="MAQ115" s="376"/>
      <c r="MAR115" s="376"/>
      <c r="MAS115" s="376"/>
      <c r="MAT115" s="376"/>
      <c r="MAU115" s="376"/>
      <c r="MAV115" s="376"/>
      <c r="MAW115" s="376"/>
      <c r="MAX115" s="376"/>
      <c r="MAY115" s="376"/>
      <c r="MAZ115" s="376"/>
      <c r="MBA115" s="376"/>
      <c r="MBB115" s="376"/>
      <c r="MBC115" s="376"/>
      <c r="MBD115" s="376"/>
      <c r="MBE115" s="376"/>
      <c r="MBF115" s="376"/>
      <c r="MBG115" s="376"/>
      <c r="MBH115" s="376"/>
      <c r="MBI115" s="376"/>
      <c r="MBJ115" s="376"/>
      <c r="MBK115" s="376"/>
      <c r="MBL115" s="376"/>
      <c r="MBM115" s="376"/>
      <c r="MBN115" s="376"/>
      <c r="MBO115" s="376"/>
      <c r="MBP115" s="376"/>
      <c r="MBQ115" s="376"/>
      <c r="MBR115" s="376"/>
      <c r="MBS115" s="376"/>
      <c r="MBT115" s="376"/>
      <c r="MBU115" s="376"/>
      <c r="MBV115" s="376"/>
      <c r="MBW115" s="376"/>
      <c r="MBX115" s="376"/>
      <c r="MBY115" s="376"/>
      <c r="MBZ115" s="376"/>
      <c r="MCA115" s="376"/>
      <c r="MCB115" s="376"/>
      <c r="MCC115" s="376"/>
      <c r="MCD115" s="376"/>
      <c r="MCE115" s="376"/>
      <c r="MCF115" s="376"/>
      <c r="MCG115" s="376"/>
      <c r="MCH115" s="376"/>
      <c r="MCI115" s="376"/>
      <c r="MCJ115" s="376"/>
      <c r="MCK115" s="376"/>
      <c r="MCL115" s="376"/>
      <c r="MCM115" s="376"/>
      <c r="MCN115" s="376"/>
      <c r="MCO115" s="376"/>
      <c r="MCP115" s="376"/>
      <c r="MCQ115" s="376"/>
      <c r="MCR115" s="376"/>
      <c r="MCS115" s="376"/>
      <c r="MCT115" s="376"/>
      <c r="MCU115" s="376"/>
      <c r="MCV115" s="376"/>
      <c r="MCW115" s="376"/>
      <c r="MCX115" s="376"/>
      <c r="MCY115" s="376"/>
      <c r="MCZ115" s="376"/>
      <c r="MDA115" s="376"/>
      <c r="MDB115" s="376"/>
      <c r="MDC115" s="376"/>
      <c r="MDD115" s="376"/>
      <c r="MDE115" s="376"/>
      <c r="MDF115" s="376"/>
      <c r="MDG115" s="376"/>
      <c r="MDH115" s="376"/>
      <c r="MDI115" s="376"/>
      <c r="MDJ115" s="376"/>
      <c r="MDK115" s="376"/>
      <c r="MDL115" s="376"/>
      <c r="MDM115" s="376"/>
      <c r="MDN115" s="376"/>
      <c r="MDO115" s="376"/>
      <c r="MDP115" s="376"/>
      <c r="MDQ115" s="376"/>
      <c r="MDR115" s="376"/>
      <c r="MDS115" s="376"/>
      <c r="MDT115" s="376"/>
      <c r="MDU115" s="376"/>
      <c r="MDV115" s="376"/>
      <c r="MDW115" s="376"/>
      <c r="MDX115" s="376"/>
      <c r="MDY115" s="376"/>
      <c r="MDZ115" s="376"/>
      <c r="MEA115" s="376"/>
      <c r="MEB115" s="376"/>
      <c r="MEC115" s="376"/>
      <c r="MED115" s="376"/>
      <c r="MEE115" s="376"/>
      <c r="MEF115" s="376"/>
      <c r="MEG115" s="376"/>
      <c r="MEH115" s="376"/>
      <c r="MEI115" s="376"/>
      <c r="MEJ115" s="376"/>
      <c r="MEK115" s="376"/>
      <c r="MEL115" s="376"/>
      <c r="MEM115" s="376"/>
      <c r="MEN115" s="376"/>
      <c r="MEO115" s="376"/>
      <c r="MEP115" s="376"/>
      <c r="MEQ115" s="376"/>
      <c r="MER115" s="376"/>
      <c r="MES115" s="376"/>
      <c r="MET115" s="376"/>
      <c r="MEU115" s="376"/>
      <c r="MEV115" s="376"/>
      <c r="MEW115" s="376"/>
      <c r="MEX115" s="376"/>
      <c r="MEY115" s="376"/>
      <c r="MEZ115" s="376"/>
      <c r="MFA115" s="376"/>
      <c r="MFB115" s="376"/>
      <c r="MFC115" s="376"/>
      <c r="MFD115" s="376"/>
      <c r="MFE115" s="376"/>
      <c r="MFF115" s="376"/>
      <c r="MFG115" s="376"/>
      <c r="MFH115" s="376"/>
      <c r="MFI115" s="376"/>
      <c r="MFJ115" s="376"/>
      <c r="MFK115" s="376"/>
      <c r="MFL115" s="376"/>
      <c r="MFM115" s="376"/>
      <c r="MFN115" s="376"/>
      <c r="MFO115" s="376"/>
      <c r="MFP115" s="376"/>
      <c r="MFQ115" s="376"/>
      <c r="MFR115" s="376"/>
      <c r="MFS115" s="376"/>
      <c r="MFT115" s="376"/>
      <c r="MFU115" s="376"/>
      <c r="MFV115" s="376"/>
      <c r="MFW115" s="376"/>
      <c r="MFX115" s="376"/>
      <c r="MFY115" s="376"/>
      <c r="MFZ115" s="376"/>
      <c r="MGA115" s="376"/>
      <c r="MGB115" s="376"/>
      <c r="MGC115" s="376"/>
      <c r="MGD115" s="376"/>
      <c r="MGE115" s="376"/>
      <c r="MGF115" s="376"/>
      <c r="MGG115" s="376"/>
      <c r="MGH115" s="376"/>
      <c r="MGI115" s="376"/>
      <c r="MGJ115" s="376"/>
      <c r="MGK115" s="376"/>
      <c r="MGL115" s="376"/>
      <c r="MGM115" s="376"/>
      <c r="MGN115" s="376"/>
      <c r="MGO115" s="376"/>
      <c r="MGP115" s="376"/>
      <c r="MGQ115" s="376"/>
      <c r="MGR115" s="376"/>
      <c r="MGS115" s="376"/>
      <c r="MGT115" s="376"/>
      <c r="MGU115" s="376"/>
      <c r="MGV115" s="376"/>
      <c r="MGW115" s="376"/>
      <c r="MGX115" s="376"/>
      <c r="MGY115" s="376"/>
      <c r="MGZ115" s="376"/>
      <c r="MHA115" s="376"/>
      <c r="MHB115" s="376"/>
      <c r="MHC115" s="376"/>
      <c r="MHD115" s="376"/>
      <c r="MHE115" s="376"/>
      <c r="MHF115" s="376"/>
      <c r="MHG115" s="376"/>
      <c r="MHH115" s="376"/>
      <c r="MHI115" s="376"/>
      <c r="MHJ115" s="376"/>
      <c r="MHK115" s="376"/>
      <c r="MHL115" s="376"/>
      <c r="MHM115" s="376"/>
      <c r="MHN115" s="376"/>
      <c r="MHO115" s="376"/>
      <c r="MHP115" s="376"/>
      <c r="MHQ115" s="376"/>
      <c r="MHR115" s="376"/>
      <c r="MHS115" s="376"/>
      <c r="MHT115" s="376"/>
      <c r="MHU115" s="376"/>
      <c r="MHV115" s="376"/>
      <c r="MHW115" s="376"/>
      <c r="MHX115" s="376"/>
      <c r="MHY115" s="376"/>
      <c r="MHZ115" s="376"/>
      <c r="MIA115" s="376"/>
      <c r="MIB115" s="376"/>
      <c r="MIC115" s="376"/>
      <c r="MID115" s="376"/>
      <c r="MIE115" s="376"/>
      <c r="MIF115" s="376"/>
      <c r="MIG115" s="376"/>
      <c r="MIH115" s="376"/>
      <c r="MII115" s="376"/>
      <c r="MIJ115" s="376"/>
      <c r="MIK115" s="376"/>
      <c r="MIL115" s="376"/>
      <c r="MIM115" s="376"/>
      <c r="MIN115" s="376"/>
      <c r="MIO115" s="376"/>
      <c r="MIP115" s="376"/>
      <c r="MIQ115" s="376"/>
      <c r="MIR115" s="376"/>
      <c r="MIS115" s="376"/>
      <c r="MIT115" s="376"/>
      <c r="MIU115" s="376"/>
      <c r="MIV115" s="376"/>
      <c r="MIW115" s="376"/>
      <c r="MIX115" s="376"/>
      <c r="MIY115" s="376"/>
      <c r="MIZ115" s="376"/>
      <c r="MJA115" s="376"/>
      <c r="MJB115" s="376"/>
      <c r="MJC115" s="376"/>
      <c r="MJD115" s="376"/>
      <c r="MJE115" s="376"/>
      <c r="MJF115" s="376"/>
      <c r="MJG115" s="376"/>
      <c r="MJH115" s="376"/>
      <c r="MJI115" s="376"/>
      <c r="MJJ115" s="376"/>
      <c r="MJK115" s="376"/>
      <c r="MJL115" s="376"/>
      <c r="MJM115" s="376"/>
      <c r="MJN115" s="376"/>
      <c r="MJO115" s="376"/>
      <c r="MJP115" s="376"/>
      <c r="MJQ115" s="376"/>
      <c r="MJR115" s="376"/>
      <c r="MJS115" s="376"/>
      <c r="MJT115" s="376"/>
      <c r="MJU115" s="376"/>
      <c r="MJV115" s="376"/>
      <c r="MJW115" s="376"/>
      <c r="MJX115" s="376"/>
      <c r="MJY115" s="376"/>
      <c r="MJZ115" s="376"/>
      <c r="MKA115" s="376"/>
      <c r="MKB115" s="376"/>
      <c r="MKC115" s="376"/>
      <c r="MKD115" s="376"/>
      <c r="MKE115" s="376"/>
      <c r="MKF115" s="376"/>
      <c r="MKG115" s="376"/>
      <c r="MKH115" s="376"/>
      <c r="MKI115" s="376"/>
      <c r="MKJ115" s="376"/>
      <c r="MKK115" s="376"/>
      <c r="MKL115" s="376"/>
      <c r="MKM115" s="376"/>
      <c r="MKN115" s="376"/>
      <c r="MKO115" s="376"/>
      <c r="MKP115" s="376"/>
      <c r="MKQ115" s="376"/>
      <c r="MKR115" s="376"/>
      <c r="MKS115" s="376"/>
      <c r="MKT115" s="376"/>
      <c r="MKU115" s="376"/>
      <c r="MKV115" s="376"/>
      <c r="MKW115" s="376"/>
      <c r="MKX115" s="376"/>
      <c r="MKY115" s="376"/>
      <c r="MKZ115" s="376"/>
      <c r="MLA115" s="376"/>
      <c r="MLB115" s="376"/>
      <c r="MLC115" s="376"/>
      <c r="MLD115" s="376"/>
      <c r="MLE115" s="376"/>
      <c r="MLF115" s="376"/>
      <c r="MLG115" s="376"/>
      <c r="MLH115" s="376"/>
      <c r="MLI115" s="376"/>
      <c r="MLJ115" s="376"/>
      <c r="MLK115" s="376"/>
      <c r="MLL115" s="376"/>
      <c r="MLM115" s="376"/>
      <c r="MLN115" s="376"/>
      <c r="MLO115" s="376"/>
      <c r="MLP115" s="376"/>
      <c r="MLQ115" s="376"/>
      <c r="MLR115" s="376"/>
      <c r="MLS115" s="376"/>
      <c r="MLT115" s="376"/>
      <c r="MLU115" s="376"/>
      <c r="MLV115" s="376"/>
      <c r="MLW115" s="376"/>
      <c r="MLX115" s="376"/>
      <c r="MLY115" s="376"/>
      <c r="MLZ115" s="376"/>
      <c r="MMA115" s="376"/>
      <c r="MMB115" s="376"/>
      <c r="MMC115" s="376"/>
      <c r="MMD115" s="376"/>
      <c r="MME115" s="376"/>
      <c r="MMF115" s="376"/>
      <c r="MMG115" s="376"/>
      <c r="MMH115" s="376"/>
      <c r="MMI115" s="376"/>
      <c r="MMJ115" s="376"/>
      <c r="MMK115" s="376"/>
      <c r="MML115" s="376"/>
      <c r="MMM115" s="376"/>
      <c r="MMN115" s="376"/>
      <c r="MMO115" s="376"/>
      <c r="MMP115" s="376"/>
      <c r="MMQ115" s="376"/>
      <c r="MMR115" s="376"/>
      <c r="MMS115" s="376"/>
      <c r="MMT115" s="376"/>
      <c r="MMU115" s="376"/>
      <c r="MMV115" s="376"/>
      <c r="MMW115" s="376"/>
      <c r="MMX115" s="376"/>
      <c r="MMY115" s="376"/>
      <c r="MMZ115" s="376"/>
      <c r="MNA115" s="376"/>
      <c r="MNB115" s="376"/>
      <c r="MNC115" s="376"/>
      <c r="MND115" s="376"/>
      <c r="MNE115" s="376"/>
      <c r="MNF115" s="376"/>
      <c r="MNG115" s="376"/>
      <c r="MNH115" s="376"/>
      <c r="MNI115" s="376"/>
      <c r="MNJ115" s="376"/>
      <c r="MNK115" s="376"/>
      <c r="MNL115" s="376"/>
      <c r="MNM115" s="376"/>
      <c r="MNN115" s="376"/>
      <c r="MNO115" s="376"/>
      <c r="MNP115" s="376"/>
      <c r="MNQ115" s="376"/>
      <c r="MNR115" s="376"/>
      <c r="MNS115" s="376"/>
      <c r="MNT115" s="376"/>
      <c r="MNU115" s="376"/>
      <c r="MNV115" s="376"/>
      <c r="MNW115" s="376"/>
      <c r="MNX115" s="376"/>
      <c r="MNY115" s="376"/>
      <c r="MNZ115" s="376"/>
      <c r="MOA115" s="376"/>
      <c r="MOB115" s="376"/>
      <c r="MOC115" s="376"/>
      <c r="MOD115" s="376"/>
      <c r="MOE115" s="376"/>
      <c r="MOF115" s="376"/>
      <c r="MOG115" s="376"/>
      <c r="MOH115" s="376"/>
      <c r="MOI115" s="376"/>
      <c r="MOJ115" s="376"/>
      <c r="MOK115" s="376"/>
      <c r="MOL115" s="376"/>
      <c r="MOM115" s="376"/>
      <c r="MON115" s="376"/>
      <c r="MOO115" s="376"/>
      <c r="MOP115" s="376"/>
      <c r="MOQ115" s="376"/>
      <c r="MOR115" s="376"/>
      <c r="MOS115" s="376"/>
      <c r="MOT115" s="376"/>
      <c r="MOU115" s="376"/>
      <c r="MOV115" s="376"/>
      <c r="MOW115" s="376"/>
      <c r="MOX115" s="376"/>
      <c r="MOY115" s="376"/>
      <c r="MOZ115" s="376"/>
      <c r="MPA115" s="376"/>
      <c r="MPB115" s="376"/>
      <c r="MPC115" s="376"/>
      <c r="MPD115" s="376"/>
      <c r="MPE115" s="376"/>
      <c r="MPF115" s="376"/>
      <c r="MPG115" s="376"/>
      <c r="MPH115" s="376"/>
      <c r="MPI115" s="376"/>
      <c r="MPJ115" s="376"/>
      <c r="MPK115" s="376"/>
      <c r="MPL115" s="376"/>
      <c r="MPM115" s="376"/>
      <c r="MPN115" s="376"/>
      <c r="MPO115" s="376"/>
      <c r="MPP115" s="376"/>
      <c r="MPQ115" s="376"/>
      <c r="MPR115" s="376"/>
      <c r="MPS115" s="376"/>
      <c r="MPT115" s="376"/>
      <c r="MPU115" s="376"/>
      <c r="MPV115" s="376"/>
      <c r="MPW115" s="376"/>
      <c r="MPX115" s="376"/>
      <c r="MPY115" s="376"/>
      <c r="MPZ115" s="376"/>
      <c r="MQA115" s="376"/>
      <c r="MQB115" s="376"/>
      <c r="MQC115" s="376"/>
      <c r="MQD115" s="376"/>
      <c r="MQE115" s="376"/>
      <c r="MQF115" s="376"/>
      <c r="MQG115" s="376"/>
      <c r="MQH115" s="376"/>
      <c r="MQI115" s="376"/>
      <c r="MQJ115" s="376"/>
      <c r="MQK115" s="376"/>
      <c r="MQL115" s="376"/>
      <c r="MQM115" s="376"/>
      <c r="MQN115" s="376"/>
      <c r="MQO115" s="376"/>
      <c r="MQP115" s="376"/>
      <c r="MQQ115" s="376"/>
      <c r="MQR115" s="376"/>
      <c r="MQS115" s="376"/>
      <c r="MQT115" s="376"/>
      <c r="MQU115" s="376"/>
      <c r="MQV115" s="376"/>
      <c r="MQW115" s="376"/>
      <c r="MQX115" s="376"/>
      <c r="MQY115" s="376"/>
      <c r="MQZ115" s="376"/>
      <c r="MRA115" s="376"/>
      <c r="MRB115" s="376"/>
      <c r="MRC115" s="376"/>
      <c r="MRD115" s="376"/>
      <c r="MRE115" s="376"/>
      <c r="MRF115" s="376"/>
      <c r="MRG115" s="376"/>
      <c r="MRH115" s="376"/>
      <c r="MRI115" s="376"/>
      <c r="MRJ115" s="376"/>
      <c r="MRK115" s="376"/>
      <c r="MRL115" s="376"/>
      <c r="MRM115" s="376"/>
      <c r="MRN115" s="376"/>
      <c r="MRO115" s="376"/>
      <c r="MRP115" s="376"/>
      <c r="MRQ115" s="376"/>
      <c r="MRR115" s="376"/>
      <c r="MRS115" s="376"/>
      <c r="MRT115" s="376"/>
      <c r="MRU115" s="376"/>
      <c r="MRV115" s="376"/>
      <c r="MRW115" s="376"/>
      <c r="MRX115" s="376"/>
      <c r="MRY115" s="376"/>
      <c r="MRZ115" s="376"/>
      <c r="MSA115" s="376"/>
      <c r="MSB115" s="376"/>
      <c r="MSC115" s="376"/>
      <c r="MSD115" s="376"/>
      <c r="MSE115" s="376"/>
      <c r="MSF115" s="376"/>
      <c r="MSG115" s="376"/>
      <c r="MSH115" s="376"/>
      <c r="MSI115" s="376"/>
      <c r="MSJ115" s="376"/>
      <c r="MSK115" s="376"/>
      <c r="MSL115" s="376"/>
      <c r="MSM115" s="376"/>
      <c r="MSN115" s="376"/>
      <c r="MSO115" s="376"/>
      <c r="MSP115" s="376"/>
      <c r="MSQ115" s="376"/>
      <c r="MSR115" s="376"/>
      <c r="MSS115" s="376"/>
      <c r="MST115" s="376"/>
      <c r="MSU115" s="376"/>
      <c r="MSV115" s="376"/>
      <c r="MSW115" s="376"/>
      <c r="MSX115" s="376"/>
      <c r="MSY115" s="376"/>
      <c r="MSZ115" s="376"/>
      <c r="MTA115" s="376"/>
      <c r="MTB115" s="376"/>
      <c r="MTC115" s="376"/>
      <c r="MTD115" s="376"/>
      <c r="MTE115" s="376"/>
      <c r="MTF115" s="376"/>
      <c r="MTG115" s="376"/>
      <c r="MTH115" s="376"/>
      <c r="MTI115" s="376"/>
      <c r="MTJ115" s="376"/>
      <c r="MTK115" s="376"/>
      <c r="MTL115" s="376"/>
      <c r="MTM115" s="376"/>
      <c r="MTN115" s="376"/>
      <c r="MTO115" s="376"/>
      <c r="MTP115" s="376"/>
      <c r="MTQ115" s="376"/>
      <c r="MTR115" s="376"/>
      <c r="MTS115" s="376"/>
      <c r="MTT115" s="376"/>
      <c r="MTU115" s="376"/>
      <c r="MTV115" s="376"/>
      <c r="MTW115" s="376"/>
      <c r="MTX115" s="376"/>
      <c r="MTY115" s="376"/>
      <c r="MTZ115" s="376"/>
      <c r="MUA115" s="376"/>
      <c r="MUB115" s="376"/>
      <c r="MUC115" s="376"/>
      <c r="MUD115" s="376"/>
      <c r="MUE115" s="376"/>
      <c r="MUF115" s="376"/>
      <c r="MUG115" s="376"/>
      <c r="MUH115" s="376"/>
      <c r="MUI115" s="376"/>
      <c r="MUJ115" s="376"/>
      <c r="MUK115" s="376"/>
      <c r="MUL115" s="376"/>
      <c r="MUM115" s="376"/>
      <c r="MUN115" s="376"/>
      <c r="MUO115" s="376"/>
      <c r="MUP115" s="376"/>
      <c r="MUQ115" s="376"/>
      <c r="MUR115" s="376"/>
      <c r="MUS115" s="376"/>
      <c r="MUT115" s="376"/>
      <c r="MUU115" s="376"/>
      <c r="MUV115" s="376"/>
      <c r="MUW115" s="376"/>
      <c r="MUX115" s="376"/>
      <c r="MUY115" s="376"/>
      <c r="MUZ115" s="376"/>
      <c r="MVA115" s="376"/>
      <c r="MVB115" s="376"/>
      <c r="MVC115" s="376"/>
      <c r="MVD115" s="376"/>
      <c r="MVE115" s="376"/>
      <c r="MVF115" s="376"/>
      <c r="MVG115" s="376"/>
      <c r="MVH115" s="376"/>
      <c r="MVI115" s="376"/>
      <c r="MVJ115" s="376"/>
      <c r="MVK115" s="376"/>
      <c r="MVL115" s="376"/>
      <c r="MVM115" s="376"/>
      <c r="MVN115" s="376"/>
      <c r="MVO115" s="376"/>
      <c r="MVP115" s="376"/>
      <c r="MVQ115" s="376"/>
      <c r="MVR115" s="376"/>
      <c r="MVS115" s="376"/>
      <c r="MVT115" s="376"/>
      <c r="MVU115" s="376"/>
      <c r="MVV115" s="376"/>
      <c r="MVW115" s="376"/>
      <c r="MVX115" s="376"/>
      <c r="MVY115" s="376"/>
      <c r="MVZ115" s="376"/>
      <c r="MWA115" s="376"/>
      <c r="MWB115" s="376"/>
      <c r="MWC115" s="376"/>
      <c r="MWD115" s="376"/>
      <c r="MWE115" s="376"/>
      <c r="MWF115" s="376"/>
      <c r="MWG115" s="376"/>
      <c r="MWH115" s="376"/>
      <c r="MWI115" s="376"/>
      <c r="MWJ115" s="376"/>
      <c r="MWK115" s="376"/>
      <c r="MWL115" s="376"/>
      <c r="MWM115" s="376"/>
      <c r="MWN115" s="376"/>
      <c r="MWO115" s="376"/>
      <c r="MWP115" s="376"/>
      <c r="MWQ115" s="376"/>
      <c r="MWR115" s="376"/>
      <c r="MWS115" s="376"/>
      <c r="MWT115" s="376"/>
      <c r="MWU115" s="376"/>
      <c r="MWV115" s="376"/>
      <c r="MWW115" s="376"/>
      <c r="MWX115" s="376"/>
      <c r="MWY115" s="376"/>
      <c r="MWZ115" s="376"/>
      <c r="MXA115" s="376"/>
      <c r="MXB115" s="376"/>
      <c r="MXC115" s="376"/>
      <c r="MXD115" s="376"/>
      <c r="MXE115" s="376"/>
      <c r="MXF115" s="376"/>
      <c r="MXG115" s="376"/>
      <c r="MXH115" s="376"/>
      <c r="MXI115" s="376"/>
      <c r="MXJ115" s="376"/>
      <c r="MXK115" s="376"/>
      <c r="MXL115" s="376"/>
      <c r="MXM115" s="376"/>
      <c r="MXN115" s="376"/>
      <c r="MXO115" s="376"/>
      <c r="MXP115" s="376"/>
      <c r="MXQ115" s="376"/>
      <c r="MXR115" s="376"/>
      <c r="MXS115" s="376"/>
      <c r="MXT115" s="376"/>
      <c r="MXU115" s="376"/>
      <c r="MXV115" s="376"/>
      <c r="MXW115" s="376"/>
      <c r="MXX115" s="376"/>
      <c r="MXY115" s="376"/>
      <c r="MXZ115" s="376"/>
      <c r="MYA115" s="376"/>
      <c r="MYB115" s="376"/>
      <c r="MYC115" s="376"/>
      <c r="MYD115" s="376"/>
      <c r="MYE115" s="376"/>
      <c r="MYF115" s="376"/>
      <c r="MYG115" s="376"/>
      <c r="MYH115" s="376"/>
      <c r="MYI115" s="376"/>
      <c r="MYJ115" s="376"/>
      <c r="MYK115" s="376"/>
      <c r="MYL115" s="376"/>
      <c r="MYM115" s="376"/>
      <c r="MYN115" s="376"/>
      <c r="MYO115" s="376"/>
      <c r="MYP115" s="376"/>
      <c r="MYQ115" s="376"/>
      <c r="MYR115" s="376"/>
      <c r="MYS115" s="376"/>
      <c r="MYT115" s="376"/>
      <c r="MYU115" s="376"/>
      <c r="MYV115" s="376"/>
      <c r="MYW115" s="376"/>
      <c r="MYX115" s="376"/>
      <c r="MYY115" s="376"/>
      <c r="MYZ115" s="376"/>
      <c r="MZA115" s="376"/>
      <c r="MZB115" s="376"/>
      <c r="MZC115" s="376"/>
      <c r="MZD115" s="376"/>
      <c r="MZE115" s="376"/>
      <c r="MZF115" s="376"/>
      <c r="MZG115" s="376"/>
      <c r="MZH115" s="376"/>
      <c r="MZI115" s="376"/>
      <c r="MZJ115" s="376"/>
      <c r="MZK115" s="376"/>
      <c r="MZL115" s="376"/>
      <c r="MZM115" s="376"/>
      <c r="MZN115" s="376"/>
      <c r="MZO115" s="376"/>
      <c r="MZP115" s="376"/>
      <c r="MZQ115" s="376"/>
      <c r="MZR115" s="376"/>
      <c r="MZS115" s="376"/>
      <c r="MZT115" s="376"/>
      <c r="MZU115" s="376"/>
      <c r="MZV115" s="376"/>
      <c r="MZW115" s="376"/>
      <c r="MZX115" s="376"/>
      <c r="MZY115" s="376"/>
      <c r="MZZ115" s="376"/>
      <c r="NAA115" s="376"/>
      <c r="NAB115" s="376"/>
      <c r="NAC115" s="376"/>
      <c r="NAD115" s="376"/>
      <c r="NAE115" s="376"/>
      <c r="NAF115" s="376"/>
      <c r="NAG115" s="376"/>
      <c r="NAH115" s="376"/>
      <c r="NAI115" s="376"/>
      <c r="NAJ115" s="376"/>
      <c r="NAK115" s="376"/>
      <c r="NAL115" s="376"/>
      <c r="NAM115" s="376"/>
      <c r="NAN115" s="376"/>
      <c r="NAO115" s="376"/>
      <c r="NAP115" s="376"/>
      <c r="NAQ115" s="376"/>
      <c r="NAR115" s="376"/>
      <c r="NAS115" s="376"/>
      <c r="NAT115" s="376"/>
      <c r="NAU115" s="376"/>
      <c r="NAV115" s="376"/>
      <c r="NAW115" s="376"/>
      <c r="NAX115" s="376"/>
      <c r="NAY115" s="376"/>
      <c r="NAZ115" s="376"/>
      <c r="NBA115" s="376"/>
      <c r="NBB115" s="376"/>
      <c r="NBC115" s="376"/>
      <c r="NBD115" s="376"/>
      <c r="NBE115" s="376"/>
      <c r="NBF115" s="376"/>
      <c r="NBG115" s="376"/>
      <c r="NBH115" s="376"/>
      <c r="NBI115" s="376"/>
      <c r="NBJ115" s="376"/>
      <c r="NBK115" s="376"/>
      <c r="NBL115" s="376"/>
      <c r="NBM115" s="376"/>
      <c r="NBN115" s="376"/>
      <c r="NBO115" s="376"/>
      <c r="NBP115" s="376"/>
      <c r="NBQ115" s="376"/>
      <c r="NBR115" s="376"/>
      <c r="NBS115" s="376"/>
      <c r="NBT115" s="376"/>
      <c r="NBU115" s="376"/>
      <c r="NBV115" s="376"/>
      <c r="NBW115" s="376"/>
      <c r="NBX115" s="376"/>
      <c r="NBY115" s="376"/>
      <c r="NBZ115" s="376"/>
      <c r="NCA115" s="376"/>
      <c r="NCB115" s="376"/>
      <c r="NCC115" s="376"/>
      <c r="NCD115" s="376"/>
      <c r="NCE115" s="376"/>
      <c r="NCF115" s="376"/>
      <c r="NCG115" s="376"/>
      <c r="NCH115" s="376"/>
      <c r="NCI115" s="376"/>
      <c r="NCJ115" s="376"/>
      <c r="NCK115" s="376"/>
      <c r="NCL115" s="376"/>
      <c r="NCM115" s="376"/>
      <c r="NCN115" s="376"/>
      <c r="NCO115" s="376"/>
      <c r="NCP115" s="376"/>
      <c r="NCQ115" s="376"/>
      <c r="NCR115" s="376"/>
      <c r="NCS115" s="376"/>
      <c r="NCT115" s="376"/>
      <c r="NCU115" s="376"/>
      <c r="NCV115" s="376"/>
      <c r="NCW115" s="376"/>
      <c r="NCX115" s="376"/>
      <c r="NCY115" s="376"/>
      <c r="NCZ115" s="376"/>
      <c r="NDA115" s="376"/>
      <c r="NDB115" s="376"/>
      <c r="NDC115" s="376"/>
      <c r="NDD115" s="376"/>
      <c r="NDE115" s="376"/>
      <c r="NDF115" s="376"/>
      <c r="NDG115" s="376"/>
      <c r="NDH115" s="376"/>
      <c r="NDI115" s="376"/>
      <c r="NDJ115" s="376"/>
      <c r="NDK115" s="376"/>
      <c r="NDL115" s="376"/>
      <c r="NDM115" s="376"/>
      <c r="NDN115" s="376"/>
      <c r="NDO115" s="376"/>
      <c r="NDP115" s="376"/>
      <c r="NDQ115" s="376"/>
      <c r="NDR115" s="376"/>
      <c r="NDS115" s="376"/>
      <c r="NDT115" s="376"/>
      <c r="NDU115" s="376"/>
      <c r="NDV115" s="376"/>
      <c r="NDW115" s="376"/>
      <c r="NDX115" s="376"/>
      <c r="NDY115" s="376"/>
      <c r="NDZ115" s="376"/>
      <c r="NEA115" s="376"/>
      <c r="NEB115" s="376"/>
      <c r="NEC115" s="376"/>
      <c r="NED115" s="376"/>
      <c r="NEE115" s="376"/>
      <c r="NEF115" s="376"/>
      <c r="NEG115" s="376"/>
      <c r="NEH115" s="376"/>
      <c r="NEI115" s="376"/>
      <c r="NEJ115" s="376"/>
      <c r="NEK115" s="376"/>
      <c r="NEL115" s="376"/>
      <c r="NEM115" s="376"/>
      <c r="NEN115" s="376"/>
      <c r="NEO115" s="376"/>
      <c r="NEP115" s="376"/>
      <c r="NEQ115" s="376"/>
      <c r="NER115" s="376"/>
      <c r="NES115" s="376"/>
      <c r="NET115" s="376"/>
      <c r="NEU115" s="376"/>
      <c r="NEV115" s="376"/>
      <c r="NEW115" s="376"/>
      <c r="NEX115" s="376"/>
      <c r="NEY115" s="376"/>
      <c r="NEZ115" s="376"/>
      <c r="NFA115" s="376"/>
      <c r="NFB115" s="376"/>
      <c r="NFC115" s="376"/>
      <c r="NFD115" s="376"/>
      <c r="NFE115" s="376"/>
      <c r="NFF115" s="376"/>
      <c r="NFG115" s="376"/>
      <c r="NFH115" s="376"/>
      <c r="NFI115" s="376"/>
      <c r="NFJ115" s="376"/>
      <c r="NFK115" s="376"/>
      <c r="NFL115" s="376"/>
      <c r="NFM115" s="376"/>
      <c r="NFN115" s="376"/>
      <c r="NFO115" s="376"/>
      <c r="NFP115" s="376"/>
      <c r="NFQ115" s="376"/>
      <c r="NFR115" s="376"/>
      <c r="NFS115" s="376"/>
      <c r="NFT115" s="376"/>
      <c r="NFU115" s="376"/>
      <c r="NFV115" s="376"/>
      <c r="NFW115" s="376"/>
      <c r="NFX115" s="376"/>
      <c r="NFY115" s="376"/>
      <c r="NFZ115" s="376"/>
      <c r="NGA115" s="376"/>
      <c r="NGB115" s="376"/>
      <c r="NGC115" s="376"/>
      <c r="NGD115" s="376"/>
      <c r="NGE115" s="376"/>
      <c r="NGF115" s="376"/>
      <c r="NGG115" s="376"/>
      <c r="NGH115" s="376"/>
      <c r="NGI115" s="376"/>
      <c r="NGJ115" s="376"/>
      <c r="NGK115" s="376"/>
      <c r="NGL115" s="376"/>
      <c r="NGM115" s="376"/>
      <c r="NGN115" s="376"/>
      <c r="NGO115" s="376"/>
      <c r="NGP115" s="376"/>
      <c r="NGQ115" s="376"/>
      <c r="NGR115" s="376"/>
      <c r="NGS115" s="376"/>
      <c r="NGT115" s="376"/>
      <c r="NGU115" s="376"/>
      <c r="NGV115" s="376"/>
      <c r="NGW115" s="376"/>
      <c r="NGX115" s="376"/>
      <c r="NGY115" s="376"/>
      <c r="NGZ115" s="376"/>
      <c r="NHA115" s="376"/>
      <c r="NHB115" s="376"/>
      <c r="NHC115" s="376"/>
      <c r="NHD115" s="376"/>
      <c r="NHE115" s="376"/>
      <c r="NHF115" s="376"/>
      <c r="NHG115" s="376"/>
      <c r="NHH115" s="376"/>
      <c r="NHI115" s="376"/>
      <c r="NHJ115" s="376"/>
      <c r="NHK115" s="376"/>
      <c r="NHL115" s="376"/>
      <c r="NHM115" s="376"/>
      <c r="NHN115" s="376"/>
      <c r="NHO115" s="376"/>
      <c r="NHP115" s="376"/>
      <c r="NHQ115" s="376"/>
      <c r="NHR115" s="376"/>
      <c r="NHS115" s="376"/>
      <c r="NHT115" s="376"/>
      <c r="NHU115" s="376"/>
      <c r="NHV115" s="376"/>
      <c r="NHW115" s="376"/>
      <c r="NHX115" s="376"/>
      <c r="NHY115" s="376"/>
      <c r="NHZ115" s="376"/>
      <c r="NIA115" s="376"/>
      <c r="NIB115" s="376"/>
      <c r="NIC115" s="376"/>
      <c r="NID115" s="376"/>
      <c r="NIE115" s="376"/>
      <c r="NIF115" s="376"/>
      <c r="NIG115" s="376"/>
      <c r="NIH115" s="376"/>
      <c r="NII115" s="376"/>
      <c r="NIJ115" s="376"/>
      <c r="NIK115" s="376"/>
      <c r="NIL115" s="376"/>
      <c r="NIM115" s="376"/>
      <c r="NIN115" s="376"/>
      <c r="NIO115" s="376"/>
      <c r="NIP115" s="376"/>
      <c r="NIQ115" s="376"/>
      <c r="NIR115" s="376"/>
      <c r="NIS115" s="376"/>
      <c r="NIT115" s="376"/>
      <c r="NIU115" s="376"/>
      <c r="NIV115" s="376"/>
      <c r="NIW115" s="376"/>
      <c r="NIX115" s="376"/>
      <c r="NIY115" s="376"/>
      <c r="NIZ115" s="376"/>
      <c r="NJA115" s="376"/>
      <c r="NJB115" s="376"/>
      <c r="NJC115" s="376"/>
      <c r="NJD115" s="376"/>
      <c r="NJE115" s="376"/>
      <c r="NJF115" s="376"/>
      <c r="NJG115" s="376"/>
      <c r="NJH115" s="376"/>
      <c r="NJI115" s="376"/>
      <c r="NJJ115" s="376"/>
      <c r="NJK115" s="376"/>
      <c r="NJL115" s="376"/>
      <c r="NJM115" s="376"/>
      <c r="NJN115" s="376"/>
      <c r="NJO115" s="376"/>
      <c r="NJP115" s="376"/>
      <c r="NJQ115" s="376"/>
      <c r="NJR115" s="376"/>
      <c r="NJS115" s="376"/>
      <c r="NJT115" s="376"/>
      <c r="NJU115" s="376"/>
      <c r="NJV115" s="376"/>
      <c r="NJW115" s="376"/>
      <c r="NJX115" s="376"/>
      <c r="NJY115" s="376"/>
      <c r="NJZ115" s="376"/>
      <c r="NKA115" s="376"/>
      <c r="NKB115" s="376"/>
      <c r="NKC115" s="376"/>
      <c r="NKD115" s="376"/>
      <c r="NKE115" s="376"/>
      <c r="NKF115" s="376"/>
      <c r="NKG115" s="376"/>
      <c r="NKH115" s="376"/>
      <c r="NKI115" s="376"/>
      <c r="NKJ115" s="376"/>
      <c r="NKK115" s="376"/>
      <c r="NKL115" s="376"/>
      <c r="NKM115" s="376"/>
      <c r="NKN115" s="376"/>
      <c r="NKO115" s="376"/>
      <c r="NKP115" s="376"/>
      <c r="NKQ115" s="376"/>
      <c r="NKR115" s="376"/>
      <c r="NKS115" s="376"/>
      <c r="NKT115" s="376"/>
      <c r="NKU115" s="376"/>
      <c r="NKV115" s="376"/>
      <c r="NKW115" s="376"/>
      <c r="NKX115" s="376"/>
      <c r="NKY115" s="376"/>
      <c r="NKZ115" s="376"/>
      <c r="NLA115" s="376"/>
      <c r="NLB115" s="376"/>
      <c r="NLC115" s="376"/>
      <c r="NLD115" s="376"/>
      <c r="NLE115" s="376"/>
      <c r="NLF115" s="376"/>
      <c r="NLG115" s="376"/>
      <c r="NLH115" s="376"/>
      <c r="NLI115" s="376"/>
      <c r="NLJ115" s="376"/>
      <c r="NLK115" s="376"/>
      <c r="NLL115" s="376"/>
      <c r="NLM115" s="376"/>
      <c r="NLN115" s="376"/>
      <c r="NLO115" s="376"/>
      <c r="NLP115" s="376"/>
      <c r="NLQ115" s="376"/>
      <c r="NLR115" s="376"/>
      <c r="NLS115" s="376"/>
      <c r="NLT115" s="376"/>
      <c r="NLU115" s="376"/>
      <c r="NLV115" s="376"/>
      <c r="NLW115" s="376"/>
      <c r="NLX115" s="376"/>
      <c r="NLY115" s="376"/>
      <c r="NLZ115" s="376"/>
      <c r="NMA115" s="376"/>
      <c r="NMB115" s="376"/>
      <c r="NMC115" s="376"/>
      <c r="NMD115" s="376"/>
      <c r="NME115" s="376"/>
      <c r="NMF115" s="376"/>
      <c r="NMG115" s="376"/>
      <c r="NMH115" s="376"/>
      <c r="NMI115" s="376"/>
      <c r="NMJ115" s="376"/>
      <c r="NMK115" s="376"/>
      <c r="NML115" s="376"/>
      <c r="NMM115" s="376"/>
      <c r="NMN115" s="376"/>
      <c r="NMO115" s="376"/>
      <c r="NMP115" s="376"/>
      <c r="NMQ115" s="376"/>
      <c r="NMR115" s="376"/>
      <c r="NMS115" s="376"/>
      <c r="NMT115" s="376"/>
      <c r="NMU115" s="376"/>
      <c r="NMV115" s="376"/>
      <c r="NMW115" s="376"/>
      <c r="NMX115" s="376"/>
      <c r="NMY115" s="376"/>
      <c r="NMZ115" s="376"/>
      <c r="NNA115" s="376"/>
      <c r="NNB115" s="376"/>
      <c r="NNC115" s="376"/>
      <c r="NND115" s="376"/>
      <c r="NNE115" s="376"/>
      <c r="NNF115" s="376"/>
      <c r="NNG115" s="376"/>
      <c r="NNH115" s="376"/>
      <c r="NNI115" s="376"/>
      <c r="NNJ115" s="376"/>
      <c r="NNK115" s="376"/>
      <c r="NNL115" s="376"/>
      <c r="NNM115" s="376"/>
      <c r="NNN115" s="376"/>
      <c r="NNO115" s="376"/>
      <c r="NNP115" s="376"/>
      <c r="NNQ115" s="376"/>
      <c r="NNR115" s="376"/>
      <c r="NNS115" s="376"/>
      <c r="NNT115" s="376"/>
      <c r="NNU115" s="376"/>
      <c r="NNV115" s="376"/>
      <c r="NNW115" s="376"/>
      <c r="NNX115" s="376"/>
      <c r="NNY115" s="376"/>
      <c r="NNZ115" s="376"/>
      <c r="NOA115" s="376"/>
      <c r="NOB115" s="376"/>
      <c r="NOC115" s="376"/>
      <c r="NOD115" s="376"/>
      <c r="NOE115" s="376"/>
      <c r="NOF115" s="376"/>
      <c r="NOG115" s="376"/>
      <c r="NOH115" s="376"/>
      <c r="NOI115" s="376"/>
      <c r="NOJ115" s="376"/>
      <c r="NOK115" s="376"/>
      <c r="NOL115" s="376"/>
      <c r="NOM115" s="376"/>
      <c r="NON115" s="376"/>
      <c r="NOO115" s="376"/>
      <c r="NOP115" s="376"/>
      <c r="NOQ115" s="376"/>
      <c r="NOR115" s="376"/>
      <c r="NOS115" s="376"/>
      <c r="NOT115" s="376"/>
      <c r="NOU115" s="376"/>
      <c r="NOV115" s="376"/>
      <c r="NOW115" s="376"/>
      <c r="NOX115" s="376"/>
      <c r="NOY115" s="376"/>
      <c r="NOZ115" s="376"/>
      <c r="NPA115" s="376"/>
      <c r="NPB115" s="376"/>
      <c r="NPC115" s="376"/>
      <c r="NPD115" s="376"/>
      <c r="NPE115" s="376"/>
      <c r="NPF115" s="376"/>
      <c r="NPG115" s="376"/>
      <c r="NPH115" s="376"/>
      <c r="NPI115" s="376"/>
      <c r="NPJ115" s="376"/>
      <c r="NPK115" s="376"/>
      <c r="NPL115" s="376"/>
      <c r="NPM115" s="376"/>
      <c r="NPN115" s="376"/>
      <c r="NPO115" s="376"/>
      <c r="NPP115" s="376"/>
      <c r="NPQ115" s="376"/>
      <c r="NPR115" s="376"/>
      <c r="NPS115" s="376"/>
      <c r="NPT115" s="376"/>
      <c r="NPU115" s="376"/>
      <c r="NPV115" s="376"/>
      <c r="NPW115" s="376"/>
      <c r="NPX115" s="376"/>
      <c r="NPY115" s="376"/>
      <c r="NPZ115" s="376"/>
      <c r="NQA115" s="376"/>
      <c r="NQB115" s="376"/>
      <c r="NQC115" s="376"/>
      <c r="NQD115" s="376"/>
      <c r="NQE115" s="376"/>
      <c r="NQF115" s="376"/>
      <c r="NQG115" s="376"/>
      <c r="NQH115" s="376"/>
      <c r="NQI115" s="376"/>
      <c r="NQJ115" s="376"/>
      <c r="NQK115" s="376"/>
      <c r="NQL115" s="376"/>
      <c r="NQM115" s="376"/>
      <c r="NQN115" s="376"/>
      <c r="NQO115" s="376"/>
      <c r="NQP115" s="376"/>
      <c r="NQQ115" s="376"/>
      <c r="NQR115" s="376"/>
      <c r="NQS115" s="376"/>
      <c r="NQT115" s="376"/>
      <c r="NQU115" s="376"/>
      <c r="NQV115" s="376"/>
      <c r="NQW115" s="376"/>
      <c r="NQX115" s="376"/>
      <c r="NQY115" s="376"/>
      <c r="NQZ115" s="376"/>
      <c r="NRA115" s="376"/>
      <c r="NRB115" s="376"/>
      <c r="NRC115" s="376"/>
      <c r="NRD115" s="376"/>
      <c r="NRE115" s="376"/>
      <c r="NRF115" s="376"/>
      <c r="NRG115" s="376"/>
      <c r="NRH115" s="376"/>
      <c r="NRI115" s="376"/>
      <c r="NRJ115" s="376"/>
      <c r="NRK115" s="376"/>
      <c r="NRL115" s="376"/>
      <c r="NRM115" s="376"/>
      <c r="NRN115" s="376"/>
      <c r="NRO115" s="376"/>
      <c r="NRP115" s="376"/>
      <c r="NRQ115" s="376"/>
      <c r="NRR115" s="376"/>
      <c r="NRS115" s="376"/>
      <c r="NRT115" s="376"/>
      <c r="NRU115" s="376"/>
      <c r="NRV115" s="376"/>
      <c r="NRW115" s="376"/>
      <c r="NRX115" s="376"/>
      <c r="NRY115" s="376"/>
      <c r="NRZ115" s="376"/>
      <c r="NSA115" s="376"/>
      <c r="NSB115" s="376"/>
      <c r="NSC115" s="376"/>
      <c r="NSD115" s="376"/>
      <c r="NSE115" s="376"/>
      <c r="NSF115" s="376"/>
      <c r="NSG115" s="376"/>
      <c r="NSH115" s="376"/>
      <c r="NSI115" s="376"/>
      <c r="NSJ115" s="376"/>
      <c r="NSK115" s="376"/>
      <c r="NSL115" s="376"/>
      <c r="NSM115" s="376"/>
      <c r="NSN115" s="376"/>
      <c r="NSO115" s="376"/>
      <c r="NSP115" s="376"/>
      <c r="NSQ115" s="376"/>
      <c r="NSR115" s="376"/>
      <c r="NSS115" s="376"/>
      <c r="NST115" s="376"/>
      <c r="NSU115" s="376"/>
      <c r="NSV115" s="376"/>
      <c r="NSW115" s="376"/>
      <c r="NSX115" s="376"/>
      <c r="NSY115" s="376"/>
      <c r="NSZ115" s="376"/>
      <c r="NTA115" s="376"/>
      <c r="NTB115" s="376"/>
      <c r="NTC115" s="376"/>
      <c r="NTD115" s="376"/>
      <c r="NTE115" s="376"/>
      <c r="NTF115" s="376"/>
      <c r="NTG115" s="376"/>
      <c r="NTH115" s="376"/>
      <c r="NTI115" s="376"/>
      <c r="NTJ115" s="376"/>
      <c r="NTK115" s="376"/>
      <c r="NTL115" s="376"/>
      <c r="NTM115" s="376"/>
      <c r="NTN115" s="376"/>
      <c r="NTO115" s="376"/>
      <c r="NTP115" s="376"/>
      <c r="NTQ115" s="376"/>
      <c r="NTR115" s="376"/>
      <c r="NTS115" s="376"/>
      <c r="NTT115" s="376"/>
      <c r="NTU115" s="376"/>
      <c r="NTV115" s="376"/>
      <c r="NTW115" s="376"/>
      <c r="NTX115" s="376"/>
      <c r="NTY115" s="376"/>
      <c r="NTZ115" s="376"/>
      <c r="NUA115" s="376"/>
      <c r="NUB115" s="376"/>
      <c r="NUC115" s="376"/>
      <c r="NUD115" s="376"/>
      <c r="NUE115" s="376"/>
      <c r="NUF115" s="376"/>
      <c r="NUG115" s="376"/>
      <c r="NUH115" s="376"/>
      <c r="NUI115" s="376"/>
      <c r="NUJ115" s="376"/>
      <c r="NUK115" s="376"/>
      <c r="NUL115" s="376"/>
      <c r="NUM115" s="376"/>
      <c r="NUN115" s="376"/>
      <c r="NUO115" s="376"/>
      <c r="NUP115" s="376"/>
      <c r="NUQ115" s="376"/>
      <c r="NUR115" s="376"/>
      <c r="NUS115" s="376"/>
      <c r="NUT115" s="376"/>
      <c r="NUU115" s="376"/>
      <c r="NUV115" s="376"/>
      <c r="NUW115" s="376"/>
      <c r="NUX115" s="376"/>
      <c r="NUY115" s="376"/>
      <c r="NUZ115" s="376"/>
      <c r="NVA115" s="376"/>
      <c r="NVB115" s="376"/>
      <c r="NVC115" s="376"/>
      <c r="NVD115" s="376"/>
      <c r="NVE115" s="376"/>
      <c r="NVF115" s="376"/>
      <c r="NVG115" s="376"/>
      <c r="NVH115" s="376"/>
      <c r="NVI115" s="376"/>
      <c r="NVJ115" s="376"/>
      <c r="NVK115" s="376"/>
      <c r="NVL115" s="376"/>
      <c r="NVM115" s="376"/>
      <c r="NVN115" s="376"/>
      <c r="NVO115" s="376"/>
      <c r="NVP115" s="376"/>
      <c r="NVQ115" s="376"/>
      <c r="NVR115" s="376"/>
      <c r="NVS115" s="376"/>
      <c r="NVT115" s="376"/>
      <c r="NVU115" s="376"/>
      <c r="NVV115" s="376"/>
      <c r="NVW115" s="376"/>
      <c r="NVX115" s="376"/>
      <c r="NVY115" s="376"/>
      <c r="NVZ115" s="376"/>
      <c r="NWA115" s="376"/>
      <c r="NWB115" s="376"/>
      <c r="NWC115" s="376"/>
      <c r="NWD115" s="376"/>
      <c r="NWE115" s="376"/>
      <c r="NWF115" s="376"/>
      <c r="NWG115" s="376"/>
      <c r="NWH115" s="376"/>
      <c r="NWI115" s="376"/>
      <c r="NWJ115" s="376"/>
      <c r="NWK115" s="376"/>
      <c r="NWL115" s="376"/>
      <c r="NWM115" s="376"/>
      <c r="NWN115" s="376"/>
      <c r="NWO115" s="376"/>
      <c r="NWP115" s="376"/>
      <c r="NWQ115" s="376"/>
      <c r="NWR115" s="376"/>
      <c r="NWS115" s="376"/>
      <c r="NWT115" s="376"/>
      <c r="NWU115" s="376"/>
      <c r="NWV115" s="376"/>
      <c r="NWW115" s="376"/>
      <c r="NWX115" s="376"/>
      <c r="NWY115" s="376"/>
      <c r="NWZ115" s="376"/>
      <c r="NXA115" s="376"/>
      <c r="NXB115" s="376"/>
      <c r="NXC115" s="376"/>
      <c r="NXD115" s="376"/>
      <c r="NXE115" s="376"/>
      <c r="NXF115" s="376"/>
      <c r="NXG115" s="376"/>
      <c r="NXH115" s="376"/>
      <c r="NXI115" s="376"/>
      <c r="NXJ115" s="376"/>
      <c r="NXK115" s="376"/>
      <c r="NXL115" s="376"/>
      <c r="NXM115" s="376"/>
      <c r="NXN115" s="376"/>
      <c r="NXO115" s="376"/>
      <c r="NXP115" s="376"/>
      <c r="NXQ115" s="376"/>
      <c r="NXR115" s="376"/>
      <c r="NXS115" s="376"/>
      <c r="NXT115" s="376"/>
      <c r="NXU115" s="376"/>
      <c r="NXV115" s="376"/>
      <c r="NXW115" s="376"/>
      <c r="NXX115" s="376"/>
      <c r="NXY115" s="376"/>
      <c r="NXZ115" s="376"/>
      <c r="NYA115" s="376"/>
      <c r="NYB115" s="376"/>
      <c r="NYC115" s="376"/>
      <c r="NYD115" s="376"/>
      <c r="NYE115" s="376"/>
      <c r="NYF115" s="376"/>
      <c r="NYG115" s="376"/>
      <c r="NYH115" s="376"/>
      <c r="NYI115" s="376"/>
      <c r="NYJ115" s="376"/>
      <c r="NYK115" s="376"/>
      <c r="NYL115" s="376"/>
      <c r="NYM115" s="376"/>
      <c r="NYN115" s="376"/>
      <c r="NYO115" s="376"/>
      <c r="NYP115" s="376"/>
      <c r="NYQ115" s="376"/>
      <c r="NYR115" s="376"/>
      <c r="NYS115" s="376"/>
      <c r="NYT115" s="376"/>
      <c r="NYU115" s="376"/>
      <c r="NYV115" s="376"/>
      <c r="NYW115" s="376"/>
      <c r="NYX115" s="376"/>
      <c r="NYY115" s="376"/>
      <c r="NYZ115" s="376"/>
      <c r="NZA115" s="376"/>
      <c r="NZB115" s="376"/>
      <c r="NZC115" s="376"/>
      <c r="NZD115" s="376"/>
      <c r="NZE115" s="376"/>
      <c r="NZF115" s="376"/>
      <c r="NZG115" s="376"/>
      <c r="NZH115" s="376"/>
      <c r="NZI115" s="376"/>
      <c r="NZJ115" s="376"/>
      <c r="NZK115" s="376"/>
      <c r="NZL115" s="376"/>
      <c r="NZM115" s="376"/>
      <c r="NZN115" s="376"/>
      <c r="NZO115" s="376"/>
      <c r="NZP115" s="376"/>
      <c r="NZQ115" s="376"/>
      <c r="NZR115" s="376"/>
      <c r="NZS115" s="376"/>
      <c r="NZT115" s="376"/>
      <c r="NZU115" s="376"/>
      <c r="NZV115" s="376"/>
      <c r="NZW115" s="376"/>
      <c r="NZX115" s="376"/>
      <c r="NZY115" s="376"/>
      <c r="NZZ115" s="376"/>
      <c r="OAA115" s="376"/>
      <c r="OAB115" s="376"/>
      <c r="OAC115" s="376"/>
      <c r="OAD115" s="376"/>
      <c r="OAE115" s="376"/>
      <c r="OAF115" s="376"/>
      <c r="OAG115" s="376"/>
      <c r="OAH115" s="376"/>
      <c r="OAI115" s="376"/>
      <c r="OAJ115" s="376"/>
      <c r="OAK115" s="376"/>
      <c r="OAL115" s="376"/>
      <c r="OAM115" s="376"/>
      <c r="OAN115" s="376"/>
      <c r="OAO115" s="376"/>
      <c r="OAP115" s="376"/>
      <c r="OAQ115" s="376"/>
      <c r="OAR115" s="376"/>
      <c r="OAS115" s="376"/>
      <c r="OAT115" s="376"/>
      <c r="OAU115" s="376"/>
      <c r="OAV115" s="376"/>
      <c r="OAW115" s="376"/>
      <c r="OAX115" s="376"/>
      <c r="OAY115" s="376"/>
      <c r="OAZ115" s="376"/>
      <c r="OBA115" s="376"/>
      <c r="OBB115" s="376"/>
      <c r="OBC115" s="376"/>
      <c r="OBD115" s="376"/>
      <c r="OBE115" s="376"/>
      <c r="OBF115" s="376"/>
      <c r="OBG115" s="376"/>
      <c r="OBH115" s="376"/>
      <c r="OBI115" s="376"/>
      <c r="OBJ115" s="376"/>
      <c r="OBK115" s="376"/>
      <c r="OBL115" s="376"/>
      <c r="OBM115" s="376"/>
      <c r="OBN115" s="376"/>
      <c r="OBO115" s="376"/>
      <c r="OBP115" s="376"/>
      <c r="OBQ115" s="376"/>
      <c r="OBR115" s="376"/>
      <c r="OBS115" s="376"/>
      <c r="OBT115" s="376"/>
      <c r="OBU115" s="376"/>
      <c r="OBV115" s="376"/>
      <c r="OBW115" s="376"/>
      <c r="OBX115" s="376"/>
      <c r="OBY115" s="376"/>
      <c r="OBZ115" s="376"/>
      <c r="OCA115" s="376"/>
      <c r="OCB115" s="376"/>
      <c r="OCC115" s="376"/>
      <c r="OCD115" s="376"/>
      <c r="OCE115" s="376"/>
      <c r="OCF115" s="376"/>
      <c r="OCG115" s="376"/>
      <c r="OCH115" s="376"/>
      <c r="OCI115" s="376"/>
      <c r="OCJ115" s="376"/>
      <c r="OCK115" s="376"/>
      <c r="OCL115" s="376"/>
      <c r="OCM115" s="376"/>
      <c r="OCN115" s="376"/>
      <c r="OCO115" s="376"/>
      <c r="OCP115" s="376"/>
      <c r="OCQ115" s="376"/>
      <c r="OCR115" s="376"/>
      <c r="OCS115" s="376"/>
      <c r="OCT115" s="376"/>
      <c r="OCU115" s="376"/>
      <c r="OCV115" s="376"/>
      <c r="OCW115" s="376"/>
      <c r="OCX115" s="376"/>
      <c r="OCY115" s="376"/>
      <c r="OCZ115" s="376"/>
      <c r="ODA115" s="376"/>
      <c r="ODB115" s="376"/>
      <c r="ODC115" s="376"/>
      <c r="ODD115" s="376"/>
      <c r="ODE115" s="376"/>
      <c r="ODF115" s="376"/>
      <c r="ODG115" s="376"/>
      <c r="ODH115" s="376"/>
      <c r="ODI115" s="376"/>
      <c r="ODJ115" s="376"/>
      <c r="ODK115" s="376"/>
      <c r="ODL115" s="376"/>
      <c r="ODM115" s="376"/>
      <c r="ODN115" s="376"/>
      <c r="ODO115" s="376"/>
      <c r="ODP115" s="376"/>
      <c r="ODQ115" s="376"/>
      <c r="ODR115" s="376"/>
      <c r="ODS115" s="376"/>
      <c r="ODT115" s="376"/>
      <c r="ODU115" s="376"/>
      <c r="ODV115" s="376"/>
      <c r="ODW115" s="376"/>
      <c r="ODX115" s="376"/>
      <c r="ODY115" s="376"/>
      <c r="ODZ115" s="376"/>
      <c r="OEA115" s="376"/>
      <c r="OEB115" s="376"/>
      <c r="OEC115" s="376"/>
      <c r="OED115" s="376"/>
      <c r="OEE115" s="376"/>
      <c r="OEF115" s="376"/>
      <c r="OEG115" s="376"/>
      <c r="OEH115" s="376"/>
      <c r="OEI115" s="376"/>
      <c r="OEJ115" s="376"/>
      <c r="OEK115" s="376"/>
      <c r="OEL115" s="376"/>
      <c r="OEM115" s="376"/>
      <c r="OEN115" s="376"/>
      <c r="OEO115" s="376"/>
      <c r="OEP115" s="376"/>
      <c r="OEQ115" s="376"/>
      <c r="OER115" s="376"/>
      <c r="OES115" s="376"/>
      <c r="OET115" s="376"/>
      <c r="OEU115" s="376"/>
      <c r="OEV115" s="376"/>
      <c r="OEW115" s="376"/>
      <c r="OEX115" s="376"/>
      <c r="OEY115" s="376"/>
      <c r="OEZ115" s="376"/>
      <c r="OFA115" s="376"/>
      <c r="OFB115" s="376"/>
      <c r="OFC115" s="376"/>
      <c r="OFD115" s="376"/>
      <c r="OFE115" s="376"/>
      <c r="OFF115" s="376"/>
      <c r="OFG115" s="376"/>
      <c r="OFH115" s="376"/>
      <c r="OFI115" s="376"/>
      <c r="OFJ115" s="376"/>
      <c r="OFK115" s="376"/>
      <c r="OFL115" s="376"/>
      <c r="OFM115" s="376"/>
      <c r="OFN115" s="376"/>
      <c r="OFO115" s="376"/>
      <c r="OFP115" s="376"/>
      <c r="OFQ115" s="376"/>
      <c r="OFR115" s="376"/>
      <c r="OFS115" s="376"/>
      <c r="OFT115" s="376"/>
      <c r="OFU115" s="376"/>
      <c r="OFV115" s="376"/>
      <c r="OFW115" s="376"/>
      <c r="OFX115" s="376"/>
      <c r="OFY115" s="376"/>
      <c r="OFZ115" s="376"/>
      <c r="OGA115" s="376"/>
      <c r="OGB115" s="376"/>
      <c r="OGC115" s="376"/>
      <c r="OGD115" s="376"/>
      <c r="OGE115" s="376"/>
      <c r="OGF115" s="376"/>
      <c r="OGG115" s="376"/>
      <c r="OGH115" s="376"/>
      <c r="OGI115" s="376"/>
      <c r="OGJ115" s="376"/>
      <c r="OGK115" s="376"/>
      <c r="OGL115" s="376"/>
      <c r="OGM115" s="376"/>
      <c r="OGN115" s="376"/>
      <c r="OGO115" s="376"/>
      <c r="OGP115" s="376"/>
      <c r="OGQ115" s="376"/>
      <c r="OGR115" s="376"/>
      <c r="OGS115" s="376"/>
      <c r="OGT115" s="376"/>
      <c r="OGU115" s="376"/>
      <c r="OGV115" s="376"/>
      <c r="OGW115" s="376"/>
      <c r="OGX115" s="376"/>
      <c r="OGY115" s="376"/>
      <c r="OGZ115" s="376"/>
      <c r="OHA115" s="376"/>
      <c r="OHB115" s="376"/>
      <c r="OHC115" s="376"/>
      <c r="OHD115" s="376"/>
      <c r="OHE115" s="376"/>
      <c r="OHF115" s="376"/>
      <c r="OHG115" s="376"/>
      <c r="OHH115" s="376"/>
      <c r="OHI115" s="376"/>
      <c r="OHJ115" s="376"/>
      <c r="OHK115" s="376"/>
      <c r="OHL115" s="376"/>
      <c r="OHM115" s="376"/>
      <c r="OHN115" s="376"/>
      <c r="OHO115" s="376"/>
      <c r="OHP115" s="376"/>
      <c r="OHQ115" s="376"/>
      <c r="OHR115" s="376"/>
      <c r="OHS115" s="376"/>
      <c r="OHT115" s="376"/>
      <c r="OHU115" s="376"/>
      <c r="OHV115" s="376"/>
      <c r="OHW115" s="376"/>
      <c r="OHX115" s="376"/>
      <c r="OHY115" s="376"/>
      <c r="OHZ115" s="376"/>
      <c r="OIA115" s="376"/>
      <c r="OIB115" s="376"/>
      <c r="OIC115" s="376"/>
      <c r="OID115" s="376"/>
      <c r="OIE115" s="376"/>
      <c r="OIF115" s="376"/>
      <c r="OIG115" s="376"/>
      <c r="OIH115" s="376"/>
      <c r="OII115" s="376"/>
      <c r="OIJ115" s="376"/>
      <c r="OIK115" s="376"/>
      <c r="OIL115" s="376"/>
      <c r="OIM115" s="376"/>
      <c r="OIN115" s="376"/>
      <c r="OIO115" s="376"/>
      <c r="OIP115" s="376"/>
      <c r="OIQ115" s="376"/>
      <c r="OIR115" s="376"/>
      <c r="OIS115" s="376"/>
      <c r="OIT115" s="376"/>
      <c r="OIU115" s="376"/>
      <c r="OIV115" s="376"/>
      <c r="OIW115" s="376"/>
      <c r="OIX115" s="376"/>
      <c r="OIY115" s="376"/>
      <c r="OIZ115" s="376"/>
      <c r="OJA115" s="376"/>
      <c r="OJB115" s="376"/>
      <c r="OJC115" s="376"/>
      <c r="OJD115" s="376"/>
      <c r="OJE115" s="376"/>
      <c r="OJF115" s="376"/>
      <c r="OJG115" s="376"/>
      <c r="OJH115" s="376"/>
      <c r="OJI115" s="376"/>
      <c r="OJJ115" s="376"/>
      <c r="OJK115" s="376"/>
      <c r="OJL115" s="376"/>
      <c r="OJM115" s="376"/>
      <c r="OJN115" s="376"/>
      <c r="OJO115" s="376"/>
      <c r="OJP115" s="376"/>
      <c r="OJQ115" s="376"/>
      <c r="OJR115" s="376"/>
      <c r="OJS115" s="376"/>
      <c r="OJT115" s="376"/>
      <c r="OJU115" s="376"/>
      <c r="OJV115" s="376"/>
      <c r="OJW115" s="376"/>
      <c r="OJX115" s="376"/>
      <c r="OJY115" s="376"/>
      <c r="OJZ115" s="376"/>
      <c r="OKA115" s="376"/>
      <c r="OKB115" s="376"/>
      <c r="OKC115" s="376"/>
      <c r="OKD115" s="376"/>
      <c r="OKE115" s="376"/>
      <c r="OKF115" s="376"/>
      <c r="OKG115" s="376"/>
      <c r="OKH115" s="376"/>
      <c r="OKI115" s="376"/>
      <c r="OKJ115" s="376"/>
      <c r="OKK115" s="376"/>
      <c r="OKL115" s="376"/>
      <c r="OKM115" s="376"/>
      <c r="OKN115" s="376"/>
      <c r="OKO115" s="376"/>
      <c r="OKP115" s="376"/>
      <c r="OKQ115" s="376"/>
      <c r="OKR115" s="376"/>
      <c r="OKS115" s="376"/>
      <c r="OKT115" s="376"/>
      <c r="OKU115" s="376"/>
      <c r="OKV115" s="376"/>
      <c r="OKW115" s="376"/>
      <c r="OKX115" s="376"/>
      <c r="OKY115" s="376"/>
      <c r="OKZ115" s="376"/>
      <c r="OLA115" s="376"/>
      <c r="OLB115" s="376"/>
      <c r="OLC115" s="376"/>
      <c r="OLD115" s="376"/>
      <c r="OLE115" s="376"/>
      <c r="OLF115" s="376"/>
      <c r="OLG115" s="376"/>
      <c r="OLH115" s="376"/>
      <c r="OLI115" s="376"/>
      <c r="OLJ115" s="376"/>
      <c r="OLK115" s="376"/>
      <c r="OLL115" s="376"/>
      <c r="OLM115" s="376"/>
      <c r="OLN115" s="376"/>
      <c r="OLO115" s="376"/>
      <c r="OLP115" s="376"/>
      <c r="OLQ115" s="376"/>
      <c r="OLR115" s="376"/>
      <c r="OLS115" s="376"/>
      <c r="OLT115" s="376"/>
      <c r="OLU115" s="376"/>
      <c r="OLV115" s="376"/>
      <c r="OLW115" s="376"/>
      <c r="OLX115" s="376"/>
      <c r="OLY115" s="376"/>
      <c r="OLZ115" s="376"/>
      <c r="OMA115" s="376"/>
      <c r="OMB115" s="376"/>
      <c r="OMC115" s="376"/>
      <c r="OMD115" s="376"/>
      <c r="OME115" s="376"/>
      <c r="OMF115" s="376"/>
      <c r="OMG115" s="376"/>
      <c r="OMH115" s="376"/>
      <c r="OMI115" s="376"/>
      <c r="OMJ115" s="376"/>
      <c r="OMK115" s="376"/>
      <c r="OML115" s="376"/>
      <c r="OMM115" s="376"/>
      <c r="OMN115" s="376"/>
      <c r="OMO115" s="376"/>
      <c r="OMP115" s="376"/>
      <c r="OMQ115" s="376"/>
      <c r="OMR115" s="376"/>
      <c r="OMS115" s="376"/>
      <c r="OMT115" s="376"/>
      <c r="OMU115" s="376"/>
      <c r="OMV115" s="376"/>
      <c r="OMW115" s="376"/>
      <c r="OMX115" s="376"/>
      <c r="OMY115" s="376"/>
      <c r="OMZ115" s="376"/>
      <c r="ONA115" s="376"/>
      <c r="ONB115" s="376"/>
      <c r="ONC115" s="376"/>
      <c r="OND115" s="376"/>
      <c r="ONE115" s="376"/>
      <c r="ONF115" s="376"/>
      <c r="ONG115" s="376"/>
      <c r="ONH115" s="376"/>
      <c r="ONI115" s="376"/>
      <c r="ONJ115" s="376"/>
      <c r="ONK115" s="376"/>
      <c r="ONL115" s="376"/>
      <c r="ONM115" s="376"/>
      <c r="ONN115" s="376"/>
      <c r="ONO115" s="376"/>
      <c r="ONP115" s="376"/>
      <c r="ONQ115" s="376"/>
      <c r="ONR115" s="376"/>
      <c r="ONS115" s="376"/>
      <c r="ONT115" s="376"/>
      <c r="ONU115" s="376"/>
      <c r="ONV115" s="376"/>
      <c r="ONW115" s="376"/>
      <c r="ONX115" s="376"/>
      <c r="ONY115" s="376"/>
      <c r="ONZ115" s="376"/>
      <c r="OOA115" s="376"/>
      <c r="OOB115" s="376"/>
      <c r="OOC115" s="376"/>
      <c r="OOD115" s="376"/>
      <c r="OOE115" s="376"/>
      <c r="OOF115" s="376"/>
      <c r="OOG115" s="376"/>
      <c r="OOH115" s="376"/>
      <c r="OOI115" s="376"/>
      <c r="OOJ115" s="376"/>
      <c r="OOK115" s="376"/>
      <c r="OOL115" s="376"/>
      <c r="OOM115" s="376"/>
      <c r="OON115" s="376"/>
      <c r="OOO115" s="376"/>
      <c r="OOP115" s="376"/>
      <c r="OOQ115" s="376"/>
      <c r="OOR115" s="376"/>
      <c r="OOS115" s="376"/>
      <c r="OOT115" s="376"/>
      <c r="OOU115" s="376"/>
      <c r="OOV115" s="376"/>
      <c r="OOW115" s="376"/>
      <c r="OOX115" s="376"/>
      <c r="OOY115" s="376"/>
      <c r="OOZ115" s="376"/>
      <c r="OPA115" s="376"/>
      <c r="OPB115" s="376"/>
      <c r="OPC115" s="376"/>
      <c r="OPD115" s="376"/>
      <c r="OPE115" s="376"/>
      <c r="OPF115" s="376"/>
      <c r="OPG115" s="376"/>
      <c r="OPH115" s="376"/>
      <c r="OPI115" s="376"/>
      <c r="OPJ115" s="376"/>
      <c r="OPK115" s="376"/>
      <c r="OPL115" s="376"/>
      <c r="OPM115" s="376"/>
      <c r="OPN115" s="376"/>
      <c r="OPO115" s="376"/>
      <c r="OPP115" s="376"/>
      <c r="OPQ115" s="376"/>
      <c r="OPR115" s="376"/>
      <c r="OPS115" s="376"/>
      <c r="OPT115" s="376"/>
      <c r="OPU115" s="376"/>
      <c r="OPV115" s="376"/>
      <c r="OPW115" s="376"/>
      <c r="OPX115" s="376"/>
      <c r="OPY115" s="376"/>
      <c r="OPZ115" s="376"/>
      <c r="OQA115" s="376"/>
      <c r="OQB115" s="376"/>
      <c r="OQC115" s="376"/>
      <c r="OQD115" s="376"/>
      <c r="OQE115" s="376"/>
      <c r="OQF115" s="376"/>
      <c r="OQG115" s="376"/>
      <c r="OQH115" s="376"/>
      <c r="OQI115" s="376"/>
      <c r="OQJ115" s="376"/>
      <c r="OQK115" s="376"/>
      <c r="OQL115" s="376"/>
      <c r="OQM115" s="376"/>
      <c r="OQN115" s="376"/>
      <c r="OQO115" s="376"/>
      <c r="OQP115" s="376"/>
      <c r="OQQ115" s="376"/>
      <c r="OQR115" s="376"/>
      <c r="OQS115" s="376"/>
      <c r="OQT115" s="376"/>
      <c r="OQU115" s="376"/>
      <c r="OQV115" s="376"/>
      <c r="OQW115" s="376"/>
      <c r="OQX115" s="376"/>
      <c r="OQY115" s="376"/>
      <c r="OQZ115" s="376"/>
      <c r="ORA115" s="376"/>
      <c r="ORB115" s="376"/>
      <c r="ORC115" s="376"/>
      <c r="ORD115" s="376"/>
      <c r="ORE115" s="376"/>
      <c r="ORF115" s="376"/>
      <c r="ORG115" s="376"/>
      <c r="ORH115" s="376"/>
      <c r="ORI115" s="376"/>
      <c r="ORJ115" s="376"/>
      <c r="ORK115" s="376"/>
      <c r="ORL115" s="376"/>
      <c r="ORM115" s="376"/>
      <c r="ORN115" s="376"/>
      <c r="ORO115" s="376"/>
      <c r="ORP115" s="376"/>
      <c r="ORQ115" s="376"/>
      <c r="ORR115" s="376"/>
      <c r="ORS115" s="376"/>
      <c r="ORT115" s="376"/>
      <c r="ORU115" s="376"/>
      <c r="ORV115" s="376"/>
      <c r="ORW115" s="376"/>
      <c r="ORX115" s="376"/>
      <c r="ORY115" s="376"/>
      <c r="ORZ115" s="376"/>
      <c r="OSA115" s="376"/>
      <c r="OSB115" s="376"/>
      <c r="OSC115" s="376"/>
      <c r="OSD115" s="376"/>
      <c r="OSE115" s="376"/>
      <c r="OSF115" s="376"/>
      <c r="OSG115" s="376"/>
      <c r="OSH115" s="376"/>
      <c r="OSI115" s="376"/>
      <c r="OSJ115" s="376"/>
      <c r="OSK115" s="376"/>
      <c r="OSL115" s="376"/>
      <c r="OSM115" s="376"/>
      <c r="OSN115" s="376"/>
      <c r="OSO115" s="376"/>
      <c r="OSP115" s="376"/>
      <c r="OSQ115" s="376"/>
      <c r="OSR115" s="376"/>
      <c r="OSS115" s="376"/>
      <c r="OST115" s="376"/>
      <c r="OSU115" s="376"/>
      <c r="OSV115" s="376"/>
      <c r="OSW115" s="376"/>
      <c r="OSX115" s="376"/>
      <c r="OSY115" s="376"/>
      <c r="OSZ115" s="376"/>
      <c r="OTA115" s="376"/>
      <c r="OTB115" s="376"/>
      <c r="OTC115" s="376"/>
      <c r="OTD115" s="376"/>
      <c r="OTE115" s="376"/>
      <c r="OTF115" s="376"/>
      <c r="OTG115" s="376"/>
      <c r="OTH115" s="376"/>
      <c r="OTI115" s="376"/>
      <c r="OTJ115" s="376"/>
      <c r="OTK115" s="376"/>
      <c r="OTL115" s="376"/>
      <c r="OTM115" s="376"/>
      <c r="OTN115" s="376"/>
      <c r="OTO115" s="376"/>
      <c r="OTP115" s="376"/>
      <c r="OTQ115" s="376"/>
      <c r="OTR115" s="376"/>
      <c r="OTS115" s="376"/>
      <c r="OTT115" s="376"/>
      <c r="OTU115" s="376"/>
      <c r="OTV115" s="376"/>
      <c r="OTW115" s="376"/>
      <c r="OTX115" s="376"/>
      <c r="OTY115" s="376"/>
      <c r="OTZ115" s="376"/>
      <c r="OUA115" s="376"/>
      <c r="OUB115" s="376"/>
      <c r="OUC115" s="376"/>
      <c r="OUD115" s="376"/>
      <c r="OUE115" s="376"/>
      <c r="OUF115" s="376"/>
      <c r="OUG115" s="376"/>
      <c r="OUH115" s="376"/>
      <c r="OUI115" s="376"/>
      <c r="OUJ115" s="376"/>
      <c r="OUK115" s="376"/>
      <c r="OUL115" s="376"/>
      <c r="OUM115" s="376"/>
      <c r="OUN115" s="376"/>
      <c r="OUO115" s="376"/>
      <c r="OUP115" s="376"/>
      <c r="OUQ115" s="376"/>
      <c r="OUR115" s="376"/>
      <c r="OUS115" s="376"/>
      <c r="OUT115" s="376"/>
      <c r="OUU115" s="376"/>
      <c r="OUV115" s="376"/>
      <c r="OUW115" s="376"/>
      <c r="OUX115" s="376"/>
      <c r="OUY115" s="376"/>
      <c r="OUZ115" s="376"/>
      <c r="OVA115" s="376"/>
      <c r="OVB115" s="376"/>
      <c r="OVC115" s="376"/>
      <c r="OVD115" s="376"/>
      <c r="OVE115" s="376"/>
      <c r="OVF115" s="376"/>
      <c r="OVG115" s="376"/>
      <c r="OVH115" s="376"/>
      <c r="OVI115" s="376"/>
      <c r="OVJ115" s="376"/>
      <c r="OVK115" s="376"/>
      <c r="OVL115" s="376"/>
      <c r="OVM115" s="376"/>
      <c r="OVN115" s="376"/>
      <c r="OVO115" s="376"/>
      <c r="OVP115" s="376"/>
      <c r="OVQ115" s="376"/>
      <c r="OVR115" s="376"/>
      <c r="OVS115" s="376"/>
      <c r="OVT115" s="376"/>
      <c r="OVU115" s="376"/>
      <c r="OVV115" s="376"/>
      <c r="OVW115" s="376"/>
      <c r="OVX115" s="376"/>
      <c r="OVY115" s="376"/>
      <c r="OVZ115" s="376"/>
      <c r="OWA115" s="376"/>
      <c r="OWB115" s="376"/>
      <c r="OWC115" s="376"/>
      <c r="OWD115" s="376"/>
      <c r="OWE115" s="376"/>
      <c r="OWF115" s="376"/>
      <c r="OWG115" s="376"/>
      <c r="OWH115" s="376"/>
      <c r="OWI115" s="376"/>
      <c r="OWJ115" s="376"/>
      <c r="OWK115" s="376"/>
      <c r="OWL115" s="376"/>
      <c r="OWM115" s="376"/>
      <c r="OWN115" s="376"/>
      <c r="OWO115" s="376"/>
      <c r="OWP115" s="376"/>
      <c r="OWQ115" s="376"/>
      <c r="OWR115" s="376"/>
      <c r="OWS115" s="376"/>
      <c r="OWT115" s="376"/>
      <c r="OWU115" s="376"/>
      <c r="OWV115" s="376"/>
      <c r="OWW115" s="376"/>
      <c r="OWX115" s="376"/>
      <c r="OWY115" s="376"/>
      <c r="OWZ115" s="376"/>
      <c r="OXA115" s="376"/>
      <c r="OXB115" s="376"/>
      <c r="OXC115" s="376"/>
      <c r="OXD115" s="376"/>
      <c r="OXE115" s="376"/>
      <c r="OXF115" s="376"/>
      <c r="OXG115" s="376"/>
      <c r="OXH115" s="376"/>
      <c r="OXI115" s="376"/>
      <c r="OXJ115" s="376"/>
      <c r="OXK115" s="376"/>
      <c r="OXL115" s="376"/>
      <c r="OXM115" s="376"/>
      <c r="OXN115" s="376"/>
      <c r="OXO115" s="376"/>
      <c r="OXP115" s="376"/>
      <c r="OXQ115" s="376"/>
      <c r="OXR115" s="376"/>
      <c r="OXS115" s="376"/>
      <c r="OXT115" s="376"/>
      <c r="OXU115" s="376"/>
      <c r="OXV115" s="376"/>
      <c r="OXW115" s="376"/>
      <c r="OXX115" s="376"/>
      <c r="OXY115" s="376"/>
      <c r="OXZ115" s="376"/>
      <c r="OYA115" s="376"/>
      <c r="OYB115" s="376"/>
      <c r="OYC115" s="376"/>
      <c r="OYD115" s="376"/>
      <c r="OYE115" s="376"/>
      <c r="OYF115" s="376"/>
      <c r="OYG115" s="376"/>
      <c r="OYH115" s="376"/>
      <c r="OYI115" s="376"/>
      <c r="OYJ115" s="376"/>
      <c r="OYK115" s="376"/>
      <c r="OYL115" s="376"/>
      <c r="OYM115" s="376"/>
      <c r="OYN115" s="376"/>
      <c r="OYO115" s="376"/>
      <c r="OYP115" s="376"/>
      <c r="OYQ115" s="376"/>
      <c r="OYR115" s="376"/>
      <c r="OYS115" s="376"/>
      <c r="OYT115" s="376"/>
      <c r="OYU115" s="376"/>
      <c r="OYV115" s="376"/>
      <c r="OYW115" s="376"/>
      <c r="OYX115" s="376"/>
      <c r="OYY115" s="376"/>
      <c r="OYZ115" s="376"/>
      <c r="OZA115" s="376"/>
      <c r="OZB115" s="376"/>
      <c r="OZC115" s="376"/>
      <c r="OZD115" s="376"/>
      <c r="OZE115" s="376"/>
      <c r="OZF115" s="376"/>
      <c r="OZG115" s="376"/>
      <c r="OZH115" s="376"/>
      <c r="OZI115" s="376"/>
      <c r="OZJ115" s="376"/>
      <c r="OZK115" s="376"/>
      <c r="OZL115" s="376"/>
      <c r="OZM115" s="376"/>
      <c r="OZN115" s="376"/>
      <c r="OZO115" s="376"/>
      <c r="OZP115" s="376"/>
      <c r="OZQ115" s="376"/>
      <c r="OZR115" s="376"/>
      <c r="OZS115" s="376"/>
      <c r="OZT115" s="376"/>
      <c r="OZU115" s="376"/>
      <c r="OZV115" s="376"/>
      <c r="OZW115" s="376"/>
      <c r="OZX115" s="376"/>
      <c r="OZY115" s="376"/>
      <c r="OZZ115" s="376"/>
      <c r="PAA115" s="376"/>
      <c r="PAB115" s="376"/>
      <c r="PAC115" s="376"/>
      <c r="PAD115" s="376"/>
      <c r="PAE115" s="376"/>
      <c r="PAF115" s="376"/>
      <c r="PAG115" s="376"/>
      <c r="PAH115" s="376"/>
      <c r="PAI115" s="376"/>
      <c r="PAJ115" s="376"/>
      <c r="PAK115" s="376"/>
      <c r="PAL115" s="376"/>
      <c r="PAM115" s="376"/>
      <c r="PAN115" s="376"/>
      <c r="PAO115" s="376"/>
      <c r="PAP115" s="376"/>
      <c r="PAQ115" s="376"/>
      <c r="PAR115" s="376"/>
      <c r="PAS115" s="376"/>
      <c r="PAT115" s="376"/>
      <c r="PAU115" s="376"/>
      <c r="PAV115" s="376"/>
      <c r="PAW115" s="376"/>
      <c r="PAX115" s="376"/>
      <c r="PAY115" s="376"/>
      <c r="PAZ115" s="376"/>
      <c r="PBA115" s="376"/>
      <c r="PBB115" s="376"/>
      <c r="PBC115" s="376"/>
      <c r="PBD115" s="376"/>
      <c r="PBE115" s="376"/>
      <c r="PBF115" s="376"/>
      <c r="PBG115" s="376"/>
      <c r="PBH115" s="376"/>
      <c r="PBI115" s="376"/>
      <c r="PBJ115" s="376"/>
      <c r="PBK115" s="376"/>
      <c r="PBL115" s="376"/>
      <c r="PBM115" s="376"/>
      <c r="PBN115" s="376"/>
      <c r="PBO115" s="376"/>
      <c r="PBP115" s="376"/>
      <c r="PBQ115" s="376"/>
      <c r="PBR115" s="376"/>
      <c r="PBS115" s="376"/>
      <c r="PBT115" s="376"/>
      <c r="PBU115" s="376"/>
      <c r="PBV115" s="376"/>
      <c r="PBW115" s="376"/>
      <c r="PBX115" s="376"/>
      <c r="PBY115" s="376"/>
      <c r="PBZ115" s="376"/>
      <c r="PCA115" s="376"/>
      <c r="PCB115" s="376"/>
      <c r="PCC115" s="376"/>
      <c r="PCD115" s="376"/>
      <c r="PCE115" s="376"/>
      <c r="PCF115" s="376"/>
      <c r="PCG115" s="376"/>
      <c r="PCH115" s="376"/>
      <c r="PCI115" s="376"/>
      <c r="PCJ115" s="376"/>
      <c r="PCK115" s="376"/>
      <c r="PCL115" s="376"/>
      <c r="PCM115" s="376"/>
      <c r="PCN115" s="376"/>
      <c r="PCO115" s="376"/>
      <c r="PCP115" s="376"/>
      <c r="PCQ115" s="376"/>
      <c r="PCR115" s="376"/>
      <c r="PCS115" s="376"/>
      <c r="PCT115" s="376"/>
      <c r="PCU115" s="376"/>
      <c r="PCV115" s="376"/>
      <c r="PCW115" s="376"/>
      <c r="PCX115" s="376"/>
      <c r="PCY115" s="376"/>
      <c r="PCZ115" s="376"/>
      <c r="PDA115" s="376"/>
      <c r="PDB115" s="376"/>
      <c r="PDC115" s="376"/>
      <c r="PDD115" s="376"/>
      <c r="PDE115" s="376"/>
      <c r="PDF115" s="376"/>
      <c r="PDG115" s="376"/>
      <c r="PDH115" s="376"/>
      <c r="PDI115" s="376"/>
      <c r="PDJ115" s="376"/>
      <c r="PDK115" s="376"/>
      <c r="PDL115" s="376"/>
      <c r="PDM115" s="376"/>
      <c r="PDN115" s="376"/>
      <c r="PDO115" s="376"/>
      <c r="PDP115" s="376"/>
      <c r="PDQ115" s="376"/>
      <c r="PDR115" s="376"/>
      <c r="PDS115" s="376"/>
      <c r="PDT115" s="376"/>
      <c r="PDU115" s="376"/>
      <c r="PDV115" s="376"/>
      <c r="PDW115" s="376"/>
      <c r="PDX115" s="376"/>
      <c r="PDY115" s="376"/>
      <c r="PDZ115" s="376"/>
      <c r="PEA115" s="376"/>
      <c r="PEB115" s="376"/>
      <c r="PEC115" s="376"/>
      <c r="PED115" s="376"/>
      <c r="PEE115" s="376"/>
      <c r="PEF115" s="376"/>
      <c r="PEG115" s="376"/>
      <c r="PEH115" s="376"/>
      <c r="PEI115" s="376"/>
      <c r="PEJ115" s="376"/>
      <c r="PEK115" s="376"/>
      <c r="PEL115" s="376"/>
      <c r="PEM115" s="376"/>
      <c r="PEN115" s="376"/>
      <c r="PEO115" s="376"/>
      <c r="PEP115" s="376"/>
      <c r="PEQ115" s="376"/>
      <c r="PER115" s="376"/>
      <c r="PES115" s="376"/>
      <c r="PET115" s="376"/>
      <c r="PEU115" s="376"/>
      <c r="PEV115" s="376"/>
      <c r="PEW115" s="376"/>
      <c r="PEX115" s="376"/>
      <c r="PEY115" s="376"/>
      <c r="PEZ115" s="376"/>
      <c r="PFA115" s="376"/>
      <c r="PFB115" s="376"/>
      <c r="PFC115" s="376"/>
      <c r="PFD115" s="376"/>
      <c r="PFE115" s="376"/>
      <c r="PFF115" s="376"/>
      <c r="PFG115" s="376"/>
      <c r="PFH115" s="376"/>
      <c r="PFI115" s="376"/>
      <c r="PFJ115" s="376"/>
      <c r="PFK115" s="376"/>
      <c r="PFL115" s="376"/>
      <c r="PFM115" s="376"/>
      <c r="PFN115" s="376"/>
      <c r="PFO115" s="376"/>
      <c r="PFP115" s="376"/>
      <c r="PFQ115" s="376"/>
      <c r="PFR115" s="376"/>
      <c r="PFS115" s="376"/>
      <c r="PFT115" s="376"/>
      <c r="PFU115" s="376"/>
      <c r="PFV115" s="376"/>
      <c r="PFW115" s="376"/>
      <c r="PFX115" s="376"/>
      <c r="PFY115" s="376"/>
      <c r="PFZ115" s="376"/>
      <c r="PGA115" s="376"/>
      <c r="PGB115" s="376"/>
      <c r="PGC115" s="376"/>
      <c r="PGD115" s="376"/>
      <c r="PGE115" s="376"/>
      <c r="PGF115" s="376"/>
      <c r="PGG115" s="376"/>
      <c r="PGH115" s="376"/>
      <c r="PGI115" s="376"/>
      <c r="PGJ115" s="376"/>
      <c r="PGK115" s="376"/>
      <c r="PGL115" s="376"/>
      <c r="PGM115" s="376"/>
      <c r="PGN115" s="376"/>
      <c r="PGO115" s="376"/>
      <c r="PGP115" s="376"/>
      <c r="PGQ115" s="376"/>
      <c r="PGR115" s="376"/>
      <c r="PGS115" s="376"/>
      <c r="PGT115" s="376"/>
      <c r="PGU115" s="376"/>
      <c r="PGV115" s="376"/>
      <c r="PGW115" s="376"/>
      <c r="PGX115" s="376"/>
      <c r="PGY115" s="376"/>
      <c r="PGZ115" s="376"/>
      <c r="PHA115" s="376"/>
      <c r="PHB115" s="376"/>
      <c r="PHC115" s="376"/>
      <c r="PHD115" s="376"/>
      <c r="PHE115" s="376"/>
      <c r="PHF115" s="376"/>
      <c r="PHG115" s="376"/>
      <c r="PHH115" s="376"/>
      <c r="PHI115" s="376"/>
      <c r="PHJ115" s="376"/>
      <c r="PHK115" s="376"/>
      <c r="PHL115" s="376"/>
      <c r="PHM115" s="376"/>
      <c r="PHN115" s="376"/>
      <c r="PHO115" s="376"/>
      <c r="PHP115" s="376"/>
      <c r="PHQ115" s="376"/>
      <c r="PHR115" s="376"/>
      <c r="PHS115" s="376"/>
      <c r="PHT115" s="376"/>
      <c r="PHU115" s="376"/>
      <c r="PHV115" s="376"/>
      <c r="PHW115" s="376"/>
      <c r="PHX115" s="376"/>
      <c r="PHY115" s="376"/>
      <c r="PHZ115" s="376"/>
      <c r="PIA115" s="376"/>
      <c r="PIB115" s="376"/>
      <c r="PIC115" s="376"/>
      <c r="PID115" s="376"/>
      <c r="PIE115" s="376"/>
      <c r="PIF115" s="376"/>
      <c r="PIG115" s="376"/>
      <c r="PIH115" s="376"/>
      <c r="PII115" s="376"/>
      <c r="PIJ115" s="376"/>
      <c r="PIK115" s="376"/>
      <c r="PIL115" s="376"/>
      <c r="PIM115" s="376"/>
      <c r="PIN115" s="376"/>
      <c r="PIO115" s="376"/>
      <c r="PIP115" s="376"/>
      <c r="PIQ115" s="376"/>
      <c r="PIR115" s="376"/>
      <c r="PIS115" s="376"/>
      <c r="PIT115" s="376"/>
      <c r="PIU115" s="376"/>
      <c r="PIV115" s="376"/>
      <c r="PIW115" s="376"/>
      <c r="PIX115" s="376"/>
      <c r="PIY115" s="376"/>
      <c r="PIZ115" s="376"/>
      <c r="PJA115" s="376"/>
      <c r="PJB115" s="376"/>
      <c r="PJC115" s="376"/>
      <c r="PJD115" s="376"/>
      <c r="PJE115" s="376"/>
      <c r="PJF115" s="376"/>
      <c r="PJG115" s="376"/>
      <c r="PJH115" s="376"/>
      <c r="PJI115" s="376"/>
      <c r="PJJ115" s="376"/>
      <c r="PJK115" s="376"/>
      <c r="PJL115" s="376"/>
      <c r="PJM115" s="376"/>
      <c r="PJN115" s="376"/>
      <c r="PJO115" s="376"/>
      <c r="PJP115" s="376"/>
      <c r="PJQ115" s="376"/>
      <c r="PJR115" s="376"/>
      <c r="PJS115" s="376"/>
      <c r="PJT115" s="376"/>
      <c r="PJU115" s="376"/>
      <c r="PJV115" s="376"/>
      <c r="PJW115" s="376"/>
      <c r="PJX115" s="376"/>
      <c r="PJY115" s="376"/>
      <c r="PJZ115" s="376"/>
      <c r="PKA115" s="376"/>
      <c r="PKB115" s="376"/>
      <c r="PKC115" s="376"/>
      <c r="PKD115" s="376"/>
      <c r="PKE115" s="376"/>
      <c r="PKF115" s="376"/>
      <c r="PKG115" s="376"/>
      <c r="PKH115" s="376"/>
      <c r="PKI115" s="376"/>
      <c r="PKJ115" s="376"/>
      <c r="PKK115" s="376"/>
      <c r="PKL115" s="376"/>
      <c r="PKM115" s="376"/>
      <c r="PKN115" s="376"/>
      <c r="PKO115" s="376"/>
      <c r="PKP115" s="376"/>
      <c r="PKQ115" s="376"/>
      <c r="PKR115" s="376"/>
      <c r="PKS115" s="376"/>
      <c r="PKT115" s="376"/>
      <c r="PKU115" s="376"/>
      <c r="PKV115" s="376"/>
      <c r="PKW115" s="376"/>
      <c r="PKX115" s="376"/>
      <c r="PKY115" s="376"/>
      <c r="PKZ115" s="376"/>
      <c r="PLA115" s="376"/>
      <c r="PLB115" s="376"/>
      <c r="PLC115" s="376"/>
      <c r="PLD115" s="376"/>
      <c r="PLE115" s="376"/>
      <c r="PLF115" s="376"/>
      <c r="PLG115" s="376"/>
      <c r="PLH115" s="376"/>
      <c r="PLI115" s="376"/>
      <c r="PLJ115" s="376"/>
      <c r="PLK115" s="376"/>
      <c r="PLL115" s="376"/>
      <c r="PLM115" s="376"/>
      <c r="PLN115" s="376"/>
      <c r="PLO115" s="376"/>
      <c r="PLP115" s="376"/>
      <c r="PLQ115" s="376"/>
      <c r="PLR115" s="376"/>
      <c r="PLS115" s="376"/>
      <c r="PLT115" s="376"/>
      <c r="PLU115" s="376"/>
      <c r="PLV115" s="376"/>
      <c r="PLW115" s="376"/>
      <c r="PLX115" s="376"/>
      <c r="PLY115" s="376"/>
      <c r="PLZ115" s="376"/>
      <c r="PMA115" s="376"/>
      <c r="PMB115" s="376"/>
      <c r="PMC115" s="376"/>
      <c r="PMD115" s="376"/>
      <c r="PME115" s="376"/>
      <c r="PMF115" s="376"/>
      <c r="PMG115" s="376"/>
      <c r="PMH115" s="376"/>
      <c r="PMI115" s="376"/>
      <c r="PMJ115" s="376"/>
      <c r="PMK115" s="376"/>
      <c r="PML115" s="376"/>
      <c r="PMM115" s="376"/>
      <c r="PMN115" s="376"/>
      <c r="PMO115" s="376"/>
      <c r="PMP115" s="376"/>
      <c r="PMQ115" s="376"/>
      <c r="PMR115" s="376"/>
      <c r="PMS115" s="376"/>
      <c r="PMT115" s="376"/>
      <c r="PMU115" s="376"/>
      <c r="PMV115" s="376"/>
      <c r="PMW115" s="376"/>
      <c r="PMX115" s="376"/>
      <c r="PMY115" s="376"/>
      <c r="PMZ115" s="376"/>
      <c r="PNA115" s="376"/>
      <c r="PNB115" s="376"/>
      <c r="PNC115" s="376"/>
      <c r="PND115" s="376"/>
      <c r="PNE115" s="376"/>
      <c r="PNF115" s="376"/>
      <c r="PNG115" s="376"/>
      <c r="PNH115" s="376"/>
      <c r="PNI115" s="376"/>
      <c r="PNJ115" s="376"/>
      <c r="PNK115" s="376"/>
      <c r="PNL115" s="376"/>
      <c r="PNM115" s="376"/>
      <c r="PNN115" s="376"/>
      <c r="PNO115" s="376"/>
      <c r="PNP115" s="376"/>
      <c r="PNQ115" s="376"/>
      <c r="PNR115" s="376"/>
      <c r="PNS115" s="376"/>
      <c r="PNT115" s="376"/>
      <c r="PNU115" s="376"/>
      <c r="PNV115" s="376"/>
      <c r="PNW115" s="376"/>
      <c r="PNX115" s="376"/>
      <c r="PNY115" s="376"/>
      <c r="PNZ115" s="376"/>
      <c r="POA115" s="376"/>
      <c r="POB115" s="376"/>
      <c r="POC115" s="376"/>
      <c r="POD115" s="376"/>
      <c r="POE115" s="376"/>
      <c r="POF115" s="376"/>
      <c r="POG115" s="376"/>
      <c r="POH115" s="376"/>
      <c r="POI115" s="376"/>
      <c r="POJ115" s="376"/>
      <c r="POK115" s="376"/>
      <c r="POL115" s="376"/>
      <c r="POM115" s="376"/>
      <c r="PON115" s="376"/>
      <c r="POO115" s="376"/>
      <c r="POP115" s="376"/>
      <c r="POQ115" s="376"/>
      <c r="POR115" s="376"/>
      <c r="POS115" s="376"/>
      <c r="POT115" s="376"/>
      <c r="POU115" s="376"/>
      <c r="POV115" s="376"/>
      <c r="POW115" s="376"/>
      <c r="POX115" s="376"/>
      <c r="POY115" s="376"/>
      <c r="POZ115" s="376"/>
      <c r="PPA115" s="376"/>
      <c r="PPB115" s="376"/>
      <c r="PPC115" s="376"/>
      <c r="PPD115" s="376"/>
      <c r="PPE115" s="376"/>
      <c r="PPF115" s="376"/>
      <c r="PPG115" s="376"/>
      <c r="PPH115" s="376"/>
      <c r="PPI115" s="376"/>
      <c r="PPJ115" s="376"/>
      <c r="PPK115" s="376"/>
      <c r="PPL115" s="376"/>
      <c r="PPM115" s="376"/>
      <c r="PPN115" s="376"/>
      <c r="PPO115" s="376"/>
      <c r="PPP115" s="376"/>
      <c r="PPQ115" s="376"/>
      <c r="PPR115" s="376"/>
      <c r="PPS115" s="376"/>
      <c r="PPT115" s="376"/>
      <c r="PPU115" s="376"/>
      <c r="PPV115" s="376"/>
      <c r="PPW115" s="376"/>
      <c r="PPX115" s="376"/>
      <c r="PPY115" s="376"/>
      <c r="PPZ115" s="376"/>
      <c r="PQA115" s="376"/>
      <c r="PQB115" s="376"/>
      <c r="PQC115" s="376"/>
      <c r="PQD115" s="376"/>
      <c r="PQE115" s="376"/>
      <c r="PQF115" s="376"/>
      <c r="PQG115" s="376"/>
      <c r="PQH115" s="376"/>
      <c r="PQI115" s="376"/>
      <c r="PQJ115" s="376"/>
      <c r="PQK115" s="376"/>
      <c r="PQL115" s="376"/>
      <c r="PQM115" s="376"/>
      <c r="PQN115" s="376"/>
      <c r="PQO115" s="376"/>
      <c r="PQP115" s="376"/>
      <c r="PQQ115" s="376"/>
      <c r="PQR115" s="376"/>
      <c r="PQS115" s="376"/>
      <c r="PQT115" s="376"/>
      <c r="PQU115" s="376"/>
      <c r="PQV115" s="376"/>
      <c r="PQW115" s="376"/>
      <c r="PQX115" s="376"/>
      <c r="PQY115" s="376"/>
      <c r="PQZ115" s="376"/>
      <c r="PRA115" s="376"/>
      <c r="PRB115" s="376"/>
      <c r="PRC115" s="376"/>
      <c r="PRD115" s="376"/>
      <c r="PRE115" s="376"/>
      <c r="PRF115" s="376"/>
      <c r="PRG115" s="376"/>
      <c r="PRH115" s="376"/>
      <c r="PRI115" s="376"/>
      <c r="PRJ115" s="376"/>
      <c r="PRK115" s="376"/>
      <c r="PRL115" s="376"/>
      <c r="PRM115" s="376"/>
      <c r="PRN115" s="376"/>
      <c r="PRO115" s="376"/>
      <c r="PRP115" s="376"/>
      <c r="PRQ115" s="376"/>
      <c r="PRR115" s="376"/>
      <c r="PRS115" s="376"/>
      <c r="PRT115" s="376"/>
      <c r="PRU115" s="376"/>
      <c r="PRV115" s="376"/>
      <c r="PRW115" s="376"/>
      <c r="PRX115" s="376"/>
      <c r="PRY115" s="376"/>
      <c r="PRZ115" s="376"/>
      <c r="PSA115" s="376"/>
      <c r="PSB115" s="376"/>
      <c r="PSC115" s="376"/>
      <c r="PSD115" s="376"/>
      <c r="PSE115" s="376"/>
      <c r="PSF115" s="376"/>
      <c r="PSG115" s="376"/>
      <c r="PSH115" s="376"/>
      <c r="PSI115" s="376"/>
      <c r="PSJ115" s="376"/>
      <c r="PSK115" s="376"/>
      <c r="PSL115" s="376"/>
      <c r="PSM115" s="376"/>
      <c r="PSN115" s="376"/>
      <c r="PSO115" s="376"/>
      <c r="PSP115" s="376"/>
      <c r="PSQ115" s="376"/>
      <c r="PSR115" s="376"/>
      <c r="PSS115" s="376"/>
      <c r="PST115" s="376"/>
      <c r="PSU115" s="376"/>
      <c r="PSV115" s="376"/>
      <c r="PSW115" s="376"/>
      <c r="PSX115" s="376"/>
      <c r="PSY115" s="376"/>
      <c r="PSZ115" s="376"/>
      <c r="PTA115" s="376"/>
      <c r="PTB115" s="376"/>
      <c r="PTC115" s="376"/>
      <c r="PTD115" s="376"/>
      <c r="PTE115" s="376"/>
      <c r="PTF115" s="376"/>
      <c r="PTG115" s="376"/>
      <c r="PTH115" s="376"/>
      <c r="PTI115" s="376"/>
      <c r="PTJ115" s="376"/>
      <c r="PTK115" s="376"/>
      <c r="PTL115" s="376"/>
      <c r="PTM115" s="376"/>
      <c r="PTN115" s="376"/>
      <c r="PTO115" s="376"/>
      <c r="PTP115" s="376"/>
      <c r="PTQ115" s="376"/>
      <c r="PTR115" s="376"/>
      <c r="PTS115" s="376"/>
      <c r="PTT115" s="376"/>
      <c r="PTU115" s="376"/>
      <c r="PTV115" s="376"/>
      <c r="PTW115" s="376"/>
      <c r="PTX115" s="376"/>
      <c r="PTY115" s="376"/>
      <c r="PTZ115" s="376"/>
      <c r="PUA115" s="376"/>
      <c r="PUB115" s="376"/>
      <c r="PUC115" s="376"/>
      <c r="PUD115" s="376"/>
      <c r="PUE115" s="376"/>
      <c r="PUF115" s="376"/>
      <c r="PUG115" s="376"/>
      <c r="PUH115" s="376"/>
      <c r="PUI115" s="376"/>
      <c r="PUJ115" s="376"/>
      <c r="PUK115" s="376"/>
      <c r="PUL115" s="376"/>
      <c r="PUM115" s="376"/>
      <c r="PUN115" s="376"/>
      <c r="PUO115" s="376"/>
      <c r="PUP115" s="376"/>
      <c r="PUQ115" s="376"/>
      <c r="PUR115" s="376"/>
      <c r="PUS115" s="376"/>
      <c r="PUT115" s="376"/>
      <c r="PUU115" s="376"/>
      <c r="PUV115" s="376"/>
      <c r="PUW115" s="376"/>
      <c r="PUX115" s="376"/>
      <c r="PUY115" s="376"/>
      <c r="PUZ115" s="376"/>
      <c r="PVA115" s="376"/>
      <c r="PVB115" s="376"/>
      <c r="PVC115" s="376"/>
      <c r="PVD115" s="376"/>
      <c r="PVE115" s="376"/>
      <c r="PVF115" s="376"/>
      <c r="PVG115" s="376"/>
      <c r="PVH115" s="376"/>
      <c r="PVI115" s="376"/>
      <c r="PVJ115" s="376"/>
      <c r="PVK115" s="376"/>
      <c r="PVL115" s="376"/>
      <c r="PVM115" s="376"/>
      <c r="PVN115" s="376"/>
      <c r="PVO115" s="376"/>
      <c r="PVP115" s="376"/>
      <c r="PVQ115" s="376"/>
      <c r="PVR115" s="376"/>
      <c r="PVS115" s="376"/>
      <c r="PVT115" s="376"/>
      <c r="PVU115" s="376"/>
      <c r="PVV115" s="376"/>
      <c r="PVW115" s="376"/>
      <c r="PVX115" s="376"/>
      <c r="PVY115" s="376"/>
      <c r="PVZ115" s="376"/>
      <c r="PWA115" s="376"/>
      <c r="PWB115" s="376"/>
      <c r="PWC115" s="376"/>
      <c r="PWD115" s="376"/>
      <c r="PWE115" s="376"/>
      <c r="PWF115" s="376"/>
      <c r="PWG115" s="376"/>
      <c r="PWH115" s="376"/>
      <c r="PWI115" s="376"/>
      <c r="PWJ115" s="376"/>
      <c r="PWK115" s="376"/>
      <c r="PWL115" s="376"/>
      <c r="PWM115" s="376"/>
      <c r="PWN115" s="376"/>
      <c r="PWO115" s="376"/>
      <c r="PWP115" s="376"/>
      <c r="PWQ115" s="376"/>
      <c r="PWR115" s="376"/>
      <c r="PWS115" s="376"/>
      <c r="PWT115" s="376"/>
      <c r="PWU115" s="376"/>
      <c r="PWV115" s="376"/>
      <c r="PWW115" s="376"/>
      <c r="PWX115" s="376"/>
      <c r="PWY115" s="376"/>
      <c r="PWZ115" s="376"/>
      <c r="PXA115" s="376"/>
      <c r="PXB115" s="376"/>
      <c r="PXC115" s="376"/>
      <c r="PXD115" s="376"/>
      <c r="PXE115" s="376"/>
      <c r="PXF115" s="376"/>
      <c r="PXG115" s="376"/>
      <c r="PXH115" s="376"/>
      <c r="PXI115" s="376"/>
      <c r="PXJ115" s="376"/>
      <c r="PXK115" s="376"/>
      <c r="PXL115" s="376"/>
      <c r="PXM115" s="376"/>
      <c r="PXN115" s="376"/>
      <c r="PXO115" s="376"/>
      <c r="PXP115" s="376"/>
      <c r="PXQ115" s="376"/>
      <c r="PXR115" s="376"/>
      <c r="PXS115" s="376"/>
      <c r="PXT115" s="376"/>
      <c r="PXU115" s="376"/>
      <c r="PXV115" s="376"/>
      <c r="PXW115" s="376"/>
      <c r="PXX115" s="376"/>
      <c r="PXY115" s="376"/>
      <c r="PXZ115" s="376"/>
      <c r="PYA115" s="376"/>
      <c r="PYB115" s="376"/>
      <c r="PYC115" s="376"/>
      <c r="PYD115" s="376"/>
      <c r="PYE115" s="376"/>
      <c r="PYF115" s="376"/>
      <c r="PYG115" s="376"/>
      <c r="PYH115" s="376"/>
      <c r="PYI115" s="376"/>
      <c r="PYJ115" s="376"/>
      <c r="PYK115" s="376"/>
      <c r="PYL115" s="376"/>
      <c r="PYM115" s="376"/>
      <c r="PYN115" s="376"/>
      <c r="PYO115" s="376"/>
      <c r="PYP115" s="376"/>
      <c r="PYQ115" s="376"/>
      <c r="PYR115" s="376"/>
      <c r="PYS115" s="376"/>
      <c r="PYT115" s="376"/>
      <c r="PYU115" s="376"/>
      <c r="PYV115" s="376"/>
      <c r="PYW115" s="376"/>
      <c r="PYX115" s="376"/>
      <c r="PYY115" s="376"/>
      <c r="PYZ115" s="376"/>
      <c r="PZA115" s="376"/>
      <c r="PZB115" s="376"/>
      <c r="PZC115" s="376"/>
      <c r="PZD115" s="376"/>
      <c r="PZE115" s="376"/>
      <c r="PZF115" s="376"/>
      <c r="PZG115" s="376"/>
      <c r="PZH115" s="376"/>
      <c r="PZI115" s="376"/>
      <c r="PZJ115" s="376"/>
      <c r="PZK115" s="376"/>
      <c r="PZL115" s="376"/>
      <c r="PZM115" s="376"/>
      <c r="PZN115" s="376"/>
      <c r="PZO115" s="376"/>
      <c r="PZP115" s="376"/>
      <c r="PZQ115" s="376"/>
      <c r="PZR115" s="376"/>
      <c r="PZS115" s="376"/>
      <c r="PZT115" s="376"/>
      <c r="PZU115" s="376"/>
      <c r="PZV115" s="376"/>
      <c r="PZW115" s="376"/>
      <c r="PZX115" s="376"/>
      <c r="PZY115" s="376"/>
      <c r="PZZ115" s="376"/>
      <c r="QAA115" s="376"/>
      <c r="QAB115" s="376"/>
      <c r="QAC115" s="376"/>
      <c r="QAD115" s="376"/>
      <c r="QAE115" s="376"/>
      <c r="QAF115" s="376"/>
      <c r="QAG115" s="376"/>
      <c r="QAH115" s="376"/>
      <c r="QAI115" s="376"/>
      <c r="QAJ115" s="376"/>
      <c r="QAK115" s="376"/>
      <c r="QAL115" s="376"/>
      <c r="QAM115" s="376"/>
      <c r="QAN115" s="376"/>
      <c r="QAO115" s="376"/>
      <c r="QAP115" s="376"/>
      <c r="QAQ115" s="376"/>
      <c r="QAR115" s="376"/>
      <c r="QAS115" s="376"/>
      <c r="QAT115" s="376"/>
      <c r="QAU115" s="376"/>
      <c r="QAV115" s="376"/>
      <c r="QAW115" s="376"/>
      <c r="QAX115" s="376"/>
      <c r="QAY115" s="376"/>
      <c r="QAZ115" s="376"/>
      <c r="QBA115" s="376"/>
      <c r="QBB115" s="376"/>
      <c r="QBC115" s="376"/>
      <c r="QBD115" s="376"/>
      <c r="QBE115" s="376"/>
      <c r="QBF115" s="376"/>
      <c r="QBG115" s="376"/>
      <c r="QBH115" s="376"/>
      <c r="QBI115" s="376"/>
      <c r="QBJ115" s="376"/>
      <c r="QBK115" s="376"/>
      <c r="QBL115" s="376"/>
      <c r="QBM115" s="376"/>
      <c r="QBN115" s="376"/>
      <c r="QBO115" s="376"/>
      <c r="QBP115" s="376"/>
      <c r="QBQ115" s="376"/>
      <c r="QBR115" s="376"/>
      <c r="QBS115" s="376"/>
      <c r="QBT115" s="376"/>
      <c r="QBU115" s="376"/>
      <c r="QBV115" s="376"/>
      <c r="QBW115" s="376"/>
      <c r="QBX115" s="376"/>
      <c r="QBY115" s="376"/>
      <c r="QBZ115" s="376"/>
      <c r="QCA115" s="376"/>
      <c r="QCB115" s="376"/>
      <c r="QCC115" s="376"/>
      <c r="QCD115" s="376"/>
      <c r="QCE115" s="376"/>
      <c r="QCF115" s="376"/>
      <c r="QCG115" s="376"/>
      <c r="QCH115" s="376"/>
      <c r="QCI115" s="376"/>
      <c r="QCJ115" s="376"/>
      <c r="QCK115" s="376"/>
      <c r="QCL115" s="376"/>
      <c r="QCM115" s="376"/>
      <c r="QCN115" s="376"/>
      <c r="QCO115" s="376"/>
      <c r="QCP115" s="376"/>
      <c r="QCQ115" s="376"/>
      <c r="QCR115" s="376"/>
      <c r="QCS115" s="376"/>
      <c r="QCT115" s="376"/>
      <c r="QCU115" s="376"/>
      <c r="QCV115" s="376"/>
      <c r="QCW115" s="376"/>
      <c r="QCX115" s="376"/>
      <c r="QCY115" s="376"/>
      <c r="QCZ115" s="376"/>
      <c r="QDA115" s="376"/>
      <c r="QDB115" s="376"/>
      <c r="QDC115" s="376"/>
      <c r="QDD115" s="376"/>
      <c r="QDE115" s="376"/>
      <c r="QDF115" s="376"/>
      <c r="QDG115" s="376"/>
      <c r="QDH115" s="376"/>
      <c r="QDI115" s="376"/>
      <c r="QDJ115" s="376"/>
      <c r="QDK115" s="376"/>
      <c r="QDL115" s="376"/>
      <c r="QDM115" s="376"/>
      <c r="QDN115" s="376"/>
      <c r="QDO115" s="376"/>
      <c r="QDP115" s="376"/>
      <c r="QDQ115" s="376"/>
      <c r="QDR115" s="376"/>
      <c r="QDS115" s="376"/>
      <c r="QDT115" s="376"/>
      <c r="QDU115" s="376"/>
      <c r="QDV115" s="376"/>
      <c r="QDW115" s="376"/>
      <c r="QDX115" s="376"/>
      <c r="QDY115" s="376"/>
      <c r="QDZ115" s="376"/>
      <c r="QEA115" s="376"/>
      <c r="QEB115" s="376"/>
      <c r="QEC115" s="376"/>
      <c r="QED115" s="376"/>
      <c r="QEE115" s="376"/>
      <c r="QEF115" s="376"/>
      <c r="QEG115" s="376"/>
      <c r="QEH115" s="376"/>
      <c r="QEI115" s="376"/>
      <c r="QEJ115" s="376"/>
      <c r="QEK115" s="376"/>
      <c r="QEL115" s="376"/>
      <c r="QEM115" s="376"/>
      <c r="QEN115" s="376"/>
      <c r="QEO115" s="376"/>
      <c r="QEP115" s="376"/>
      <c r="QEQ115" s="376"/>
      <c r="QER115" s="376"/>
      <c r="QES115" s="376"/>
      <c r="QET115" s="376"/>
      <c r="QEU115" s="376"/>
      <c r="QEV115" s="376"/>
      <c r="QEW115" s="376"/>
      <c r="QEX115" s="376"/>
      <c r="QEY115" s="376"/>
      <c r="QEZ115" s="376"/>
      <c r="QFA115" s="376"/>
      <c r="QFB115" s="376"/>
      <c r="QFC115" s="376"/>
      <c r="QFD115" s="376"/>
      <c r="QFE115" s="376"/>
      <c r="QFF115" s="376"/>
      <c r="QFG115" s="376"/>
      <c r="QFH115" s="376"/>
      <c r="QFI115" s="376"/>
      <c r="QFJ115" s="376"/>
      <c r="QFK115" s="376"/>
      <c r="QFL115" s="376"/>
      <c r="QFM115" s="376"/>
      <c r="QFN115" s="376"/>
      <c r="QFO115" s="376"/>
      <c r="QFP115" s="376"/>
      <c r="QFQ115" s="376"/>
      <c r="QFR115" s="376"/>
      <c r="QFS115" s="376"/>
      <c r="QFT115" s="376"/>
      <c r="QFU115" s="376"/>
      <c r="QFV115" s="376"/>
      <c r="QFW115" s="376"/>
      <c r="QFX115" s="376"/>
      <c r="QFY115" s="376"/>
      <c r="QFZ115" s="376"/>
      <c r="QGA115" s="376"/>
      <c r="QGB115" s="376"/>
      <c r="QGC115" s="376"/>
      <c r="QGD115" s="376"/>
      <c r="QGE115" s="376"/>
      <c r="QGF115" s="376"/>
      <c r="QGG115" s="376"/>
      <c r="QGH115" s="376"/>
      <c r="QGI115" s="376"/>
      <c r="QGJ115" s="376"/>
      <c r="QGK115" s="376"/>
      <c r="QGL115" s="376"/>
      <c r="QGM115" s="376"/>
      <c r="QGN115" s="376"/>
      <c r="QGO115" s="376"/>
      <c r="QGP115" s="376"/>
      <c r="QGQ115" s="376"/>
      <c r="QGR115" s="376"/>
      <c r="QGS115" s="376"/>
      <c r="QGT115" s="376"/>
      <c r="QGU115" s="376"/>
      <c r="QGV115" s="376"/>
      <c r="QGW115" s="376"/>
      <c r="QGX115" s="376"/>
      <c r="QGY115" s="376"/>
      <c r="QGZ115" s="376"/>
      <c r="QHA115" s="376"/>
      <c r="QHB115" s="376"/>
      <c r="QHC115" s="376"/>
      <c r="QHD115" s="376"/>
      <c r="QHE115" s="376"/>
      <c r="QHF115" s="376"/>
      <c r="QHG115" s="376"/>
      <c r="QHH115" s="376"/>
      <c r="QHI115" s="376"/>
      <c r="QHJ115" s="376"/>
      <c r="QHK115" s="376"/>
      <c r="QHL115" s="376"/>
      <c r="QHM115" s="376"/>
      <c r="QHN115" s="376"/>
      <c r="QHO115" s="376"/>
      <c r="QHP115" s="376"/>
      <c r="QHQ115" s="376"/>
      <c r="QHR115" s="376"/>
      <c r="QHS115" s="376"/>
      <c r="QHT115" s="376"/>
      <c r="QHU115" s="376"/>
      <c r="QHV115" s="376"/>
      <c r="QHW115" s="376"/>
      <c r="QHX115" s="376"/>
      <c r="QHY115" s="376"/>
      <c r="QHZ115" s="376"/>
      <c r="QIA115" s="376"/>
      <c r="QIB115" s="376"/>
      <c r="QIC115" s="376"/>
      <c r="QID115" s="376"/>
      <c r="QIE115" s="376"/>
      <c r="QIF115" s="376"/>
      <c r="QIG115" s="376"/>
      <c r="QIH115" s="376"/>
      <c r="QII115" s="376"/>
      <c r="QIJ115" s="376"/>
      <c r="QIK115" s="376"/>
      <c r="QIL115" s="376"/>
      <c r="QIM115" s="376"/>
      <c r="QIN115" s="376"/>
      <c r="QIO115" s="376"/>
      <c r="QIP115" s="376"/>
      <c r="QIQ115" s="376"/>
      <c r="QIR115" s="376"/>
      <c r="QIS115" s="376"/>
      <c r="QIT115" s="376"/>
      <c r="QIU115" s="376"/>
      <c r="QIV115" s="376"/>
      <c r="QIW115" s="376"/>
      <c r="QIX115" s="376"/>
      <c r="QIY115" s="376"/>
      <c r="QIZ115" s="376"/>
      <c r="QJA115" s="376"/>
      <c r="QJB115" s="376"/>
      <c r="QJC115" s="376"/>
      <c r="QJD115" s="376"/>
      <c r="QJE115" s="376"/>
      <c r="QJF115" s="376"/>
      <c r="QJG115" s="376"/>
      <c r="QJH115" s="376"/>
      <c r="QJI115" s="376"/>
      <c r="QJJ115" s="376"/>
      <c r="QJK115" s="376"/>
      <c r="QJL115" s="376"/>
      <c r="QJM115" s="376"/>
      <c r="QJN115" s="376"/>
      <c r="QJO115" s="376"/>
      <c r="QJP115" s="376"/>
      <c r="QJQ115" s="376"/>
      <c r="QJR115" s="376"/>
      <c r="QJS115" s="376"/>
      <c r="QJT115" s="376"/>
      <c r="QJU115" s="376"/>
      <c r="QJV115" s="376"/>
      <c r="QJW115" s="376"/>
      <c r="QJX115" s="376"/>
      <c r="QJY115" s="376"/>
      <c r="QJZ115" s="376"/>
      <c r="QKA115" s="376"/>
      <c r="QKB115" s="376"/>
      <c r="QKC115" s="376"/>
      <c r="QKD115" s="376"/>
      <c r="QKE115" s="376"/>
      <c r="QKF115" s="376"/>
      <c r="QKG115" s="376"/>
      <c r="QKH115" s="376"/>
      <c r="QKI115" s="376"/>
      <c r="QKJ115" s="376"/>
      <c r="QKK115" s="376"/>
      <c r="QKL115" s="376"/>
      <c r="QKM115" s="376"/>
      <c r="QKN115" s="376"/>
      <c r="QKO115" s="376"/>
      <c r="QKP115" s="376"/>
      <c r="QKQ115" s="376"/>
      <c r="QKR115" s="376"/>
      <c r="QKS115" s="376"/>
      <c r="QKT115" s="376"/>
      <c r="QKU115" s="376"/>
      <c r="QKV115" s="376"/>
      <c r="QKW115" s="376"/>
      <c r="QKX115" s="376"/>
      <c r="QKY115" s="376"/>
      <c r="QKZ115" s="376"/>
      <c r="QLA115" s="376"/>
      <c r="QLB115" s="376"/>
      <c r="QLC115" s="376"/>
      <c r="QLD115" s="376"/>
      <c r="QLE115" s="376"/>
      <c r="QLF115" s="376"/>
      <c r="QLG115" s="376"/>
      <c r="QLH115" s="376"/>
      <c r="QLI115" s="376"/>
      <c r="QLJ115" s="376"/>
      <c r="QLK115" s="376"/>
      <c r="QLL115" s="376"/>
      <c r="QLM115" s="376"/>
      <c r="QLN115" s="376"/>
      <c r="QLO115" s="376"/>
      <c r="QLP115" s="376"/>
      <c r="QLQ115" s="376"/>
      <c r="QLR115" s="376"/>
      <c r="QLS115" s="376"/>
      <c r="QLT115" s="376"/>
      <c r="QLU115" s="376"/>
      <c r="QLV115" s="376"/>
      <c r="QLW115" s="376"/>
      <c r="QLX115" s="376"/>
      <c r="QLY115" s="376"/>
      <c r="QLZ115" s="376"/>
      <c r="QMA115" s="376"/>
      <c r="QMB115" s="376"/>
      <c r="QMC115" s="376"/>
      <c r="QMD115" s="376"/>
      <c r="QME115" s="376"/>
      <c r="QMF115" s="376"/>
      <c r="QMG115" s="376"/>
      <c r="QMH115" s="376"/>
      <c r="QMI115" s="376"/>
      <c r="QMJ115" s="376"/>
      <c r="QMK115" s="376"/>
      <c r="QML115" s="376"/>
      <c r="QMM115" s="376"/>
      <c r="QMN115" s="376"/>
      <c r="QMO115" s="376"/>
      <c r="QMP115" s="376"/>
      <c r="QMQ115" s="376"/>
      <c r="QMR115" s="376"/>
      <c r="QMS115" s="376"/>
      <c r="QMT115" s="376"/>
      <c r="QMU115" s="376"/>
      <c r="QMV115" s="376"/>
      <c r="QMW115" s="376"/>
      <c r="QMX115" s="376"/>
      <c r="QMY115" s="376"/>
      <c r="QMZ115" s="376"/>
      <c r="QNA115" s="376"/>
      <c r="QNB115" s="376"/>
      <c r="QNC115" s="376"/>
      <c r="QND115" s="376"/>
      <c r="QNE115" s="376"/>
      <c r="QNF115" s="376"/>
      <c r="QNG115" s="376"/>
      <c r="QNH115" s="376"/>
      <c r="QNI115" s="376"/>
      <c r="QNJ115" s="376"/>
      <c r="QNK115" s="376"/>
      <c r="QNL115" s="376"/>
      <c r="QNM115" s="376"/>
      <c r="QNN115" s="376"/>
      <c r="QNO115" s="376"/>
      <c r="QNP115" s="376"/>
      <c r="QNQ115" s="376"/>
      <c r="QNR115" s="376"/>
      <c r="QNS115" s="376"/>
      <c r="QNT115" s="376"/>
      <c r="QNU115" s="376"/>
      <c r="QNV115" s="376"/>
      <c r="QNW115" s="376"/>
      <c r="QNX115" s="376"/>
      <c r="QNY115" s="376"/>
      <c r="QNZ115" s="376"/>
      <c r="QOA115" s="376"/>
      <c r="QOB115" s="376"/>
      <c r="QOC115" s="376"/>
      <c r="QOD115" s="376"/>
      <c r="QOE115" s="376"/>
      <c r="QOF115" s="376"/>
      <c r="QOG115" s="376"/>
      <c r="QOH115" s="376"/>
      <c r="QOI115" s="376"/>
      <c r="QOJ115" s="376"/>
      <c r="QOK115" s="376"/>
      <c r="QOL115" s="376"/>
      <c r="QOM115" s="376"/>
      <c r="QON115" s="376"/>
      <c r="QOO115" s="376"/>
      <c r="QOP115" s="376"/>
      <c r="QOQ115" s="376"/>
      <c r="QOR115" s="376"/>
      <c r="QOS115" s="376"/>
      <c r="QOT115" s="376"/>
      <c r="QOU115" s="376"/>
      <c r="QOV115" s="376"/>
      <c r="QOW115" s="376"/>
      <c r="QOX115" s="376"/>
      <c r="QOY115" s="376"/>
      <c r="QOZ115" s="376"/>
      <c r="QPA115" s="376"/>
      <c r="QPB115" s="376"/>
      <c r="QPC115" s="376"/>
      <c r="QPD115" s="376"/>
      <c r="QPE115" s="376"/>
      <c r="QPF115" s="376"/>
      <c r="QPG115" s="376"/>
      <c r="QPH115" s="376"/>
      <c r="QPI115" s="376"/>
      <c r="QPJ115" s="376"/>
      <c r="QPK115" s="376"/>
      <c r="QPL115" s="376"/>
      <c r="QPM115" s="376"/>
      <c r="QPN115" s="376"/>
      <c r="QPO115" s="376"/>
      <c r="QPP115" s="376"/>
      <c r="QPQ115" s="376"/>
      <c r="QPR115" s="376"/>
      <c r="QPS115" s="376"/>
      <c r="QPT115" s="376"/>
      <c r="QPU115" s="376"/>
      <c r="QPV115" s="376"/>
      <c r="QPW115" s="376"/>
      <c r="QPX115" s="376"/>
      <c r="QPY115" s="376"/>
      <c r="QPZ115" s="376"/>
      <c r="QQA115" s="376"/>
      <c r="QQB115" s="376"/>
      <c r="QQC115" s="376"/>
      <c r="QQD115" s="376"/>
      <c r="QQE115" s="376"/>
      <c r="QQF115" s="376"/>
      <c r="QQG115" s="376"/>
      <c r="QQH115" s="376"/>
      <c r="QQI115" s="376"/>
      <c r="QQJ115" s="376"/>
      <c r="QQK115" s="376"/>
      <c r="QQL115" s="376"/>
      <c r="QQM115" s="376"/>
      <c r="QQN115" s="376"/>
      <c r="QQO115" s="376"/>
      <c r="QQP115" s="376"/>
      <c r="QQQ115" s="376"/>
      <c r="QQR115" s="376"/>
      <c r="QQS115" s="376"/>
      <c r="QQT115" s="376"/>
      <c r="QQU115" s="376"/>
      <c r="QQV115" s="376"/>
      <c r="QQW115" s="376"/>
      <c r="QQX115" s="376"/>
      <c r="QQY115" s="376"/>
      <c r="QQZ115" s="376"/>
      <c r="QRA115" s="376"/>
      <c r="QRB115" s="376"/>
      <c r="QRC115" s="376"/>
      <c r="QRD115" s="376"/>
      <c r="QRE115" s="376"/>
      <c r="QRF115" s="376"/>
      <c r="QRG115" s="376"/>
      <c r="QRH115" s="376"/>
      <c r="QRI115" s="376"/>
      <c r="QRJ115" s="376"/>
      <c r="QRK115" s="376"/>
      <c r="QRL115" s="376"/>
      <c r="QRM115" s="376"/>
      <c r="QRN115" s="376"/>
      <c r="QRO115" s="376"/>
      <c r="QRP115" s="376"/>
      <c r="QRQ115" s="376"/>
      <c r="QRR115" s="376"/>
      <c r="QRS115" s="376"/>
      <c r="QRT115" s="376"/>
      <c r="QRU115" s="376"/>
      <c r="QRV115" s="376"/>
      <c r="QRW115" s="376"/>
      <c r="QRX115" s="376"/>
      <c r="QRY115" s="376"/>
      <c r="QRZ115" s="376"/>
      <c r="QSA115" s="376"/>
      <c r="QSB115" s="376"/>
      <c r="QSC115" s="376"/>
      <c r="QSD115" s="376"/>
      <c r="QSE115" s="376"/>
      <c r="QSF115" s="376"/>
      <c r="QSG115" s="376"/>
      <c r="QSH115" s="376"/>
      <c r="QSI115" s="376"/>
      <c r="QSJ115" s="376"/>
      <c r="QSK115" s="376"/>
      <c r="QSL115" s="376"/>
      <c r="QSM115" s="376"/>
      <c r="QSN115" s="376"/>
      <c r="QSO115" s="376"/>
      <c r="QSP115" s="376"/>
      <c r="QSQ115" s="376"/>
      <c r="QSR115" s="376"/>
      <c r="QSS115" s="376"/>
      <c r="QST115" s="376"/>
      <c r="QSU115" s="376"/>
      <c r="QSV115" s="376"/>
      <c r="QSW115" s="376"/>
      <c r="QSX115" s="376"/>
      <c r="QSY115" s="376"/>
      <c r="QSZ115" s="376"/>
      <c r="QTA115" s="376"/>
      <c r="QTB115" s="376"/>
      <c r="QTC115" s="376"/>
      <c r="QTD115" s="376"/>
      <c r="QTE115" s="376"/>
      <c r="QTF115" s="376"/>
      <c r="QTG115" s="376"/>
      <c r="QTH115" s="376"/>
      <c r="QTI115" s="376"/>
      <c r="QTJ115" s="376"/>
      <c r="QTK115" s="376"/>
      <c r="QTL115" s="376"/>
      <c r="QTM115" s="376"/>
      <c r="QTN115" s="376"/>
      <c r="QTO115" s="376"/>
      <c r="QTP115" s="376"/>
      <c r="QTQ115" s="376"/>
      <c r="QTR115" s="376"/>
      <c r="QTS115" s="376"/>
      <c r="QTT115" s="376"/>
      <c r="QTU115" s="376"/>
      <c r="QTV115" s="376"/>
      <c r="QTW115" s="376"/>
      <c r="QTX115" s="376"/>
      <c r="QTY115" s="376"/>
      <c r="QTZ115" s="376"/>
      <c r="QUA115" s="376"/>
      <c r="QUB115" s="376"/>
      <c r="QUC115" s="376"/>
      <c r="QUD115" s="376"/>
      <c r="QUE115" s="376"/>
      <c r="QUF115" s="376"/>
      <c r="QUG115" s="376"/>
      <c r="QUH115" s="376"/>
      <c r="QUI115" s="376"/>
      <c r="QUJ115" s="376"/>
      <c r="QUK115" s="376"/>
      <c r="QUL115" s="376"/>
      <c r="QUM115" s="376"/>
      <c r="QUN115" s="376"/>
      <c r="QUO115" s="376"/>
      <c r="QUP115" s="376"/>
      <c r="QUQ115" s="376"/>
      <c r="QUR115" s="376"/>
      <c r="QUS115" s="376"/>
      <c r="QUT115" s="376"/>
      <c r="QUU115" s="376"/>
      <c r="QUV115" s="376"/>
      <c r="QUW115" s="376"/>
      <c r="QUX115" s="376"/>
      <c r="QUY115" s="376"/>
      <c r="QUZ115" s="376"/>
      <c r="QVA115" s="376"/>
      <c r="QVB115" s="376"/>
      <c r="QVC115" s="376"/>
      <c r="QVD115" s="376"/>
      <c r="QVE115" s="376"/>
      <c r="QVF115" s="376"/>
      <c r="QVG115" s="376"/>
      <c r="QVH115" s="376"/>
      <c r="QVI115" s="376"/>
      <c r="QVJ115" s="376"/>
      <c r="QVK115" s="376"/>
      <c r="QVL115" s="376"/>
      <c r="QVM115" s="376"/>
      <c r="QVN115" s="376"/>
      <c r="QVO115" s="376"/>
      <c r="QVP115" s="376"/>
      <c r="QVQ115" s="376"/>
      <c r="QVR115" s="376"/>
      <c r="QVS115" s="376"/>
      <c r="QVT115" s="376"/>
      <c r="QVU115" s="376"/>
      <c r="QVV115" s="376"/>
      <c r="QVW115" s="376"/>
      <c r="QVX115" s="376"/>
      <c r="QVY115" s="376"/>
      <c r="QVZ115" s="376"/>
      <c r="QWA115" s="376"/>
      <c r="QWB115" s="376"/>
      <c r="QWC115" s="376"/>
      <c r="QWD115" s="376"/>
      <c r="QWE115" s="376"/>
      <c r="QWF115" s="376"/>
      <c r="QWG115" s="376"/>
      <c r="QWH115" s="376"/>
      <c r="QWI115" s="376"/>
      <c r="QWJ115" s="376"/>
      <c r="QWK115" s="376"/>
      <c r="QWL115" s="376"/>
      <c r="QWM115" s="376"/>
      <c r="QWN115" s="376"/>
      <c r="QWO115" s="376"/>
      <c r="QWP115" s="376"/>
      <c r="QWQ115" s="376"/>
      <c r="QWR115" s="376"/>
      <c r="QWS115" s="376"/>
      <c r="QWT115" s="376"/>
      <c r="QWU115" s="376"/>
      <c r="QWV115" s="376"/>
      <c r="QWW115" s="376"/>
      <c r="QWX115" s="376"/>
      <c r="QWY115" s="376"/>
      <c r="QWZ115" s="376"/>
      <c r="QXA115" s="376"/>
      <c r="QXB115" s="376"/>
      <c r="QXC115" s="376"/>
      <c r="QXD115" s="376"/>
      <c r="QXE115" s="376"/>
      <c r="QXF115" s="376"/>
      <c r="QXG115" s="376"/>
      <c r="QXH115" s="376"/>
      <c r="QXI115" s="376"/>
      <c r="QXJ115" s="376"/>
      <c r="QXK115" s="376"/>
      <c r="QXL115" s="376"/>
      <c r="QXM115" s="376"/>
      <c r="QXN115" s="376"/>
      <c r="QXO115" s="376"/>
      <c r="QXP115" s="376"/>
      <c r="QXQ115" s="376"/>
      <c r="QXR115" s="376"/>
      <c r="QXS115" s="376"/>
      <c r="QXT115" s="376"/>
      <c r="QXU115" s="376"/>
      <c r="QXV115" s="376"/>
      <c r="QXW115" s="376"/>
      <c r="QXX115" s="376"/>
      <c r="QXY115" s="376"/>
      <c r="QXZ115" s="376"/>
      <c r="QYA115" s="376"/>
      <c r="QYB115" s="376"/>
      <c r="QYC115" s="376"/>
      <c r="QYD115" s="376"/>
      <c r="QYE115" s="376"/>
      <c r="QYF115" s="376"/>
      <c r="QYG115" s="376"/>
      <c r="QYH115" s="376"/>
      <c r="QYI115" s="376"/>
      <c r="QYJ115" s="376"/>
      <c r="QYK115" s="376"/>
      <c r="QYL115" s="376"/>
      <c r="QYM115" s="376"/>
      <c r="QYN115" s="376"/>
      <c r="QYO115" s="376"/>
      <c r="QYP115" s="376"/>
      <c r="QYQ115" s="376"/>
      <c r="QYR115" s="376"/>
      <c r="QYS115" s="376"/>
      <c r="QYT115" s="376"/>
      <c r="QYU115" s="376"/>
      <c r="QYV115" s="376"/>
      <c r="QYW115" s="376"/>
      <c r="QYX115" s="376"/>
      <c r="QYY115" s="376"/>
      <c r="QYZ115" s="376"/>
      <c r="QZA115" s="376"/>
      <c r="QZB115" s="376"/>
      <c r="QZC115" s="376"/>
      <c r="QZD115" s="376"/>
      <c r="QZE115" s="376"/>
      <c r="QZF115" s="376"/>
      <c r="QZG115" s="376"/>
      <c r="QZH115" s="376"/>
      <c r="QZI115" s="376"/>
      <c r="QZJ115" s="376"/>
      <c r="QZK115" s="376"/>
      <c r="QZL115" s="376"/>
      <c r="QZM115" s="376"/>
      <c r="QZN115" s="376"/>
      <c r="QZO115" s="376"/>
      <c r="QZP115" s="376"/>
      <c r="QZQ115" s="376"/>
      <c r="QZR115" s="376"/>
      <c r="QZS115" s="376"/>
      <c r="QZT115" s="376"/>
      <c r="QZU115" s="376"/>
      <c r="QZV115" s="376"/>
      <c r="QZW115" s="376"/>
      <c r="QZX115" s="376"/>
      <c r="QZY115" s="376"/>
      <c r="QZZ115" s="376"/>
      <c r="RAA115" s="376"/>
      <c r="RAB115" s="376"/>
      <c r="RAC115" s="376"/>
      <c r="RAD115" s="376"/>
      <c r="RAE115" s="376"/>
      <c r="RAF115" s="376"/>
      <c r="RAG115" s="376"/>
      <c r="RAH115" s="376"/>
      <c r="RAI115" s="376"/>
      <c r="RAJ115" s="376"/>
      <c r="RAK115" s="376"/>
      <c r="RAL115" s="376"/>
      <c r="RAM115" s="376"/>
      <c r="RAN115" s="376"/>
      <c r="RAO115" s="376"/>
      <c r="RAP115" s="376"/>
      <c r="RAQ115" s="376"/>
      <c r="RAR115" s="376"/>
      <c r="RAS115" s="376"/>
      <c r="RAT115" s="376"/>
      <c r="RAU115" s="376"/>
      <c r="RAV115" s="376"/>
      <c r="RAW115" s="376"/>
      <c r="RAX115" s="376"/>
      <c r="RAY115" s="376"/>
      <c r="RAZ115" s="376"/>
      <c r="RBA115" s="376"/>
      <c r="RBB115" s="376"/>
      <c r="RBC115" s="376"/>
      <c r="RBD115" s="376"/>
      <c r="RBE115" s="376"/>
      <c r="RBF115" s="376"/>
      <c r="RBG115" s="376"/>
      <c r="RBH115" s="376"/>
      <c r="RBI115" s="376"/>
      <c r="RBJ115" s="376"/>
      <c r="RBK115" s="376"/>
      <c r="RBL115" s="376"/>
      <c r="RBM115" s="376"/>
      <c r="RBN115" s="376"/>
      <c r="RBO115" s="376"/>
      <c r="RBP115" s="376"/>
      <c r="RBQ115" s="376"/>
      <c r="RBR115" s="376"/>
      <c r="RBS115" s="376"/>
      <c r="RBT115" s="376"/>
      <c r="RBU115" s="376"/>
      <c r="RBV115" s="376"/>
      <c r="RBW115" s="376"/>
      <c r="RBX115" s="376"/>
      <c r="RBY115" s="376"/>
      <c r="RBZ115" s="376"/>
      <c r="RCA115" s="376"/>
      <c r="RCB115" s="376"/>
      <c r="RCC115" s="376"/>
      <c r="RCD115" s="376"/>
      <c r="RCE115" s="376"/>
      <c r="RCF115" s="376"/>
      <c r="RCG115" s="376"/>
      <c r="RCH115" s="376"/>
      <c r="RCI115" s="376"/>
      <c r="RCJ115" s="376"/>
      <c r="RCK115" s="376"/>
      <c r="RCL115" s="376"/>
      <c r="RCM115" s="376"/>
      <c r="RCN115" s="376"/>
      <c r="RCO115" s="376"/>
      <c r="RCP115" s="376"/>
      <c r="RCQ115" s="376"/>
      <c r="RCR115" s="376"/>
      <c r="RCS115" s="376"/>
      <c r="RCT115" s="376"/>
      <c r="RCU115" s="376"/>
      <c r="RCV115" s="376"/>
      <c r="RCW115" s="376"/>
      <c r="RCX115" s="376"/>
      <c r="RCY115" s="376"/>
      <c r="RCZ115" s="376"/>
      <c r="RDA115" s="376"/>
      <c r="RDB115" s="376"/>
      <c r="RDC115" s="376"/>
      <c r="RDD115" s="376"/>
      <c r="RDE115" s="376"/>
      <c r="RDF115" s="376"/>
      <c r="RDG115" s="376"/>
      <c r="RDH115" s="376"/>
      <c r="RDI115" s="376"/>
      <c r="RDJ115" s="376"/>
      <c r="RDK115" s="376"/>
      <c r="RDL115" s="376"/>
      <c r="RDM115" s="376"/>
      <c r="RDN115" s="376"/>
      <c r="RDO115" s="376"/>
      <c r="RDP115" s="376"/>
      <c r="RDQ115" s="376"/>
      <c r="RDR115" s="376"/>
      <c r="RDS115" s="376"/>
      <c r="RDT115" s="376"/>
      <c r="RDU115" s="376"/>
      <c r="RDV115" s="376"/>
      <c r="RDW115" s="376"/>
      <c r="RDX115" s="376"/>
      <c r="RDY115" s="376"/>
      <c r="RDZ115" s="376"/>
      <c r="REA115" s="376"/>
      <c r="REB115" s="376"/>
      <c r="REC115" s="376"/>
      <c r="RED115" s="376"/>
      <c r="REE115" s="376"/>
      <c r="REF115" s="376"/>
      <c r="REG115" s="376"/>
      <c r="REH115" s="376"/>
      <c r="REI115" s="376"/>
      <c r="REJ115" s="376"/>
      <c r="REK115" s="376"/>
      <c r="REL115" s="376"/>
      <c r="REM115" s="376"/>
      <c r="REN115" s="376"/>
      <c r="REO115" s="376"/>
      <c r="REP115" s="376"/>
      <c r="REQ115" s="376"/>
      <c r="RER115" s="376"/>
      <c r="RES115" s="376"/>
      <c r="RET115" s="376"/>
      <c r="REU115" s="376"/>
      <c r="REV115" s="376"/>
      <c r="REW115" s="376"/>
      <c r="REX115" s="376"/>
      <c r="REY115" s="376"/>
      <c r="REZ115" s="376"/>
      <c r="RFA115" s="376"/>
      <c r="RFB115" s="376"/>
      <c r="RFC115" s="376"/>
      <c r="RFD115" s="376"/>
      <c r="RFE115" s="376"/>
      <c r="RFF115" s="376"/>
      <c r="RFG115" s="376"/>
      <c r="RFH115" s="376"/>
      <c r="RFI115" s="376"/>
      <c r="RFJ115" s="376"/>
      <c r="RFK115" s="376"/>
      <c r="RFL115" s="376"/>
      <c r="RFM115" s="376"/>
      <c r="RFN115" s="376"/>
      <c r="RFO115" s="376"/>
      <c r="RFP115" s="376"/>
      <c r="RFQ115" s="376"/>
      <c r="RFR115" s="376"/>
      <c r="RFS115" s="376"/>
      <c r="RFT115" s="376"/>
      <c r="RFU115" s="376"/>
      <c r="RFV115" s="376"/>
      <c r="RFW115" s="376"/>
      <c r="RFX115" s="376"/>
      <c r="RFY115" s="376"/>
      <c r="RFZ115" s="376"/>
      <c r="RGA115" s="376"/>
      <c r="RGB115" s="376"/>
      <c r="RGC115" s="376"/>
      <c r="RGD115" s="376"/>
      <c r="RGE115" s="376"/>
      <c r="RGF115" s="376"/>
      <c r="RGG115" s="376"/>
      <c r="RGH115" s="376"/>
      <c r="RGI115" s="376"/>
      <c r="RGJ115" s="376"/>
      <c r="RGK115" s="376"/>
      <c r="RGL115" s="376"/>
      <c r="RGM115" s="376"/>
      <c r="RGN115" s="376"/>
      <c r="RGO115" s="376"/>
      <c r="RGP115" s="376"/>
      <c r="RGQ115" s="376"/>
      <c r="RGR115" s="376"/>
      <c r="RGS115" s="376"/>
      <c r="RGT115" s="376"/>
      <c r="RGU115" s="376"/>
      <c r="RGV115" s="376"/>
      <c r="RGW115" s="376"/>
      <c r="RGX115" s="376"/>
      <c r="RGY115" s="376"/>
      <c r="RGZ115" s="376"/>
      <c r="RHA115" s="376"/>
      <c r="RHB115" s="376"/>
      <c r="RHC115" s="376"/>
      <c r="RHD115" s="376"/>
      <c r="RHE115" s="376"/>
      <c r="RHF115" s="376"/>
      <c r="RHG115" s="376"/>
      <c r="RHH115" s="376"/>
      <c r="RHI115" s="376"/>
      <c r="RHJ115" s="376"/>
      <c r="RHK115" s="376"/>
      <c r="RHL115" s="376"/>
      <c r="RHM115" s="376"/>
      <c r="RHN115" s="376"/>
      <c r="RHO115" s="376"/>
      <c r="RHP115" s="376"/>
      <c r="RHQ115" s="376"/>
      <c r="RHR115" s="376"/>
      <c r="RHS115" s="376"/>
      <c r="RHT115" s="376"/>
      <c r="RHU115" s="376"/>
      <c r="RHV115" s="376"/>
      <c r="RHW115" s="376"/>
      <c r="RHX115" s="376"/>
      <c r="RHY115" s="376"/>
      <c r="RHZ115" s="376"/>
      <c r="RIA115" s="376"/>
      <c r="RIB115" s="376"/>
      <c r="RIC115" s="376"/>
      <c r="RID115" s="376"/>
      <c r="RIE115" s="376"/>
      <c r="RIF115" s="376"/>
      <c r="RIG115" s="376"/>
      <c r="RIH115" s="376"/>
      <c r="RII115" s="376"/>
      <c r="RIJ115" s="376"/>
      <c r="RIK115" s="376"/>
      <c r="RIL115" s="376"/>
      <c r="RIM115" s="376"/>
      <c r="RIN115" s="376"/>
      <c r="RIO115" s="376"/>
      <c r="RIP115" s="376"/>
      <c r="RIQ115" s="376"/>
      <c r="RIR115" s="376"/>
      <c r="RIS115" s="376"/>
      <c r="RIT115" s="376"/>
      <c r="RIU115" s="376"/>
      <c r="RIV115" s="376"/>
      <c r="RIW115" s="376"/>
      <c r="RIX115" s="376"/>
      <c r="RIY115" s="376"/>
      <c r="RIZ115" s="376"/>
      <c r="RJA115" s="376"/>
      <c r="RJB115" s="376"/>
      <c r="RJC115" s="376"/>
      <c r="RJD115" s="376"/>
      <c r="RJE115" s="376"/>
      <c r="RJF115" s="376"/>
      <c r="RJG115" s="376"/>
      <c r="RJH115" s="376"/>
      <c r="RJI115" s="376"/>
      <c r="RJJ115" s="376"/>
      <c r="RJK115" s="376"/>
      <c r="RJL115" s="376"/>
      <c r="RJM115" s="376"/>
      <c r="RJN115" s="376"/>
      <c r="RJO115" s="376"/>
      <c r="RJP115" s="376"/>
      <c r="RJQ115" s="376"/>
      <c r="RJR115" s="376"/>
      <c r="RJS115" s="376"/>
      <c r="RJT115" s="376"/>
      <c r="RJU115" s="376"/>
      <c r="RJV115" s="376"/>
      <c r="RJW115" s="376"/>
      <c r="RJX115" s="376"/>
      <c r="RJY115" s="376"/>
      <c r="RJZ115" s="376"/>
      <c r="RKA115" s="376"/>
      <c r="RKB115" s="376"/>
      <c r="RKC115" s="376"/>
      <c r="RKD115" s="376"/>
      <c r="RKE115" s="376"/>
      <c r="RKF115" s="376"/>
      <c r="RKG115" s="376"/>
      <c r="RKH115" s="376"/>
      <c r="RKI115" s="376"/>
      <c r="RKJ115" s="376"/>
      <c r="RKK115" s="376"/>
      <c r="RKL115" s="376"/>
      <c r="RKM115" s="376"/>
      <c r="RKN115" s="376"/>
      <c r="RKO115" s="376"/>
      <c r="RKP115" s="376"/>
      <c r="RKQ115" s="376"/>
      <c r="RKR115" s="376"/>
      <c r="RKS115" s="376"/>
      <c r="RKT115" s="376"/>
      <c r="RKU115" s="376"/>
      <c r="RKV115" s="376"/>
      <c r="RKW115" s="376"/>
      <c r="RKX115" s="376"/>
      <c r="RKY115" s="376"/>
      <c r="RKZ115" s="376"/>
      <c r="RLA115" s="376"/>
      <c r="RLB115" s="376"/>
      <c r="RLC115" s="376"/>
      <c r="RLD115" s="376"/>
      <c r="RLE115" s="376"/>
      <c r="RLF115" s="376"/>
      <c r="RLG115" s="376"/>
      <c r="RLH115" s="376"/>
      <c r="RLI115" s="376"/>
      <c r="RLJ115" s="376"/>
      <c r="RLK115" s="376"/>
      <c r="RLL115" s="376"/>
      <c r="RLM115" s="376"/>
      <c r="RLN115" s="376"/>
      <c r="RLO115" s="376"/>
      <c r="RLP115" s="376"/>
      <c r="RLQ115" s="376"/>
      <c r="RLR115" s="376"/>
      <c r="RLS115" s="376"/>
      <c r="RLT115" s="376"/>
      <c r="RLU115" s="376"/>
      <c r="RLV115" s="376"/>
      <c r="RLW115" s="376"/>
      <c r="RLX115" s="376"/>
      <c r="RLY115" s="376"/>
      <c r="RLZ115" s="376"/>
      <c r="RMA115" s="376"/>
      <c r="RMB115" s="376"/>
      <c r="RMC115" s="376"/>
      <c r="RMD115" s="376"/>
      <c r="RME115" s="376"/>
      <c r="RMF115" s="376"/>
      <c r="RMG115" s="376"/>
      <c r="RMH115" s="376"/>
      <c r="RMI115" s="376"/>
      <c r="RMJ115" s="376"/>
      <c r="RMK115" s="376"/>
      <c r="RML115" s="376"/>
      <c r="RMM115" s="376"/>
      <c r="RMN115" s="376"/>
      <c r="RMO115" s="376"/>
      <c r="RMP115" s="376"/>
      <c r="RMQ115" s="376"/>
      <c r="RMR115" s="376"/>
      <c r="RMS115" s="376"/>
      <c r="RMT115" s="376"/>
      <c r="RMU115" s="376"/>
      <c r="RMV115" s="376"/>
      <c r="RMW115" s="376"/>
      <c r="RMX115" s="376"/>
      <c r="RMY115" s="376"/>
      <c r="RMZ115" s="376"/>
      <c r="RNA115" s="376"/>
      <c r="RNB115" s="376"/>
      <c r="RNC115" s="376"/>
      <c r="RND115" s="376"/>
      <c r="RNE115" s="376"/>
      <c r="RNF115" s="376"/>
      <c r="RNG115" s="376"/>
      <c r="RNH115" s="376"/>
      <c r="RNI115" s="376"/>
      <c r="RNJ115" s="376"/>
      <c r="RNK115" s="376"/>
      <c r="RNL115" s="376"/>
      <c r="RNM115" s="376"/>
      <c r="RNN115" s="376"/>
      <c r="RNO115" s="376"/>
      <c r="RNP115" s="376"/>
      <c r="RNQ115" s="376"/>
      <c r="RNR115" s="376"/>
      <c r="RNS115" s="376"/>
      <c r="RNT115" s="376"/>
      <c r="RNU115" s="376"/>
      <c r="RNV115" s="376"/>
      <c r="RNW115" s="376"/>
      <c r="RNX115" s="376"/>
      <c r="RNY115" s="376"/>
      <c r="RNZ115" s="376"/>
      <c r="ROA115" s="376"/>
      <c r="ROB115" s="376"/>
      <c r="ROC115" s="376"/>
      <c r="ROD115" s="376"/>
      <c r="ROE115" s="376"/>
      <c r="ROF115" s="376"/>
      <c r="ROG115" s="376"/>
      <c r="ROH115" s="376"/>
      <c r="ROI115" s="376"/>
      <c r="ROJ115" s="376"/>
      <c r="ROK115" s="376"/>
      <c r="ROL115" s="376"/>
      <c r="ROM115" s="376"/>
      <c r="RON115" s="376"/>
      <c r="ROO115" s="376"/>
      <c r="ROP115" s="376"/>
      <c r="ROQ115" s="376"/>
      <c r="ROR115" s="376"/>
      <c r="ROS115" s="376"/>
      <c r="ROT115" s="376"/>
      <c r="ROU115" s="376"/>
      <c r="ROV115" s="376"/>
      <c r="ROW115" s="376"/>
      <c r="ROX115" s="376"/>
      <c r="ROY115" s="376"/>
      <c r="ROZ115" s="376"/>
      <c r="RPA115" s="376"/>
      <c r="RPB115" s="376"/>
      <c r="RPC115" s="376"/>
      <c r="RPD115" s="376"/>
      <c r="RPE115" s="376"/>
      <c r="RPF115" s="376"/>
      <c r="RPG115" s="376"/>
      <c r="RPH115" s="376"/>
      <c r="RPI115" s="376"/>
      <c r="RPJ115" s="376"/>
      <c r="RPK115" s="376"/>
      <c r="RPL115" s="376"/>
      <c r="RPM115" s="376"/>
      <c r="RPN115" s="376"/>
      <c r="RPO115" s="376"/>
      <c r="RPP115" s="376"/>
      <c r="RPQ115" s="376"/>
      <c r="RPR115" s="376"/>
      <c r="RPS115" s="376"/>
      <c r="RPT115" s="376"/>
      <c r="RPU115" s="376"/>
      <c r="RPV115" s="376"/>
      <c r="RPW115" s="376"/>
      <c r="RPX115" s="376"/>
      <c r="RPY115" s="376"/>
      <c r="RPZ115" s="376"/>
      <c r="RQA115" s="376"/>
      <c r="RQB115" s="376"/>
      <c r="RQC115" s="376"/>
      <c r="RQD115" s="376"/>
      <c r="RQE115" s="376"/>
      <c r="RQF115" s="376"/>
      <c r="RQG115" s="376"/>
      <c r="RQH115" s="376"/>
      <c r="RQI115" s="376"/>
      <c r="RQJ115" s="376"/>
      <c r="RQK115" s="376"/>
      <c r="RQL115" s="376"/>
      <c r="RQM115" s="376"/>
      <c r="RQN115" s="376"/>
      <c r="RQO115" s="376"/>
      <c r="RQP115" s="376"/>
      <c r="RQQ115" s="376"/>
      <c r="RQR115" s="376"/>
      <c r="RQS115" s="376"/>
      <c r="RQT115" s="376"/>
      <c r="RQU115" s="376"/>
      <c r="RQV115" s="376"/>
      <c r="RQW115" s="376"/>
      <c r="RQX115" s="376"/>
      <c r="RQY115" s="376"/>
      <c r="RQZ115" s="376"/>
      <c r="RRA115" s="376"/>
      <c r="RRB115" s="376"/>
      <c r="RRC115" s="376"/>
      <c r="RRD115" s="376"/>
      <c r="RRE115" s="376"/>
      <c r="RRF115" s="376"/>
      <c r="RRG115" s="376"/>
      <c r="RRH115" s="376"/>
      <c r="RRI115" s="376"/>
      <c r="RRJ115" s="376"/>
      <c r="RRK115" s="376"/>
      <c r="RRL115" s="376"/>
      <c r="RRM115" s="376"/>
      <c r="RRN115" s="376"/>
      <c r="RRO115" s="376"/>
      <c r="RRP115" s="376"/>
      <c r="RRQ115" s="376"/>
      <c r="RRR115" s="376"/>
      <c r="RRS115" s="376"/>
      <c r="RRT115" s="376"/>
      <c r="RRU115" s="376"/>
      <c r="RRV115" s="376"/>
      <c r="RRW115" s="376"/>
      <c r="RRX115" s="376"/>
      <c r="RRY115" s="376"/>
      <c r="RRZ115" s="376"/>
      <c r="RSA115" s="376"/>
      <c r="RSB115" s="376"/>
      <c r="RSC115" s="376"/>
      <c r="RSD115" s="376"/>
      <c r="RSE115" s="376"/>
      <c r="RSF115" s="376"/>
      <c r="RSG115" s="376"/>
      <c r="RSH115" s="376"/>
      <c r="RSI115" s="376"/>
      <c r="RSJ115" s="376"/>
      <c r="RSK115" s="376"/>
      <c r="RSL115" s="376"/>
      <c r="RSM115" s="376"/>
      <c r="RSN115" s="376"/>
      <c r="RSO115" s="376"/>
      <c r="RSP115" s="376"/>
      <c r="RSQ115" s="376"/>
      <c r="RSR115" s="376"/>
      <c r="RSS115" s="376"/>
      <c r="RST115" s="376"/>
      <c r="RSU115" s="376"/>
      <c r="RSV115" s="376"/>
      <c r="RSW115" s="376"/>
      <c r="RSX115" s="376"/>
      <c r="RSY115" s="376"/>
      <c r="RSZ115" s="376"/>
      <c r="RTA115" s="376"/>
      <c r="RTB115" s="376"/>
      <c r="RTC115" s="376"/>
      <c r="RTD115" s="376"/>
      <c r="RTE115" s="376"/>
      <c r="RTF115" s="376"/>
      <c r="RTG115" s="376"/>
      <c r="RTH115" s="376"/>
      <c r="RTI115" s="376"/>
      <c r="RTJ115" s="376"/>
      <c r="RTK115" s="376"/>
      <c r="RTL115" s="376"/>
      <c r="RTM115" s="376"/>
      <c r="RTN115" s="376"/>
      <c r="RTO115" s="376"/>
      <c r="RTP115" s="376"/>
      <c r="RTQ115" s="376"/>
      <c r="RTR115" s="376"/>
      <c r="RTS115" s="376"/>
      <c r="RTT115" s="376"/>
      <c r="RTU115" s="376"/>
      <c r="RTV115" s="376"/>
      <c r="RTW115" s="376"/>
      <c r="RTX115" s="376"/>
      <c r="RTY115" s="376"/>
      <c r="RTZ115" s="376"/>
      <c r="RUA115" s="376"/>
      <c r="RUB115" s="376"/>
      <c r="RUC115" s="376"/>
      <c r="RUD115" s="376"/>
      <c r="RUE115" s="376"/>
      <c r="RUF115" s="376"/>
      <c r="RUG115" s="376"/>
      <c r="RUH115" s="376"/>
      <c r="RUI115" s="376"/>
      <c r="RUJ115" s="376"/>
      <c r="RUK115" s="376"/>
      <c r="RUL115" s="376"/>
      <c r="RUM115" s="376"/>
      <c r="RUN115" s="376"/>
      <c r="RUO115" s="376"/>
      <c r="RUP115" s="376"/>
      <c r="RUQ115" s="376"/>
      <c r="RUR115" s="376"/>
      <c r="RUS115" s="376"/>
      <c r="RUT115" s="376"/>
      <c r="RUU115" s="376"/>
      <c r="RUV115" s="376"/>
      <c r="RUW115" s="376"/>
      <c r="RUX115" s="376"/>
      <c r="RUY115" s="376"/>
      <c r="RUZ115" s="376"/>
      <c r="RVA115" s="376"/>
      <c r="RVB115" s="376"/>
      <c r="RVC115" s="376"/>
      <c r="RVD115" s="376"/>
      <c r="RVE115" s="376"/>
      <c r="RVF115" s="376"/>
      <c r="RVG115" s="376"/>
      <c r="RVH115" s="376"/>
      <c r="RVI115" s="376"/>
      <c r="RVJ115" s="376"/>
      <c r="RVK115" s="376"/>
      <c r="RVL115" s="376"/>
      <c r="RVM115" s="376"/>
      <c r="RVN115" s="376"/>
      <c r="RVO115" s="376"/>
      <c r="RVP115" s="376"/>
      <c r="RVQ115" s="376"/>
      <c r="RVR115" s="376"/>
      <c r="RVS115" s="376"/>
      <c r="RVT115" s="376"/>
      <c r="RVU115" s="376"/>
      <c r="RVV115" s="376"/>
      <c r="RVW115" s="376"/>
      <c r="RVX115" s="376"/>
      <c r="RVY115" s="376"/>
      <c r="RVZ115" s="376"/>
      <c r="RWA115" s="376"/>
      <c r="RWB115" s="376"/>
      <c r="RWC115" s="376"/>
      <c r="RWD115" s="376"/>
      <c r="RWE115" s="376"/>
      <c r="RWF115" s="376"/>
      <c r="RWG115" s="376"/>
      <c r="RWH115" s="376"/>
      <c r="RWI115" s="376"/>
      <c r="RWJ115" s="376"/>
      <c r="RWK115" s="376"/>
      <c r="RWL115" s="376"/>
      <c r="RWM115" s="376"/>
      <c r="RWN115" s="376"/>
      <c r="RWO115" s="376"/>
      <c r="RWP115" s="376"/>
      <c r="RWQ115" s="376"/>
      <c r="RWR115" s="376"/>
      <c r="RWS115" s="376"/>
      <c r="RWT115" s="376"/>
      <c r="RWU115" s="376"/>
      <c r="RWV115" s="376"/>
      <c r="RWW115" s="376"/>
      <c r="RWX115" s="376"/>
      <c r="RWY115" s="376"/>
      <c r="RWZ115" s="376"/>
      <c r="RXA115" s="376"/>
      <c r="RXB115" s="376"/>
      <c r="RXC115" s="376"/>
      <c r="RXD115" s="376"/>
      <c r="RXE115" s="376"/>
      <c r="RXF115" s="376"/>
      <c r="RXG115" s="376"/>
      <c r="RXH115" s="376"/>
      <c r="RXI115" s="376"/>
      <c r="RXJ115" s="376"/>
      <c r="RXK115" s="376"/>
      <c r="RXL115" s="376"/>
      <c r="RXM115" s="376"/>
      <c r="RXN115" s="376"/>
      <c r="RXO115" s="376"/>
      <c r="RXP115" s="376"/>
      <c r="RXQ115" s="376"/>
      <c r="RXR115" s="376"/>
      <c r="RXS115" s="376"/>
      <c r="RXT115" s="376"/>
      <c r="RXU115" s="376"/>
      <c r="RXV115" s="376"/>
      <c r="RXW115" s="376"/>
      <c r="RXX115" s="376"/>
      <c r="RXY115" s="376"/>
      <c r="RXZ115" s="376"/>
      <c r="RYA115" s="376"/>
      <c r="RYB115" s="376"/>
      <c r="RYC115" s="376"/>
      <c r="RYD115" s="376"/>
      <c r="RYE115" s="376"/>
      <c r="RYF115" s="376"/>
      <c r="RYG115" s="376"/>
      <c r="RYH115" s="376"/>
      <c r="RYI115" s="376"/>
      <c r="RYJ115" s="376"/>
      <c r="RYK115" s="376"/>
      <c r="RYL115" s="376"/>
      <c r="RYM115" s="376"/>
      <c r="RYN115" s="376"/>
      <c r="RYO115" s="376"/>
      <c r="RYP115" s="376"/>
      <c r="RYQ115" s="376"/>
      <c r="RYR115" s="376"/>
      <c r="RYS115" s="376"/>
      <c r="RYT115" s="376"/>
      <c r="RYU115" s="376"/>
      <c r="RYV115" s="376"/>
      <c r="RYW115" s="376"/>
      <c r="RYX115" s="376"/>
      <c r="RYY115" s="376"/>
      <c r="RYZ115" s="376"/>
      <c r="RZA115" s="376"/>
      <c r="RZB115" s="376"/>
      <c r="RZC115" s="376"/>
      <c r="RZD115" s="376"/>
      <c r="RZE115" s="376"/>
      <c r="RZF115" s="376"/>
      <c r="RZG115" s="376"/>
      <c r="RZH115" s="376"/>
      <c r="RZI115" s="376"/>
      <c r="RZJ115" s="376"/>
      <c r="RZK115" s="376"/>
      <c r="RZL115" s="376"/>
      <c r="RZM115" s="376"/>
      <c r="RZN115" s="376"/>
      <c r="RZO115" s="376"/>
      <c r="RZP115" s="376"/>
      <c r="RZQ115" s="376"/>
      <c r="RZR115" s="376"/>
      <c r="RZS115" s="376"/>
      <c r="RZT115" s="376"/>
      <c r="RZU115" s="376"/>
      <c r="RZV115" s="376"/>
      <c r="RZW115" s="376"/>
      <c r="RZX115" s="376"/>
      <c r="RZY115" s="376"/>
      <c r="RZZ115" s="376"/>
      <c r="SAA115" s="376"/>
      <c r="SAB115" s="376"/>
      <c r="SAC115" s="376"/>
      <c r="SAD115" s="376"/>
      <c r="SAE115" s="376"/>
      <c r="SAF115" s="376"/>
      <c r="SAG115" s="376"/>
      <c r="SAH115" s="376"/>
      <c r="SAI115" s="376"/>
      <c r="SAJ115" s="376"/>
      <c r="SAK115" s="376"/>
      <c r="SAL115" s="376"/>
      <c r="SAM115" s="376"/>
      <c r="SAN115" s="376"/>
      <c r="SAO115" s="376"/>
      <c r="SAP115" s="376"/>
      <c r="SAQ115" s="376"/>
      <c r="SAR115" s="376"/>
      <c r="SAS115" s="376"/>
      <c r="SAT115" s="376"/>
      <c r="SAU115" s="376"/>
      <c r="SAV115" s="376"/>
      <c r="SAW115" s="376"/>
      <c r="SAX115" s="376"/>
      <c r="SAY115" s="376"/>
      <c r="SAZ115" s="376"/>
      <c r="SBA115" s="376"/>
      <c r="SBB115" s="376"/>
      <c r="SBC115" s="376"/>
      <c r="SBD115" s="376"/>
      <c r="SBE115" s="376"/>
      <c r="SBF115" s="376"/>
      <c r="SBG115" s="376"/>
      <c r="SBH115" s="376"/>
      <c r="SBI115" s="376"/>
      <c r="SBJ115" s="376"/>
      <c r="SBK115" s="376"/>
      <c r="SBL115" s="376"/>
      <c r="SBM115" s="376"/>
      <c r="SBN115" s="376"/>
      <c r="SBO115" s="376"/>
      <c r="SBP115" s="376"/>
      <c r="SBQ115" s="376"/>
      <c r="SBR115" s="376"/>
      <c r="SBS115" s="376"/>
      <c r="SBT115" s="376"/>
      <c r="SBU115" s="376"/>
      <c r="SBV115" s="376"/>
      <c r="SBW115" s="376"/>
      <c r="SBX115" s="376"/>
      <c r="SBY115" s="376"/>
      <c r="SBZ115" s="376"/>
      <c r="SCA115" s="376"/>
      <c r="SCB115" s="376"/>
      <c r="SCC115" s="376"/>
      <c r="SCD115" s="376"/>
      <c r="SCE115" s="376"/>
      <c r="SCF115" s="376"/>
      <c r="SCG115" s="376"/>
      <c r="SCH115" s="376"/>
      <c r="SCI115" s="376"/>
      <c r="SCJ115" s="376"/>
      <c r="SCK115" s="376"/>
      <c r="SCL115" s="376"/>
      <c r="SCM115" s="376"/>
      <c r="SCN115" s="376"/>
      <c r="SCO115" s="376"/>
      <c r="SCP115" s="376"/>
      <c r="SCQ115" s="376"/>
      <c r="SCR115" s="376"/>
      <c r="SCS115" s="376"/>
      <c r="SCT115" s="376"/>
      <c r="SCU115" s="376"/>
      <c r="SCV115" s="376"/>
      <c r="SCW115" s="376"/>
      <c r="SCX115" s="376"/>
      <c r="SCY115" s="376"/>
      <c r="SCZ115" s="376"/>
      <c r="SDA115" s="376"/>
      <c r="SDB115" s="376"/>
      <c r="SDC115" s="376"/>
      <c r="SDD115" s="376"/>
      <c r="SDE115" s="376"/>
      <c r="SDF115" s="376"/>
      <c r="SDG115" s="376"/>
      <c r="SDH115" s="376"/>
      <c r="SDI115" s="376"/>
      <c r="SDJ115" s="376"/>
      <c r="SDK115" s="376"/>
      <c r="SDL115" s="376"/>
      <c r="SDM115" s="376"/>
      <c r="SDN115" s="376"/>
      <c r="SDO115" s="376"/>
      <c r="SDP115" s="376"/>
      <c r="SDQ115" s="376"/>
      <c r="SDR115" s="376"/>
      <c r="SDS115" s="376"/>
      <c r="SDT115" s="376"/>
      <c r="SDU115" s="376"/>
      <c r="SDV115" s="376"/>
      <c r="SDW115" s="376"/>
      <c r="SDX115" s="376"/>
      <c r="SDY115" s="376"/>
      <c r="SDZ115" s="376"/>
      <c r="SEA115" s="376"/>
      <c r="SEB115" s="376"/>
      <c r="SEC115" s="376"/>
      <c r="SED115" s="376"/>
      <c r="SEE115" s="376"/>
      <c r="SEF115" s="376"/>
      <c r="SEG115" s="376"/>
      <c r="SEH115" s="376"/>
      <c r="SEI115" s="376"/>
      <c r="SEJ115" s="376"/>
      <c r="SEK115" s="376"/>
      <c r="SEL115" s="376"/>
      <c r="SEM115" s="376"/>
      <c r="SEN115" s="376"/>
      <c r="SEO115" s="376"/>
      <c r="SEP115" s="376"/>
      <c r="SEQ115" s="376"/>
      <c r="SER115" s="376"/>
      <c r="SES115" s="376"/>
      <c r="SET115" s="376"/>
      <c r="SEU115" s="376"/>
      <c r="SEV115" s="376"/>
      <c r="SEW115" s="376"/>
      <c r="SEX115" s="376"/>
      <c r="SEY115" s="376"/>
      <c r="SEZ115" s="376"/>
      <c r="SFA115" s="376"/>
      <c r="SFB115" s="376"/>
      <c r="SFC115" s="376"/>
      <c r="SFD115" s="376"/>
      <c r="SFE115" s="376"/>
      <c r="SFF115" s="376"/>
      <c r="SFG115" s="376"/>
      <c r="SFH115" s="376"/>
      <c r="SFI115" s="376"/>
      <c r="SFJ115" s="376"/>
      <c r="SFK115" s="376"/>
      <c r="SFL115" s="376"/>
      <c r="SFM115" s="376"/>
      <c r="SFN115" s="376"/>
      <c r="SFO115" s="376"/>
      <c r="SFP115" s="376"/>
      <c r="SFQ115" s="376"/>
      <c r="SFR115" s="376"/>
      <c r="SFS115" s="376"/>
      <c r="SFT115" s="376"/>
      <c r="SFU115" s="376"/>
      <c r="SFV115" s="376"/>
      <c r="SFW115" s="376"/>
      <c r="SFX115" s="376"/>
      <c r="SFY115" s="376"/>
      <c r="SFZ115" s="376"/>
      <c r="SGA115" s="376"/>
      <c r="SGB115" s="376"/>
      <c r="SGC115" s="376"/>
      <c r="SGD115" s="376"/>
      <c r="SGE115" s="376"/>
      <c r="SGF115" s="376"/>
      <c r="SGG115" s="376"/>
      <c r="SGH115" s="376"/>
      <c r="SGI115" s="376"/>
      <c r="SGJ115" s="376"/>
      <c r="SGK115" s="376"/>
      <c r="SGL115" s="376"/>
      <c r="SGM115" s="376"/>
      <c r="SGN115" s="376"/>
      <c r="SGO115" s="376"/>
      <c r="SGP115" s="376"/>
      <c r="SGQ115" s="376"/>
      <c r="SGR115" s="376"/>
      <c r="SGS115" s="376"/>
      <c r="SGT115" s="376"/>
      <c r="SGU115" s="376"/>
      <c r="SGV115" s="376"/>
      <c r="SGW115" s="376"/>
      <c r="SGX115" s="376"/>
      <c r="SGY115" s="376"/>
      <c r="SGZ115" s="376"/>
      <c r="SHA115" s="376"/>
      <c r="SHB115" s="376"/>
      <c r="SHC115" s="376"/>
      <c r="SHD115" s="376"/>
      <c r="SHE115" s="376"/>
      <c r="SHF115" s="376"/>
      <c r="SHG115" s="376"/>
      <c r="SHH115" s="376"/>
      <c r="SHI115" s="376"/>
      <c r="SHJ115" s="376"/>
      <c r="SHK115" s="376"/>
      <c r="SHL115" s="376"/>
      <c r="SHM115" s="376"/>
      <c r="SHN115" s="376"/>
      <c r="SHO115" s="376"/>
      <c r="SHP115" s="376"/>
      <c r="SHQ115" s="376"/>
      <c r="SHR115" s="376"/>
      <c r="SHS115" s="376"/>
      <c r="SHT115" s="376"/>
      <c r="SHU115" s="376"/>
      <c r="SHV115" s="376"/>
      <c r="SHW115" s="376"/>
      <c r="SHX115" s="376"/>
      <c r="SHY115" s="376"/>
      <c r="SHZ115" s="376"/>
      <c r="SIA115" s="376"/>
      <c r="SIB115" s="376"/>
      <c r="SIC115" s="376"/>
      <c r="SID115" s="376"/>
      <c r="SIE115" s="376"/>
      <c r="SIF115" s="376"/>
      <c r="SIG115" s="376"/>
      <c r="SIH115" s="376"/>
      <c r="SII115" s="376"/>
      <c r="SIJ115" s="376"/>
      <c r="SIK115" s="376"/>
      <c r="SIL115" s="376"/>
      <c r="SIM115" s="376"/>
      <c r="SIN115" s="376"/>
      <c r="SIO115" s="376"/>
      <c r="SIP115" s="376"/>
      <c r="SIQ115" s="376"/>
      <c r="SIR115" s="376"/>
      <c r="SIS115" s="376"/>
      <c r="SIT115" s="376"/>
      <c r="SIU115" s="376"/>
      <c r="SIV115" s="376"/>
      <c r="SIW115" s="376"/>
      <c r="SIX115" s="376"/>
      <c r="SIY115" s="376"/>
      <c r="SIZ115" s="376"/>
      <c r="SJA115" s="376"/>
      <c r="SJB115" s="376"/>
      <c r="SJC115" s="376"/>
      <c r="SJD115" s="376"/>
      <c r="SJE115" s="376"/>
      <c r="SJF115" s="376"/>
      <c r="SJG115" s="376"/>
      <c r="SJH115" s="376"/>
      <c r="SJI115" s="376"/>
      <c r="SJJ115" s="376"/>
      <c r="SJK115" s="376"/>
      <c r="SJL115" s="376"/>
      <c r="SJM115" s="376"/>
      <c r="SJN115" s="376"/>
      <c r="SJO115" s="376"/>
      <c r="SJP115" s="376"/>
      <c r="SJQ115" s="376"/>
      <c r="SJR115" s="376"/>
      <c r="SJS115" s="376"/>
      <c r="SJT115" s="376"/>
      <c r="SJU115" s="376"/>
      <c r="SJV115" s="376"/>
      <c r="SJW115" s="376"/>
      <c r="SJX115" s="376"/>
      <c r="SJY115" s="376"/>
      <c r="SJZ115" s="376"/>
      <c r="SKA115" s="376"/>
      <c r="SKB115" s="376"/>
      <c r="SKC115" s="376"/>
      <c r="SKD115" s="376"/>
      <c r="SKE115" s="376"/>
      <c r="SKF115" s="376"/>
      <c r="SKG115" s="376"/>
      <c r="SKH115" s="376"/>
      <c r="SKI115" s="376"/>
      <c r="SKJ115" s="376"/>
      <c r="SKK115" s="376"/>
      <c r="SKL115" s="376"/>
      <c r="SKM115" s="376"/>
      <c r="SKN115" s="376"/>
      <c r="SKO115" s="376"/>
      <c r="SKP115" s="376"/>
      <c r="SKQ115" s="376"/>
      <c r="SKR115" s="376"/>
      <c r="SKS115" s="376"/>
      <c r="SKT115" s="376"/>
      <c r="SKU115" s="376"/>
      <c r="SKV115" s="376"/>
      <c r="SKW115" s="376"/>
      <c r="SKX115" s="376"/>
      <c r="SKY115" s="376"/>
      <c r="SKZ115" s="376"/>
      <c r="SLA115" s="376"/>
      <c r="SLB115" s="376"/>
      <c r="SLC115" s="376"/>
      <c r="SLD115" s="376"/>
      <c r="SLE115" s="376"/>
      <c r="SLF115" s="376"/>
      <c r="SLG115" s="376"/>
      <c r="SLH115" s="376"/>
      <c r="SLI115" s="376"/>
      <c r="SLJ115" s="376"/>
      <c r="SLK115" s="376"/>
      <c r="SLL115" s="376"/>
      <c r="SLM115" s="376"/>
      <c r="SLN115" s="376"/>
      <c r="SLO115" s="376"/>
      <c r="SLP115" s="376"/>
      <c r="SLQ115" s="376"/>
      <c r="SLR115" s="376"/>
      <c r="SLS115" s="376"/>
      <c r="SLT115" s="376"/>
      <c r="SLU115" s="376"/>
      <c r="SLV115" s="376"/>
      <c r="SLW115" s="376"/>
      <c r="SLX115" s="376"/>
      <c r="SLY115" s="376"/>
      <c r="SLZ115" s="376"/>
      <c r="SMA115" s="376"/>
      <c r="SMB115" s="376"/>
      <c r="SMC115" s="376"/>
      <c r="SMD115" s="376"/>
      <c r="SME115" s="376"/>
      <c r="SMF115" s="376"/>
      <c r="SMG115" s="376"/>
      <c r="SMH115" s="376"/>
      <c r="SMI115" s="376"/>
      <c r="SMJ115" s="376"/>
      <c r="SMK115" s="376"/>
      <c r="SML115" s="376"/>
      <c r="SMM115" s="376"/>
      <c r="SMN115" s="376"/>
      <c r="SMO115" s="376"/>
      <c r="SMP115" s="376"/>
      <c r="SMQ115" s="376"/>
      <c r="SMR115" s="376"/>
      <c r="SMS115" s="376"/>
      <c r="SMT115" s="376"/>
      <c r="SMU115" s="376"/>
      <c r="SMV115" s="376"/>
      <c r="SMW115" s="376"/>
      <c r="SMX115" s="376"/>
      <c r="SMY115" s="376"/>
      <c r="SMZ115" s="376"/>
      <c r="SNA115" s="376"/>
      <c r="SNB115" s="376"/>
      <c r="SNC115" s="376"/>
      <c r="SND115" s="376"/>
      <c r="SNE115" s="376"/>
      <c r="SNF115" s="376"/>
      <c r="SNG115" s="376"/>
      <c r="SNH115" s="376"/>
      <c r="SNI115" s="376"/>
      <c r="SNJ115" s="376"/>
      <c r="SNK115" s="376"/>
      <c r="SNL115" s="376"/>
      <c r="SNM115" s="376"/>
      <c r="SNN115" s="376"/>
      <c r="SNO115" s="376"/>
      <c r="SNP115" s="376"/>
      <c r="SNQ115" s="376"/>
      <c r="SNR115" s="376"/>
      <c r="SNS115" s="376"/>
      <c r="SNT115" s="376"/>
      <c r="SNU115" s="376"/>
      <c r="SNV115" s="376"/>
      <c r="SNW115" s="376"/>
      <c r="SNX115" s="376"/>
      <c r="SNY115" s="376"/>
      <c r="SNZ115" s="376"/>
      <c r="SOA115" s="376"/>
      <c r="SOB115" s="376"/>
      <c r="SOC115" s="376"/>
      <c r="SOD115" s="376"/>
      <c r="SOE115" s="376"/>
      <c r="SOF115" s="376"/>
      <c r="SOG115" s="376"/>
      <c r="SOH115" s="376"/>
      <c r="SOI115" s="376"/>
      <c r="SOJ115" s="376"/>
      <c r="SOK115" s="376"/>
      <c r="SOL115" s="376"/>
      <c r="SOM115" s="376"/>
      <c r="SON115" s="376"/>
      <c r="SOO115" s="376"/>
      <c r="SOP115" s="376"/>
      <c r="SOQ115" s="376"/>
      <c r="SOR115" s="376"/>
      <c r="SOS115" s="376"/>
      <c r="SOT115" s="376"/>
      <c r="SOU115" s="376"/>
      <c r="SOV115" s="376"/>
      <c r="SOW115" s="376"/>
      <c r="SOX115" s="376"/>
      <c r="SOY115" s="376"/>
      <c r="SOZ115" s="376"/>
      <c r="SPA115" s="376"/>
      <c r="SPB115" s="376"/>
      <c r="SPC115" s="376"/>
      <c r="SPD115" s="376"/>
      <c r="SPE115" s="376"/>
      <c r="SPF115" s="376"/>
      <c r="SPG115" s="376"/>
      <c r="SPH115" s="376"/>
      <c r="SPI115" s="376"/>
      <c r="SPJ115" s="376"/>
      <c r="SPK115" s="376"/>
      <c r="SPL115" s="376"/>
      <c r="SPM115" s="376"/>
      <c r="SPN115" s="376"/>
      <c r="SPO115" s="376"/>
      <c r="SPP115" s="376"/>
      <c r="SPQ115" s="376"/>
      <c r="SPR115" s="376"/>
      <c r="SPS115" s="376"/>
      <c r="SPT115" s="376"/>
      <c r="SPU115" s="376"/>
      <c r="SPV115" s="376"/>
      <c r="SPW115" s="376"/>
      <c r="SPX115" s="376"/>
      <c r="SPY115" s="376"/>
      <c r="SPZ115" s="376"/>
      <c r="SQA115" s="376"/>
      <c r="SQB115" s="376"/>
      <c r="SQC115" s="376"/>
      <c r="SQD115" s="376"/>
      <c r="SQE115" s="376"/>
      <c r="SQF115" s="376"/>
      <c r="SQG115" s="376"/>
      <c r="SQH115" s="376"/>
      <c r="SQI115" s="376"/>
      <c r="SQJ115" s="376"/>
      <c r="SQK115" s="376"/>
      <c r="SQL115" s="376"/>
      <c r="SQM115" s="376"/>
      <c r="SQN115" s="376"/>
      <c r="SQO115" s="376"/>
      <c r="SQP115" s="376"/>
      <c r="SQQ115" s="376"/>
      <c r="SQR115" s="376"/>
      <c r="SQS115" s="376"/>
      <c r="SQT115" s="376"/>
      <c r="SQU115" s="376"/>
      <c r="SQV115" s="376"/>
      <c r="SQW115" s="376"/>
      <c r="SQX115" s="376"/>
      <c r="SQY115" s="376"/>
      <c r="SQZ115" s="376"/>
      <c r="SRA115" s="376"/>
      <c r="SRB115" s="376"/>
      <c r="SRC115" s="376"/>
      <c r="SRD115" s="376"/>
      <c r="SRE115" s="376"/>
      <c r="SRF115" s="376"/>
      <c r="SRG115" s="376"/>
      <c r="SRH115" s="376"/>
      <c r="SRI115" s="376"/>
      <c r="SRJ115" s="376"/>
      <c r="SRK115" s="376"/>
      <c r="SRL115" s="376"/>
      <c r="SRM115" s="376"/>
      <c r="SRN115" s="376"/>
      <c r="SRO115" s="376"/>
      <c r="SRP115" s="376"/>
      <c r="SRQ115" s="376"/>
      <c r="SRR115" s="376"/>
      <c r="SRS115" s="376"/>
      <c r="SRT115" s="376"/>
      <c r="SRU115" s="376"/>
      <c r="SRV115" s="376"/>
      <c r="SRW115" s="376"/>
      <c r="SRX115" s="376"/>
      <c r="SRY115" s="376"/>
      <c r="SRZ115" s="376"/>
      <c r="SSA115" s="376"/>
      <c r="SSB115" s="376"/>
      <c r="SSC115" s="376"/>
      <c r="SSD115" s="376"/>
      <c r="SSE115" s="376"/>
      <c r="SSF115" s="376"/>
      <c r="SSG115" s="376"/>
      <c r="SSH115" s="376"/>
      <c r="SSI115" s="376"/>
      <c r="SSJ115" s="376"/>
      <c r="SSK115" s="376"/>
      <c r="SSL115" s="376"/>
      <c r="SSM115" s="376"/>
      <c r="SSN115" s="376"/>
      <c r="SSO115" s="376"/>
      <c r="SSP115" s="376"/>
      <c r="SSQ115" s="376"/>
      <c r="SSR115" s="376"/>
      <c r="SSS115" s="376"/>
      <c r="SST115" s="376"/>
      <c r="SSU115" s="376"/>
      <c r="SSV115" s="376"/>
      <c r="SSW115" s="376"/>
      <c r="SSX115" s="376"/>
      <c r="SSY115" s="376"/>
      <c r="SSZ115" s="376"/>
      <c r="STA115" s="376"/>
      <c r="STB115" s="376"/>
      <c r="STC115" s="376"/>
      <c r="STD115" s="376"/>
      <c r="STE115" s="376"/>
      <c r="STF115" s="376"/>
      <c r="STG115" s="376"/>
      <c r="STH115" s="376"/>
      <c r="STI115" s="376"/>
      <c r="STJ115" s="376"/>
      <c r="STK115" s="376"/>
      <c r="STL115" s="376"/>
      <c r="STM115" s="376"/>
      <c r="STN115" s="376"/>
      <c r="STO115" s="376"/>
      <c r="STP115" s="376"/>
      <c r="STQ115" s="376"/>
      <c r="STR115" s="376"/>
      <c r="STS115" s="376"/>
      <c r="STT115" s="376"/>
      <c r="STU115" s="376"/>
      <c r="STV115" s="376"/>
      <c r="STW115" s="376"/>
      <c r="STX115" s="376"/>
      <c r="STY115" s="376"/>
      <c r="STZ115" s="376"/>
      <c r="SUA115" s="376"/>
      <c r="SUB115" s="376"/>
      <c r="SUC115" s="376"/>
      <c r="SUD115" s="376"/>
      <c r="SUE115" s="376"/>
      <c r="SUF115" s="376"/>
      <c r="SUG115" s="376"/>
      <c r="SUH115" s="376"/>
      <c r="SUI115" s="376"/>
      <c r="SUJ115" s="376"/>
      <c r="SUK115" s="376"/>
      <c r="SUL115" s="376"/>
      <c r="SUM115" s="376"/>
      <c r="SUN115" s="376"/>
      <c r="SUO115" s="376"/>
      <c r="SUP115" s="376"/>
      <c r="SUQ115" s="376"/>
      <c r="SUR115" s="376"/>
      <c r="SUS115" s="376"/>
      <c r="SUT115" s="376"/>
      <c r="SUU115" s="376"/>
      <c r="SUV115" s="376"/>
      <c r="SUW115" s="376"/>
      <c r="SUX115" s="376"/>
      <c r="SUY115" s="376"/>
      <c r="SUZ115" s="376"/>
      <c r="SVA115" s="376"/>
      <c r="SVB115" s="376"/>
      <c r="SVC115" s="376"/>
      <c r="SVD115" s="376"/>
      <c r="SVE115" s="376"/>
      <c r="SVF115" s="376"/>
      <c r="SVG115" s="376"/>
      <c r="SVH115" s="376"/>
      <c r="SVI115" s="376"/>
      <c r="SVJ115" s="376"/>
      <c r="SVK115" s="376"/>
      <c r="SVL115" s="376"/>
      <c r="SVM115" s="376"/>
      <c r="SVN115" s="376"/>
      <c r="SVO115" s="376"/>
      <c r="SVP115" s="376"/>
      <c r="SVQ115" s="376"/>
      <c r="SVR115" s="376"/>
      <c r="SVS115" s="376"/>
      <c r="SVT115" s="376"/>
      <c r="SVU115" s="376"/>
      <c r="SVV115" s="376"/>
      <c r="SVW115" s="376"/>
      <c r="SVX115" s="376"/>
      <c r="SVY115" s="376"/>
      <c r="SVZ115" s="376"/>
      <c r="SWA115" s="376"/>
      <c r="SWB115" s="376"/>
      <c r="SWC115" s="376"/>
      <c r="SWD115" s="376"/>
      <c r="SWE115" s="376"/>
      <c r="SWF115" s="376"/>
      <c r="SWG115" s="376"/>
      <c r="SWH115" s="376"/>
      <c r="SWI115" s="376"/>
      <c r="SWJ115" s="376"/>
      <c r="SWK115" s="376"/>
      <c r="SWL115" s="376"/>
      <c r="SWM115" s="376"/>
      <c r="SWN115" s="376"/>
      <c r="SWO115" s="376"/>
      <c r="SWP115" s="376"/>
      <c r="SWQ115" s="376"/>
      <c r="SWR115" s="376"/>
      <c r="SWS115" s="376"/>
      <c r="SWT115" s="376"/>
      <c r="SWU115" s="376"/>
      <c r="SWV115" s="376"/>
      <c r="SWW115" s="376"/>
      <c r="SWX115" s="376"/>
      <c r="SWY115" s="376"/>
      <c r="SWZ115" s="376"/>
      <c r="SXA115" s="376"/>
      <c r="SXB115" s="376"/>
      <c r="SXC115" s="376"/>
      <c r="SXD115" s="376"/>
      <c r="SXE115" s="376"/>
      <c r="SXF115" s="376"/>
      <c r="SXG115" s="376"/>
      <c r="SXH115" s="376"/>
      <c r="SXI115" s="376"/>
      <c r="SXJ115" s="376"/>
      <c r="SXK115" s="376"/>
      <c r="SXL115" s="376"/>
      <c r="SXM115" s="376"/>
      <c r="SXN115" s="376"/>
      <c r="SXO115" s="376"/>
      <c r="SXP115" s="376"/>
      <c r="SXQ115" s="376"/>
      <c r="SXR115" s="376"/>
      <c r="SXS115" s="376"/>
      <c r="SXT115" s="376"/>
      <c r="SXU115" s="376"/>
      <c r="SXV115" s="376"/>
      <c r="SXW115" s="376"/>
      <c r="SXX115" s="376"/>
      <c r="SXY115" s="376"/>
      <c r="SXZ115" s="376"/>
      <c r="SYA115" s="376"/>
      <c r="SYB115" s="376"/>
      <c r="SYC115" s="376"/>
      <c r="SYD115" s="376"/>
      <c r="SYE115" s="376"/>
      <c r="SYF115" s="376"/>
      <c r="SYG115" s="376"/>
      <c r="SYH115" s="376"/>
      <c r="SYI115" s="376"/>
      <c r="SYJ115" s="376"/>
      <c r="SYK115" s="376"/>
      <c r="SYL115" s="376"/>
      <c r="SYM115" s="376"/>
      <c r="SYN115" s="376"/>
      <c r="SYO115" s="376"/>
      <c r="SYP115" s="376"/>
      <c r="SYQ115" s="376"/>
      <c r="SYR115" s="376"/>
      <c r="SYS115" s="376"/>
      <c r="SYT115" s="376"/>
      <c r="SYU115" s="376"/>
      <c r="SYV115" s="376"/>
      <c r="SYW115" s="376"/>
      <c r="SYX115" s="376"/>
      <c r="SYY115" s="376"/>
      <c r="SYZ115" s="376"/>
      <c r="SZA115" s="376"/>
      <c r="SZB115" s="376"/>
      <c r="SZC115" s="376"/>
      <c r="SZD115" s="376"/>
      <c r="SZE115" s="376"/>
      <c r="SZF115" s="376"/>
      <c r="SZG115" s="376"/>
      <c r="SZH115" s="376"/>
      <c r="SZI115" s="376"/>
      <c r="SZJ115" s="376"/>
      <c r="SZK115" s="376"/>
      <c r="SZL115" s="376"/>
      <c r="SZM115" s="376"/>
      <c r="SZN115" s="376"/>
      <c r="SZO115" s="376"/>
      <c r="SZP115" s="376"/>
      <c r="SZQ115" s="376"/>
      <c r="SZR115" s="376"/>
      <c r="SZS115" s="376"/>
      <c r="SZT115" s="376"/>
      <c r="SZU115" s="376"/>
      <c r="SZV115" s="376"/>
      <c r="SZW115" s="376"/>
      <c r="SZX115" s="376"/>
      <c r="SZY115" s="376"/>
      <c r="SZZ115" s="376"/>
      <c r="TAA115" s="376"/>
      <c r="TAB115" s="376"/>
      <c r="TAC115" s="376"/>
      <c r="TAD115" s="376"/>
      <c r="TAE115" s="376"/>
      <c r="TAF115" s="376"/>
      <c r="TAG115" s="376"/>
      <c r="TAH115" s="376"/>
      <c r="TAI115" s="376"/>
      <c r="TAJ115" s="376"/>
      <c r="TAK115" s="376"/>
      <c r="TAL115" s="376"/>
      <c r="TAM115" s="376"/>
      <c r="TAN115" s="376"/>
      <c r="TAO115" s="376"/>
      <c r="TAP115" s="376"/>
      <c r="TAQ115" s="376"/>
      <c r="TAR115" s="376"/>
      <c r="TAS115" s="376"/>
      <c r="TAT115" s="376"/>
      <c r="TAU115" s="376"/>
      <c r="TAV115" s="376"/>
      <c r="TAW115" s="376"/>
      <c r="TAX115" s="376"/>
      <c r="TAY115" s="376"/>
      <c r="TAZ115" s="376"/>
      <c r="TBA115" s="376"/>
      <c r="TBB115" s="376"/>
      <c r="TBC115" s="376"/>
      <c r="TBD115" s="376"/>
      <c r="TBE115" s="376"/>
      <c r="TBF115" s="376"/>
      <c r="TBG115" s="376"/>
      <c r="TBH115" s="376"/>
      <c r="TBI115" s="376"/>
      <c r="TBJ115" s="376"/>
      <c r="TBK115" s="376"/>
      <c r="TBL115" s="376"/>
      <c r="TBM115" s="376"/>
      <c r="TBN115" s="376"/>
      <c r="TBO115" s="376"/>
      <c r="TBP115" s="376"/>
      <c r="TBQ115" s="376"/>
      <c r="TBR115" s="376"/>
      <c r="TBS115" s="376"/>
      <c r="TBT115" s="376"/>
      <c r="TBU115" s="376"/>
      <c r="TBV115" s="376"/>
      <c r="TBW115" s="376"/>
      <c r="TBX115" s="376"/>
      <c r="TBY115" s="376"/>
      <c r="TBZ115" s="376"/>
      <c r="TCA115" s="376"/>
      <c r="TCB115" s="376"/>
      <c r="TCC115" s="376"/>
      <c r="TCD115" s="376"/>
      <c r="TCE115" s="376"/>
      <c r="TCF115" s="376"/>
      <c r="TCG115" s="376"/>
      <c r="TCH115" s="376"/>
      <c r="TCI115" s="376"/>
      <c r="TCJ115" s="376"/>
      <c r="TCK115" s="376"/>
      <c r="TCL115" s="376"/>
      <c r="TCM115" s="376"/>
      <c r="TCN115" s="376"/>
      <c r="TCO115" s="376"/>
      <c r="TCP115" s="376"/>
      <c r="TCQ115" s="376"/>
      <c r="TCR115" s="376"/>
      <c r="TCS115" s="376"/>
      <c r="TCT115" s="376"/>
      <c r="TCU115" s="376"/>
      <c r="TCV115" s="376"/>
      <c r="TCW115" s="376"/>
      <c r="TCX115" s="376"/>
      <c r="TCY115" s="376"/>
      <c r="TCZ115" s="376"/>
      <c r="TDA115" s="376"/>
      <c r="TDB115" s="376"/>
      <c r="TDC115" s="376"/>
      <c r="TDD115" s="376"/>
      <c r="TDE115" s="376"/>
      <c r="TDF115" s="376"/>
      <c r="TDG115" s="376"/>
      <c r="TDH115" s="376"/>
      <c r="TDI115" s="376"/>
      <c r="TDJ115" s="376"/>
      <c r="TDK115" s="376"/>
      <c r="TDL115" s="376"/>
      <c r="TDM115" s="376"/>
      <c r="TDN115" s="376"/>
      <c r="TDO115" s="376"/>
      <c r="TDP115" s="376"/>
      <c r="TDQ115" s="376"/>
      <c r="TDR115" s="376"/>
      <c r="TDS115" s="376"/>
      <c r="TDT115" s="376"/>
      <c r="TDU115" s="376"/>
      <c r="TDV115" s="376"/>
      <c r="TDW115" s="376"/>
      <c r="TDX115" s="376"/>
      <c r="TDY115" s="376"/>
      <c r="TDZ115" s="376"/>
      <c r="TEA115" s="376"/>
      <c r="TEB115" s="376"/>
      <c r="TEC115" s="376"/>
      <c r="TED115" s="376"/>
      <c r="TEE115" s="376"/>
      <c r="TEF115" s="376"/>
      <c r="TEG115" s="376"/>
      <c r="TEH115" s="376"/>
      <c r="TEI115" s="376"/>
      <c r="TEJ115" s="376"/>
      <c r="TEK115" s="376"/>
      <c r="TEL115" s="376"/>
      <c r="TEM115" s="376"/>
      <c r="TEN115" s="376"/>
      <c r="TEO115" s="376"/>
      <c r="TEP115" s="376"/>
      <c r="TEQ115" s="376"/>
      <c r="TER115" s="376"/>
      <c r="TES115" s="376"/>
      <c r="TET115" s="376"/>
      <c r="TEU115" s="376"/>
      <c r="TEV115" s="376"/>
      <c r="TEW115" s="376"/>
      <c r="TEX115" s="376"/>
      <c r="TEY115" s="376"/>
      <c r="TEZ115" s="376"/>
      <c r="TFA115" s="376"/>
      <c r="TFB115" s="376"/>
      <c r="TFC115" s="376"/>
      <c r="TFD115" s="376"/>
      <c r="TFE115" s="376"/>
      <c r="TFF115" s="376"/>
      <c r="TFG115" s="376"/>
      <c r="TFH115" s="376"/>
      <c r="TFI115" s="376"/>
      <c r="TFJ115" s="376"/>
      <c r="TFK115" s="376"/>
      <c r="TFL115" s="376"/>
      <c r="TFM115" s="376"/>
      <c r="TFN115" s="376"/>
      <c r="TFO115" s="376"/>
      <c r="TFP115" s="376"/>
      <c r="TFQ115" s="376"/>
      <c r="TFR115" s="376"/>
      <c r="TFS115" s="376"/>
      <c r="TFT115" s="376"/>
      <c r="TFU115" s="376"/>
      <c r="TFV115" s="376"/>
      <c r="TFW115" s="376"/>
      <c r="TFX115" s="376"/>
      <c r="TFY115" s="376"/>
      <c r="TFZ115" s="376"/>
      <c r="TGA115" s="376"/>
      <c r="TGB115" s="376"/>
      <c r="TGC115" s="376"/>
      <c r="TGD115" s="376"/>
      <c r="TGE115" s="376"/>
      <c r="TGF115" s="376"/>
      <c r="TGG115" s="376"/>
      <c r="TGH115" s="376"/>
      <c r="TGI115" s="376"/>
      <c r="TGJ115" s="376"/>
      <c r="TGK115" s="376"/>
      <c r="TGL115" s="376"/>
      <c r="TGM115" s="376"/>
      <c r="TGN115" s="376"/>
      <c r="TGO115" s="376"/>
      <c r="TGP115" s="376"/>
      <c r="TGQ115" s="376"/>
      <c r="TGR115" s="376"/>
      <c r="TGS115" s="376"/>
      <c r="TGT115" s="376"/>
      <c r="TGU115" s="376"/>
      <c r="TGV115" s="376"/>
      <c r="TGW115" s="376"/>
      <c r="TGX115" s="376"/>
      <c r="TGY115" s="376"/>
      <c r="TGZ115" s="376"/>
      <c r="THA115" s="376"/>
      <c r="THB115" s="376"/>
      <c r="THC115" s="376"/>
      <c r="THD115" s="376"/>
      <c r="THE115" s="376"/>
      <c r="THF115" s="376"/>
      <c r="THG115" s="376"/>
      <c r="THH115" s="376"/>
      <c r="THI115" s="376"/>
      <c r="THJ115" s="376"/>
      <c r="THK115" s="376"/>
      <c r="THL115" s="376"/>
      <c r="THM115" s="376"/>
      <c r="THN115" s="376"/>
      <c r="THO115" s="376"/>
      <c r="THP115" s="376"/>
      <c r="THQ115" s="376"/>
      <c r="THR115" s="376"/>
      <c r="THS115" s="376"/>
      <c r="THT115" s="376"/>
      <c r="THU115" s="376"/>
      <c r="THV115" s="376"/>
      <c r="THW115" s="376"/>
      <c r="THX115" s="376"/>
      <c r="THY115" s="376"/>
      <c r="THZ115" s="376"/>
      <c r="TIA115" s="376"/>
      <c r="TIB115" s="376"/>
      <c r="TIC115" s="376"/>
      <c r="TID115" s="376"/>
      <c r="TIE115" s="376"/>
      <c r="TIF115" s="376"/>
      <c r="TIG115" s="376"/>
      <c r="TIH115" s="376"/>
      <c r="TII115" s="376"/>
      <c r="TIJ115" s="376"/>
      <c r="TIK115" s="376"/>
      <c r="TIL115" s="376"/>
      <c r="TIM115" s="376"/>
      <c r="TIN115" s="376"/>
      <c r="TIO115" s="376"/>
      <c r="TIP115" s="376"/>
      <c r="TIQ115" s="376"/>
      <c r="TIR115" s="376"/>
      <c r="TIS115" s="376"/>
      <c r="TIT115" s="376"/>
      <c r="TIU115" s="376"/>
      <c r="TIV115" s="376"/>
      <c r="TIW115" s="376"/>
      <c r="TIX115" s="376"/>
      <c r="TIY115" s="376"/>
      <c r="TIZ115" s="376"/>
      <c r="TJA115" s="376"/>
      <c r="TJB115" s="376"/>
      <c r="TJC115" s="376"/>
      <c r="TJD115" s="376"/>
      <c r="TJE115" s="376"/>
      <c r="TJF115" s="376"/>
      <c r="TJG115" s="376"/>
      <c r="TJH115" s="376"/>
      <c r="TJI115" s="376"/>
      <c r="TJJ115" s="376"/>
      <c r="TJK115" s="376"/>
      <c r="TJL115" s="376"/>
      <c r="TJM115" s="376"/>
      <c r="TJN115" s="376"/>
      <c r="TJO115" s="376"/>
      <c r="TJP115" s="376"/>
      <c r="TJQ115" s="376"/>
      <c r="TJR115" s="376"/>
      <c r="TJS115" s="376"/>
      <c r="TJT115" s="376"/>
      <c r="TJU115" s="376"/>
      <c r="TJV115" s="376"/>
      <c r="TJW115" s="376"/>
      <c r="TJX115" s="376"/>
      <c r="TJY115" s="376"/>
      <c r="TJZ115" s="376"/>
      <c r="TKA115" s="376"/>
      <c r="TKB115" s="376"/>
      <c r="TKC115" s="376"/>
      <c r="TKD115" s="376"/>
      <c r="TKE115" s="376"/>
      <c r="TKF115" s="376"/>
      <c r="TKG115" s="376"/>
      <c r="TKH115" s="376"/>
      <c r="TKI115" s="376"/>
      <c r="TKJ115" s="376"/>
      <c r="TKK115" s="376"/>
      <c r="TKL115" s="376"/>
      <c r="TKM115" s="376"/>
      <c r="TKN115" s="376"/>
      <c r="TKO115" s="376"/>
      <c r="TKP115" s="376"/>
      <c r="TKQ115" s="376"/>
      <c r="TKR115" s="376"/>
      <c r="TKS115" s="376"/>
      <c r="TKT115" s="376"/>
      <c r="TKU115" s="376"/>
      <c r="TKV115" s="376"/>
      <c r="TKW115" s="376"/>
      <c r="TKX115" s="376"/>
      <c r="TKY115" s="376"/>
      <c r="TKZ115" s="376"/>
      <c r="TLA115" s="376"/>
      <c r="TLB115" s="376"/>
      <c r="TLC115" s="376"/>
      <c r="TLD115" s="376"/>
      <c r="TLE115" s="376"/>
      <c r="TLF115" s="376"/>
      <c r="TLG115" s="376"/>
      <c r="TLH115" s="376"/>
      <c r="TLI115" s="376"/>
      <c r="TLJ115" s="376"/>
      <c r="TLK115" s="376"/>
      <c r="TLL115" s="376"/>
      <c r="TLM115" s="376"/>
      <c r="TLN115" s="376"/>
      <c r="TLO115" s="376"/>
      <c r="TLP115" s="376"/>
      <c r="TLQ115" s="376"/>
      <c r="TLR115" s="376"/>
      <c r="TLS115" s="376"/>
      <c r="TLT115" s="376"/>
      <c r="TLU115" s="376"/>
      <c r="TLV115" s="376"/>
      <c r="TLW115" s="376"/>
      <c r="TLX115" s="376"/>
      <c r="TLY115" s="376"/>
      <c r="TLZ115" s="376"/>
      <c r="TMA115" s="376"/>
      <c r="TMB115" s="376"/>
      <c r="TMC115" s="376"/>
      <c r="TMD115" s="376"/>
      <c r="TME115" s="376"/>
      <c r="TMF115" s="376"/>
      <c r="TMG115" s="376"/>
      <c r="TMH115" s="376"/>
      <c r="TMI115" s="376"/>
      <c r="TMJ115" s="376"/>
      <c r="TMK115" s="376"/>
      <c r="TML115" s="376"/>
      <c r="TMM115" s="376"/>
      <c r="TMN115" s="376"/>
      <c r="TMO115" s="376"/>
      <c r="TMP115" s="376"/>
      <c r="TMQ115" s="376"/>
      <c r="TMR115" s="376"/>
      <c r="TMS115" s="376"/>
      <c r="TMT115" s="376"/>
      <c r="TMU115" s="376"/>
      <c r="TMV115" s="376"/>
      <c r="TMW115" s="376"/>
      <c r="TMX115" s="376"/>
      <c r="TMY115" s="376"/>
      <c r="TMZ115" s="376"/>
      <c r="TNA115" s="376"/>
      <c r="TNB115" s="376"/>
      <c r="TNC115" s="376"/>
      <c r="TND115" s="376"/>
      <c r="TNE115" s="376"/>
      <c r="TNF115" s="376"/>
      <c r="TNG115" s="376"/>
      <c r="TNH115" s="376"/>
      <c r="TNI115" s="376"/>
      <c r="TNJ115" s="376"/>
      <c r="TNK115" s="376"/>
      <c r="TNL115" s="376"/>
      <c r="TNM115" s="376"/>
      <c r="TNN115" s="376"/>
      <c r="TNO115" s="376"/>
      <c r="TNP115" s="376"/>
      <c r="TNQ115" s="376"/>
      <c r="TNR115" s="376"/>
      <c r="TNS115" s="376"/>
      <c r="TNT115" s="376"/>
      <c r="TNU115" s="376"/>
      <c r="TNV115" s="376"/>
      <c r="TNW115" s="376"/>
      <c r="TNX115" s="376"/>
      <c r="TNY115" s="376"/>
      <c r="TNZ115" s="376"/>
      <c r="TOA115" s="376"/>
      <c r="TOB115" s="376"/>
      <c r="TOC115" s="376"/>
      <c r="TOD115" s="376"/>
      <c r="TOE115" s="376"/>
      <c r="TOF115" s="376"/>
      <c r="TOG115" s="376"/>
      <c r="TOH115" s="376"/>
      <c r="TOI115" s="376"/>
      <c r="TOJ115" s="376"/>
      <c r="TOK115" s="376"/>
      <c r="TOL115" s="376"/>
      <c r="TOM115" s="376"/>
      <c r="TON115" s="376"/>
      <c r="TOO115" s="376"/>
      <c r="TOP115" s="376"/>
      <c r="TOQ115" s="376"/>
      <c r="TOR115" s="376"/>
      <c r="TOS115" s="376"/>
      <c r="TOT115" s="376"/>
      <c r="TOU115" s="376"/>
      <c r="TOV115" s="376"/>
      <c r="TOW115" s="376"/>
      <c r="TOX115" s="376"/>
      <c r="TOY115" s="376"/>
      <c r="TOZ115" s="376"/>
      <c r="TPA115" s="376"/>
      <c r="TPB115" s="376"/>
      <c r="TPC115" s="376"/>
      <c r="TPD115" s="376"/>
      <c r="TPE115" s="376"/>
      <c r="TPF115" s="376"/>
      <c r="TPG115" s="376"/>
      <c r="TPH115" s="376"/>
      <c r="TPI115" s="376"/>
      <c r="TPJ115" s="376"/>
      <c r="TPK115" s="376"/>
      <c r="TPL115" s="376"/>
      <c r="TPM115" s="376"/>
      <c r="TPN115" s="376"/>
      <c r="TPO115" s="376"/>
      <c r="TPP115" s="376"/>
      <c r="TPQ115" s="376"/>
      <c r="TPR115" s="376"/>
      <c r="TPS115" s="376"/>
      <c r="TPT115" s="376"/>
      <c r="TPU115" s="376"/>
      <c r="TPV115" s="376"/>
      <c r="TPW115" s="376"/>
      <c r="TPX115" s="376"/>
      <c r="TPY115" s="376"/>
      <c r="TPZ115" s="376"/>
      <c r="TQA115" s="376"/>
      <c r="TQB115" s="376"/>
      <c r="TQC115" s="376"/>
      <c r="TQD115" s="376"/>
      <c r="TQE115" s="376"/>
      <c r="TQF115" s="376"/>
      <c r="TQG115" s="376"/>
      <c r="TQH115" s="376"/>
      <c r="TQI115" s="376"/>
      <c r="TQJ115" s="376"/>
      <c r="TQK115" s="376"/>
      <c r="TQL115" s="376"/>
      <c r="TQM115" s="376"/>
      <c r="TQN115" s="376"/>
      <c r="TQO115" s="376"/>
      <c r="TQP115" s="376"/>
      <c r="TQQ115" s="376"/>
      <c r="TQR115" s="376"/>
      <c r="TQS115" s="376"/>
      <c r="TQT115" s="376"/>
      <c r="TQU115" s="376"/>
      <c r="TQV115" s="376"/>
      <c r="TQW115" s="376"/>
      <c r="TQX115" s="376"/>
      <c r="TQY115" s="376"/>
      <c r="TQZ115" s="376"/>
      <c r="TRA115" s="376"/>
      <c r="TRB115" s="376"/>
      <c r="TRC115" s="376"/>
      <c r="TRD115" s="376"/>
      <c r="TRE115" s="376"/>
      <c r="TRF115" s="376"/>
      <c r="TRG115" s="376"/>
      <c r="TRH115" s="376"/>
      <c r="TRI115" s="376"/>
      <c r="TRJ115" s="376"/>
      <c r="TRK115" s="376"/>
      <c r="TRL115" s="376"/>
      <c r="TRM115" s="376"/>
      <c r="TRN115" s="376"/>
      <c r="TRO115" s="376"/>
      <c r="TRP115" s="376"/>
      <c r="TRQ115" s="376"/>
      <c r="TRR115" s="376"/>
      <c r="TRS115" s="376"/>
      <c r="TRT115" s="376"/>
      <c r="TRU115" s="376"/>
      <c r="TRV115" s="376"/>
      <c r="TRW115" s="376"/>
      <c r="TRX115" s="376"/>
      <c r="TRY115" s="376"/>
      <c r="TRZ115" s="376"/>
      <c r="TSA115" s="376"/>
      <c r="TSB115" s="376"/>
      <c r="TSC115" s="376"/>
      <c r="TSD115" s="376"/>
      <c r="TSE115" s="376"/>
      <c r="TSF115" s="376"/>
      <c r="TSG115" s="376"/>
      <c r="TSH115" s="376"/>
      <c r="TSI115" s="376"/>
      <c r="TSJ115" s="376"/>
      <c r="TSK115" s="376"/>
      <c r="TSL115" s="376"/>
      <c r="TSM115" s="376"/>
      <c r="TSN115" s="376"/>
      <c r="TSO115" s="376"/>
      <c r="TSP115" s="376"/>
      <c r="TSQ115" s="376"/>
      <c r="TSR115" s="376"/>
      <c r="TSS115" s="376"/>
      <c r="TST115" s="376"/>
      <c r="TSU115" s="376"/>
      <c r="TSV115" s="376"/>
      <c r="TSW115" s="376"/>
      <c r="TSX115" s="376"/>
      <c r="TSY115" s="376"/>
      <c r="TSZ115" s="376"/>
      <c r="TTA115" s="376"/>
      <c r="TTB115" s="376"/>
      <c r="TTC115" s="376"/>
      <c r="TTD115" s="376"/>
      <c r="TTE115" s="376"/>
      <c r="TTF115" s="376"/>
      <c r="TTG115" s="376"/>
      <c r="TTH115" s="376"/>
      <c r="TTI115" s="376"/>
      <c r="TTJ115" s="376"/>
      <c r="TTK115" s="376"/>
      <c r="TTL115" s="376"/>
      <c r="TTM115" s="376"/>
      <c r="TTN115" s="376"/>
      <c r="TTO115" s="376"/>
      <c r="TTP115" s="376"/>
      <c r="TTQ115" s="376"/>
      <c r="TTR115" s="376"/>
      <c r="TTS115" s="376"/>
      <c r="TTT115" s="376"/>
      <c r="TTU115" s="376"/>
      <c r="TTV115" s="376"/>
      <c r="TTW115" s="376"/>
      <c r="TTX115" s="376"/>
      <c r="TTY115" s="376"/>
      <c r="TTZ115" s="376"/>
      <c r="TUA115" s="376"/>
      <c r="TUB115" s="376"/>
      <c r="TUC115" s="376"/>
      <c r="TUD115" s="376"/>
      <c r="TUE115" s="376"/>
      <c r="TUF115" s="376"/>
      <c r="TUG115" s="376"/>
      <c r="TUH115" s="376"/>
      <c r="TUI115" s="376"/>
      <c r="TUJ115" s="376"/>
      <c r="TUK115" s="376"/>
      <c r="TUL115" s="376"/>
      <c r="TUM115" s="376"/>
      <c r="TUN115" s="376"/>
      <c r="TUO115" s="376"/>
      <c r="TUP115" s="376"/>
      <c r="TUQ115" s="376"/>
      <c r="TUR115" s="376"/>
      <c r="TUS115" s="376"/>
      <c r="TUT115" s="376"/>
      <c r="TUU115" s="376"/>
      <c r="TUV115" s="376"/>
      <c r="TUW115" s="376"/>
      <c r="TUX115" s="376"/>
      <c r="TUY115" s="376"/>
      <c r="TUZ115" s="376"/>
      <c r="TVA115" s="376"/>
      <c r="TVB115" s="376"/>
      <c r="TVC115" s="376"/>
      <c r="TVD115" s="376"/>
      <c r="TVE115" s="376"/>
      <c r="TVF115" s="376"/>
      <c r="TVG115" s="376"/>
      <c r="TVH115" s="376"/>
      <c r="TVI115" s="376"/>
      <c r="TVJ115" s="376"/>
      <c r="TVK115" s="376"/>
      <c r="TVL115" s="376"/>
      <c r="TVM115" s="376"/>
      <c r="TVN115" s="376"/>
      <c r="TVO115" s="376"/>
      <c r="TVP115" s="376"/>
      <c r="TVQ115" s="376"/>
      <c r="TVR115" s="376"/>
      <c r="TVS115" s="376"/>
      <c r="TVT115" s="376"/>
      <c r="TVU115" s="376"/>
      <c r="TVV115" s="376"/>
      <c r="TVW115" s="376"/>
      <c r="TVX115" s="376"/>
      <c r="TVY115" s="376"/>
      <c r="TVZ115" s="376"/>
      <c r="TWA115" s="376"/>
      <c r="TWB115" s="376"/>
      <c r="TWC115" s="376"/>
      <c r="TWD115" s="376"/>
      <c r="TWE115" s="376"/>
      <c r="TWF115" s="376"/>
      <c r="TWG115" s="376"/>
      <c r="TWH115" s="376"/>
      <c r="TWI115" s="376"/>
      <c r="TWJ115" s="376"/>
      <c r="TWK115" s="376"/>
      <c r="TWL115" s="376"/>
      <c r="TWM115" s="376"/>
      <c r="TWN115" s="376"/>
      <c r="TWO115" s="376"/>
      <c r="TWP115" s="376"/>
      <c r="TWQ115" s="376"/>
      <c r="TWR115" s="376"/>
      <c r="TWS115" s="376"/>
      <c r="TWT115" s="376"/>
      <c r="TWU115" s="376"/>
      <c r="TWV115" s="376"/>
      <c r="TWW115" s="376"/>
      <c r="TWX115" s="376"/>
      <c r="TWY115" s="376"/>
      <c r="TWZ115" s="376"/>
      <c r="TXA115" s="376"/>
      <c r="TXB115" s="376"/>
      <c r="TXC115" s="376"/>
      <c r="TXD115" s="376"/>
      <c r="TXE115" s="376"/>
      <c r="TXF115" s="376"/>
      <c r="TXG115" s="376"/>
      <c r="TXH115" s="376"/>
      <c r="TXI115" s="376"/>
      <c r="TXJ115" s="376"/>
      <c r="TXK115" s="376"/>
      <c r="TXL115" s="376"/>
      <c r="TXM115" s="376"/>
      <c r="TXN115" s="376"/>
      <c r="TXO115" s="376"/>
      <c r="TXP115" s="376"/>
      <c r="TXQ115" s="376"/>
      <c r="TXR115" s="376"/>
      <c r="TXS115" s="376"/>
      <c r="TXT115" s="376"/>
      <c r="TXU115" s="376"/>
      <c r="TXV115" s="376"/>
      <c r="TXW115" s="376"/>
      <c r="TXX115" s="376"/>
      <c r="TXY115" s="376"/>
      <c r="TXZ115" s="376"/>
      <c r="TYA115" s="376"/>
      <c r="TYB115" s="376"/>
      <c r="TYC115" s="376"/>
      <c r="TYD115" s="376"/>
      <c r="TYE115" s="376"/>
      <c r="TYF115" s="376"/>
      <c r="TYG115" s="376"/>
      <c r="TYH115" s="376"/>
      <c r="TYI115" s="376"/>
      <c r="TYJ115" s="376"/>
      <c r="TYK115" s="376"/>
      <c r="TYL115" s="376"/>
      <c r="TYM115" s="376"/>
      <c r="TYN115" s="376"/>
      <c r="TYO115" s="376"/>
      <c r="TYP115" s="376"/>
      <c r="TYQ115" s="376"/>
      <c r="TYR115" s="376"/>
      <c r="TYS115" s="376"/>
      <c r="TYT115" s="376"/>
      <c r="TYU115" s="376"/>
      <c r="TYV115" s="376"/>
      <c r="TYW115" s="376"/>
      <c r="TYX115" s="376"/>
      <c r="TYY115" s="376"/>
      <c r="TYZ115" s="376"/>
      <c r="TZA115" s="376"/>
      <c r="TZB115" s="376"/>
      <c r="TZC115" s="376"/>
      <c r="TZD115" s="376"/>
      <c r="TZE115" s="376"/>
      <c r="TZF115" s="376"/>
      <c r="TZG115" s="376"/>
      <c r="TZH115" s="376"/>
      <c r="TZI115" s="376"/>
      <c r="TZJ115" s="376"/>
      <c r="TZK115" s="376"/>
      <c r="TZL115" s="376"/>
      <c r="TZM115" s="376"/>
      <c r="TZN115" s="376"/>
      <c r="TZO115" s="376"/>
      <c r="TZP115" s="376"/>
      <c r="TZQ115" s="376"/>
      <c r="TZR115" s="376"/>
      <c r="TZS115" s="376"/>
      <c r="TZT115" s="376"/>
      <c r="TZU115" s="376"/>
      <c r="TZV115" s="376"/>
      <c r="TZW115" s="376"/>
      <c r="TZX115" s="376"/>
      <c r="TZY115" s="376"/>
      <c r="TZZ115" s="376"/>
      <c r="UAA115" s="376"/>
      <c r="UAB115" s="376"/>
      <c r="UAC115" s="376"/>
      <c r="UAD115" s="376"/>
      <c r="UAE115" s="376"/>
      <c r="UAF115" s="376"/>
      <c r="UAG115" s="376"/>
      <c r="UAH115" s="376"/>
      <c r="UAI115" s="376"/>
      <c r="UAJ115" s="376"/>
      <c r="UAK115" s="376"/>
      <c r="UAL115" s="376"/>
      <c r="UAM115" s="376"/>
      <c r="UAN115" s="376"/>
      <c r="UAO115" s="376"/>
      <c r="UAP115" s="376"/>
      <c r="UAQ115" s="376"/>
      <c r="UAR115" s="376"/>
      <c r="UAS115" s="376"/>
      <c r="UAT115" s="376"/>
      <c r="UAU115" s="376"/>
      <c r="UAV115" s="376"/>
      <c r="UAW115" s="376"/>
      <c r="UAX115" s="376"/>
      <c r="UAY115" s="376"/>
      <c r="UAZ115" s="376"/>
      <c r="UBA115" s="376"/>
      <c r="UBB115" s="376"/>
      <c r="UBC115" s="376"/>
      <c r="UBD115" s="376"/>
      <c r="UBE115" s="376"/>
      <c r="UBF115" s="376"/>
      <c r="UBG115" s="376"/>
      <c r="UBH115" s="376"/>
      <c r="UBI115" s="376"/>
      <c r="UBJ115" s="376"/>
      <c r="UBK115" s="376"/>
      <c r="UBL115" s="376"/>
      <c r="UBM115" s="376"/>
      <c r="UBN115" s="376"/>
      <c r="UBO115" s="376"/>
      <c r="UBP115" s="376"/>
      <c r="UBQ115" s="376"/>
      <c r="UBR115" s="376"/>
      <c r="UBS115" s="376"/>
      <c r="UBT115" s="376"/>
      <c r="UBU115" s="376"/>
      <c r="UBV115" s="376"/>
      <c r="UBW115" s="376"/>
      <c r="UBX115" s="376"/>
      <c r="UBY115" s="376"/>
      <c r="UBZ115" s="376"/>
      <c r="UCA115" s="376"/>
      <c r="UCB115" s="376"/>
      <c r="UCC115" s="376"/>
      <c r="UCD115" s="376"/>
      <c r="UCE115" s="376"/>
      <c r="UCF115" s="376"/>
      <c r="UCG115" s="376"/>
      <c r="UCH115" s="376"/>
      <c r="UCI115" s="376"/>
      <c r="UCJ115" s="376"/>
      <c r="UCK115" s="376"/>
      <c r="UCL115" s="376"/>
      <c r="UCM115" s="376"/>
      <c r="UCN115" s="376"/>
      <c r="UCO115" s="376"/>
      <c r="UCP115" s="376"/>
      <c r="UCQ115" s="376"/>
      <c r="UCR115" s="376"/>
      <c r="UCS115" s="376"/>
      <c r="UCT115" s="376"/>
      <c r="UCU115" s="376"/>
      <c r="UCV115" s="376"/>
      <c r="UCW115" s="376"/>
      <c r="UCX115" s="376"/>
      <c r="UCY115" s="376"/>
      <c r="UCZ115" s="376"/>
      <c r="UDA115" s="376"/>
      <c r="UDB115" s="376"/>
      <c r="UDC115" s="376"/>
      <c r="UDD115" s="376"/>
      <c r="UDE115" s="376"/>
      <c r="UDF115" s="376"/>
      <c r="UDG115" s="376"/>
      <c r="UDH115" s="376"/>
      <c r="UDI115" s="376"/>
      <c r="UDJ115" s="376"/>
      <c r="UDK115" s="376"/>
      <c r="UDL115" s="376"/>
      <c r="UDM115" s="376"/>
      <c r="UDN115" s="376"/>
      <c r="UDO115" s="376"/>
      <c r="UDP115" s="376"/>
      <c r="UDQ115" s="376"/>
      <c r="UDR115" s="376"/>
      <c r="UDS115" s="376"/>
      <c r="UDT115" s="376"/>
      <c r="UDU115" s="376"/>
      <c r="UDV115" s="376"/>
      <c r="UDW115" s="376"/>
      <c r="UDX115" s="376"/>
      <c r="UDY115" s="376"/>
      <c r="UDZ115" s="376"/>
      <c r="UEA115" s="376"/>
      <c r="UEB115" s="376"/>
      <c r="UEC115" s="376"/>
      <c r="UED115" s="376"/>
      <c r="UEE115" s="376"/>
      <c r="UEF115" s="376"/>
      <c r="UEG115" s="376"/>
      <c r="UEH115" s="376"/>
      <c r="UEI115" s="376"/>
      <c r="UEJ115" s="376"/>
      <c r="UEK115" s="376"/>
      <c r="UEL115" s="376"/>
      <c r="UEM115" s="376"/>
      <c r="UEN115" s="376"/>
      <c r="UEO115" s="376"/>
      <c r="UEP115" s="376"/>
      <c r="UEQ115" s="376"/>
      <c r="UER115" s="376"/>
      <c r="UES115" s="376"/>
      <c r="UET115" s="376"/>
      <c r="UEU115" s="376"/>
      <c r="UEV115" s="376"/>
      <c r="UEW115" s="376"/>
      <c r="UEX115" s="376"/>
      <c r="UEY115" s="376"/>
      <c r="UEZ115" s="376"/>
      <c r="UFA115" s="376"/>
      <c r="UFB115" s="376"/>
      <c r="UFC115" s="376"/>
      <c r="UFD115" s="376"/>
      <c r="UFE115" s="376"/>
      <c r="UFF115" s="376"/>
      <c r="UFG115" s="376"/>
      <c r="UFH115" s="376"/>
      <c r="UFI115" s="376"/>
      <c r="UFJ115" s="376"/>
      <c r="UFK115" s="376"/>
      <c r="UFL115" s="376"/>
      <c r="UFM115" s="376"/>
      <c r="UFN115" s="376"/>
      <c r="UFO115" s="376"/>
      <c r="UFP115" s="376"/>
      <c r="UFQ115" s="376"/>
      <c r="UFR115" s="376"/>
      <c r="UFS115" s="376"/>
      <c r="UFT115" s="376"/>
      <c r="UFU115" s="376"/>
      <c r="UFV115" s="376"/>
      <c r="UFW115" s="376"/>
      <c r="UFX115" s="376"/>
      <c r="UFY115" s="376"/>
      <c r="UFZ115" s="376"/>
      <c r="UGA115" s="376"/>
      <c r="UGB115" s="376"/>
      <c r="UGC115" s="376"/>
      <c r="UGD115" s="376"/>
      <c r="UGE115" s="376"/>
      <c r="UGF115" s="376"/>
      <c r="UGG115" s="376"/>
      <c r="UGH115" s="376"/>
      <c r="UGI115" s="376"/>
      <c r="UGJ115" s="376"/>
      <c r="UGK115" s="376"/>
      <c r="UGL115" s="376"/>
      <c r="UGM115" s="376"/>
      <c r="UGN115" s="376"/>
      <c r="UGO115" s="376"/>
      <c r="UGP115" s="376"/>
      <c r="UGQ115" s="376"/>
      <c r="UGR115" s="376"/>
      <c r="UGS115" s="376"/>
      <c r="UGT115" s="376"/>
      <c r="UGU115" s="376"/>
      <c r="UGV115" s="376"/>
      <c r="UGW115" s="376"/>
      <c r="UGX115" s="376"/>
      <c r="UGY115" s="376"/>
      <c r="UGZ115" s="376"/>
      <c r="UHA115" s="376"/>
      <c r="UHB115" s="376"/>
      <c r="UHC115" s="376"/>
      <c r="UHD115" s="376"/>
      <c r="UHE115" s="376"/>
      <c r="UHF115" s="376"/>
      <c r="UHG115" s="376"/>
      <c r="UHH115" s="376"/>
      <c r="UHI115" s="376"/>
      <c r="UHJ115" s="376"/>
      <c r="UHK115" s="376"/>
      <c r="UHL115" s="376"/>
      <c r="UHM115" s="376"/>
      <c r="UHN115" s="376"/>
      <c r="UHO115" s="376"/>
      <c r="UHP115" s="376"/>
      <c r="UHQ115" s="376"/>
      <c r="UHR115" s="376"/>
      <c r="UHS115" s="376"/>
      <c r="UHT115" s="376"/>
      <c r="UHU115" s="376"/>
      <c r="UHV115" s="376"/>
      <c r="UHW115" s="376"/>
      <c r="UHX115" s="376"/>
      <c r="UHY115" s="376"/>
      <c r="UHZ115" s="376"/>
      <c r="UIA115" s="376"/>
      <c r="UIB115" s="376"/>
      <c r="UIC115" s="376"/>
      <c r="UID115" s="376"/>
      <c r="UIE115" s="376"/>
      <c r="UIF115" s="376"/>
      <c r="UIG115" s="376"/>
      <c r="UIH115" s="376"/>
      <c r="UII115" s="376"/>
      <c r="UIJ115" s="376"/>
      <c r="UIK115" s="376"/>
      <c r="UIL115" s="376"/>
      <c r="UIM115" s="376"/>
      <c r="UIN115" s="376"/>
      <c r="UIO115" s="376"/>
      <c r="UIP115" s="376"/>
      <c r="UIQ115" s="376"/>
      <c r="UIR115" s="376"/>
      <c r="UIS115" s="376"/>
      <c r="UIT115" s="376"/>
      <c r="UIU115" s="376"/>
      <c r="UIV115" s="376"/>
      <c r="UIW115" s="376"/>
      <c r="UIX115" s="376"/>
      <c r="UIY115" s="376"/>
      <c r="UIZ115" s="376"/>
      <c r="UJA115" s="376"/>
      <c r="UJB115" s="376"/>
      <c r="UJC115" s="376"/>
      <c r="UJD115" s="376"/>
      <c r="UJE115" s="376"/>
      <c r="UJF115" s="376"/>
      <c r="UJG115" s="376"/>
      <c r="UJH115" s="376"/>
      <c r="UJI115" s="376"/>
      <c r="UJJ115" s="376"/>
      <c r="UJK115" s="376"/>
      <c r="UJL115" s="376"/>
      <c r="UJM115" s="376"/>
      <c r="UJN115" s="376"/>
      <c r="UJO115" s="376"/>
      <c r="UJP115" s="376"/>
      <c r="UJQ115" s="376"/>
      <c r="UJR115" s="376"/>
      <c r="UJS115" s="376"/>
      <c r="UJT115" s="376"/>
      <c r="UJU115" s="376"/>
      <c r="UJV115" s="376"/>
      <c r="UJW115" s="376"/>
      <c r="UJX115" s="376"/>
      <c r="UJY115" s="376"/>
      <c r="UJZ115" s="376"/>
      <c r="UKA115" s="376"/>
      <c r="UKB115" s="376"/>
      <c r="UKC115" s="376"/>
      <c r="UKD115" s="376"/>
      <c r="UKE115" s="376"/>
      <c r="UKF115" s="376"/>
      <c r="UKG115" s="376"/>
      <c r="UKH115" s="376"/>
      <c r="UKI115" s="376"/>
      <c r="UKJ115" s="376"/>
      <c r="UKK115" s="376"/>
      <c r="UKL115" s="376"/>
      <c r="UKM115" s="376"/>
      <c r="UKN115" s="376"/>
      <c r="UKO115" s="376"/>
      <c r="UKP115" s="376"/>
      <c r="UKQ115" s="376"/>
      <c r="UKR115" s="376"/>
      <c r="UKS115" s="376"/>
      <c r="UKT115" s="376"/>
      <c r="UKU115" s="376"/>
      <c r="UKV115" s="376"/>
      <c r="UKW115" s="376"/>
      <c r="UKX115" s="376"/>
      <c r="UKY115" s="376"/>
      <c r="UKZ115" s="376"/>
      <c r="ULA115" s="376"/>
      <c r="ULB115" s="376"/>
      <c r="ULC115" s="376"/>
      <c r="ULD115" s="376"/>
      <c r="ULE115" s="376"/>
      <c r="ULF115" s="376"/>
      <c r="ULG115" s="376"/>
      <c r="ULH115" s="376"/>
      <c r="ULI115" s="376"/>
      <c r="ULJ115" s="376"/>
      <c r="ULK115" s="376"/>
      <c r="ULL115" s="376"/>
      <c r="ULM115" s="376"/>
      <c r="ULN115" s="376"/>
      <c r="ULO115" s="376"/>
      <c r="ULP115" s="376"/>
      <c r="ULQ115" s="376"/>
      <c r="ULR115" s="376"/>
      <c r="ULS115" s="376"/>
      <c r="ULT115" s="376"/>
      <c r="ULU115" s="376"/>
      <c r="ULV115" s="376"/>
      <c r="ULW115" s="376"/>
      <c r="ULX115" s="376"/>
      <c r="ULY115" s="376"/>
      <c r="ULZ115" s="376"/>
      <c r="UMA115" s="376"/>
      <c r="UMB115" s="376"/>
      <c r="UMC115" s="376"/>
      <c r="UMD115" s="376"/>
      <c r="UME115" s="376"/>
      <c r="UMF115" s="376"/>
      <c r="UMG115" s="376"/>
      <c r="UMH115" s="376"/>
      <c r="UMI115" s="376"/>
      <c r="UMJ115" s="376"/>
      <c r="UMK115" s="376"/>
      <c r="UML115" s="376"/>
      <c r="UMM115" s="376"/>
      <c r="UMN115" s="376"/>
      <c r="UMO115" s="376"/>
      <c r="UMP115" s="376"/>
      <c r="UMQ115" s="376"/>
      <c r="UMR115" s="376"/>
      <c r="UMS115" s="376"/>
      <c r="UMT115" s="376"/>
      <c r="UMU115" s="376"/>
      <c r="UMV115" s="376"/>
      <c r="UMW115" s="376"/>
      <c r="UMX115" s="376"/>
      <c r="UMY115" s="376"/>
      <c r="UMZ115" s="376"/>
      <c r="UNA115" s="376"/>
      <c r="UNB115" s="376"/>
      <c r="UNC115" s="376"/>
      <c r="UND115" s="376"/>
      <c r="UNE115" s="376"/>
      <c r="UNF115" s="376"/>
      <c r="UNG115" s="376"/>
      <c r="UNH115" s="376"/>
      <c r="UNI115" s="376"/>
      <c r="UNJ115" s="376"/>
      <c r="UNK115" s="376"/>
      <c r="UNL115" s="376"/>
      <c r="UNM115" s="376"/>
      <c r="UNN115" s="376"/>
      <c r="UNO115" s="376"/>
      <c r="UNP115" s="376"/>
      <c r="UNQ115" s="376"/>
      <c r="UNR115" s="376"/>
      <c r="UNS115" s="376"/>
      <c r="UNT115" s="376"/>
      <c r="UNU115" s="376"/>
      <c r="UNV115" s="376"/>
      <c r="UNW115" s="376"/>
      <c r="UNX115" s="376"/>
      <c r="UNY115" s="376"/>
      <c r="UNZ115" s="376"/>
      <c r="UOA115" s="376"/>
      <c r="UOB115" s="376"/>
      <c r="UOC115" s="376"/>
      <c r="UOD115" s="376"/>
      <c r="UOE115" s="376"/>
      <c r="UOF115" s="376"/>
      <c r="UOG115" s="376"/>
      <c r="UOH115" s="376"/>
      <c r="UOI115" s="376"/>
      <c r="UOJ115" s="376"/>
      <c r="UOK115" s="376"/>
      <c r="UOL115" s="376"/>
      <c r="UOM115" s="376"/>
      <c r="UON115" s="376"/>
      <c r="UOO115" s="376"/>
      <c r="UOP115" s="376"/>
      <c r="UOQ115" s="376"/>
      <c r="UOR115" s="376"/>
      <c r="UOS115" s="376"/>
      <c r="UOT115" s="376"/>
      <c r="UOU115" s="376"/>
      <c r="UOV115" s="376"/>
      <c r="UOW115" s="376"/>
      <c r="UOX115" s="376"/>
      <c r="UOY115" s="376"/>
      <c r="UOZ115" s="376"/>
      <c r="UPA115" s="376"/>
      <c r="UPB115" s="376"/>
      <c r="UPC115" s="376"/>
      <c r="UPD115" s="376"/>
      <c r="UPE115" s="376"/>
      <c r="UPF115" s="376"/>
      <c r="UPG115" s="376"/>
      <c r="UPH115" s="376"/>
      <c r="UPI115" s="376"/>
      <c r="UPJ115" s="376"/>
      <c r="UPK115" s="376"/>
      <c r="UPL115" s="376"/>
      <c r="UPM115" s="376"/>
      <c r="UPN115" s="376"/>
      <c r="UPO115" s="376"/>
      <c r="UPP115" s="376"/>
      <c r="UPQ115" s="376"/>
      <c r="UPR115" s="376"/>
      <c r="UPS115" s="376"/>
      <c r="UPT115" s="376"/>
      <c r="UPU115" s="376"/>
      <c r="UPV115" s="376"/>
      <c r="UPW115" s="376"/>
      <c r="UPX115" s="376"/>
      <c r="UPY115" s="376"/>
      <c r="UPZ115" s="376"/>
      <c r="UQA115" s="376"/>
      <c r="UQB115" s="376"/>
      <c r="UQC115" s="376"/>
      <c r="UQD115" s="376"/>
      <c r="UQE115" s="376"/>
      <c r="UQF115" s="376"/>
      <c r="UQG115" s="376"/>
      <c r="UQH115" s="376"/>
      <c r="UQI115" s="376"/>
      <c r="UQJ115" s="376"/>
      <c r="UQK115" s="376"/>
      <c r="UQL115" s="376"/>
      <c r="UQM115" s="376"/>
      <c r="UQN115" s="376"/>
      <c r="UQO115" s="376"/>
      <c r="UQP115" s="376"/>
      <c r="UQQ115" s="376"/>
      <c r="UQR115" s="376"/>
      <c r="UQS115" s="376"/>
      <c r="UQT115" s="376"/>
      <c r="UQU115" s="376"/>
      <c r="UQV115" s="376"/>
      <c r="UQW115" s="376"/>
      <c r="UQX115" s="376"/>
      <c r="UQY115" s="376"/>
      <c r="UQZ115" s="376"/>
      <c r="URA115" s="376"/>
      <c r="URB115" s="376"/>
      <c r="URC115" s="376"/>
      <c r="URD115" s="376"/>
      <c r="URE115" s="376"/>
      <c r="URF115" s="376"/>
      <c r="URG115" s="376"/>
      <c r="URH115" s="376"/>
      <c r="URI115" s="376"/>
      <c r="URJ115" s="376"/>
      <c r="URK115" s="376"/>
      <c r="URL115" s="376"/>
      <c r="URM115" s="376"/>
      <c r="URN115" s="376"/>
      <c r="URO115" s="376"/>
      <c r="URP115" s="376"/>
      <c r="URQ115" s="376"/>
      <c r="URR115" s="376"/>
      <c r="URS115" s="376"/>
      <c r="URT115" s="376"/>
      <c r="URU115" s="376"/>
      <c r="URV115" s="376"/>
      <c r="URW115" s="376"/>
      <c r="URX115" s="376"/>
      <c r="URY115" s="376"/>
      <c r="URZ115" s="376"/>
      <c r="USA115" s="376"/>
      <c r="USB115" s="376"/>
      <c r="USC115" s="376"/>
      <c r="USD115" s="376"/>
      <c r="USE115" s="376"/>
      <c r="USF115" s="376"/>
      <c r="USG115" s="376"/>
      <c r="USH115" s="376"/>
      <c r="USI115" s="376"/>
      <c r="USJ115" s="376"/>
      <c r="USK115" s="376"/>
      <c r="USL115" s="376"/>
      <c r="USM115" s="376"/>
      <c r="USN115" s="376"/>
      <c r="USO115" s="376"/>
      <c r="USP115" s="376"/>
      <c r="USQ115" s="376"/>
      <c r="USR115" s="376"/>
      <c r="USS115" s="376"/>
      <c r="UST115" s="376"/>
      <c r="USU115" s="376"/>
      <c r="USV115" s="376"/>
      <c r="USW115" s="376"/>
      <c r="USX115" s="376"/>
      <c r="USY115" s="376"/>
      <c r="USZ115" s="376"/>
      <c r="UTA115" s="376"/>
      <c r="UTB115" s="376"/>
      <c r="UTC115" s="376"/>
      <c r="UTD115" s="376"/>
      <c r="UTE115" s="376"/>
      <c r="UTF115" s="376"/>
      <c r="UTG115" s="376"/>
      <c r="UTH115" s="376"/>
      <c r="UTI115" s="376"/>
      <c r="UTJ115" s="376"/>
      <c r="UTK115" s="376"/>
      <c r="UTL115" s="376"/>
      <c r="UTM115" s="376"/>
      <c r="UTN115" s="376"/>
      <c r="UTO115" s="376"/>
      <c r="UTP115" s="376"/>
      <c r="UTQ115" s="376"/>
      <c r="UTR115" s="376"/>
      <c r="UTS115" s="376"/>
      <c r="UTT115" s="376"/>
      <c r="UTU115" s="376"/>
      <c r="UTV115" s="376"/>
      <c r="UTW115" s="376"/>
      <c r="UTX115" s="376"/>
      <c r="UTY115" s="376"/>
      <c r="UTZ115" s="376"/>
      <c r="UUA115" s="376"/>
      <c r="UUB115" s="376"/>
      <c r="UUC115" s="376"/>
      <c r="UUD115" s="376"/>
      <c r="UUE115" s="376"/>
      <c r="UUF115" s="376"/>
      <c r="UUG115" s="376"/>
      <c r="UUH115" s="376"/>
      <c r="UUI115" s="376"/>
      <c r="UUJ115" s="376"/>
      <c r="UUK115" s="376"/>
      <c r="UUL115" s="376"/>
      <c r="UUM115" s="376"/>
      <c r="UUN115" s="376"/>
      <c r="UUO115" s="376"/>
      <c r="UUP115" s="376"/>
      <c r="UUQ115" s="376"/>
      <c r="UUR115" s="376"/>
      <c r="UUS115" s="376"/>
      <c r="UUT115" s="376"/>
      <c r="UUU115" s="376"/>
      <c r="UUV115" s="376"/>
      <c r="UUW115" s="376"/>
      <c r="UUX115" s="376"/>
      <c r="UUY115" s="376"/>
      <c r="UUZ115" s="376"/>
      <c r="UVA115" s="376"/>
      <c r="UVB115" s="376"/>
      <c r="UVC115" s="376"/>
      <c r="UVD115" s="376"/>
      <c r="UVE115" s="376"/>
      <c r="UVF115" s="376"/>
      <c r="UVG115" s="376"/>
      <c r="UVH115" s="376"/>
      <c r="UVI115" s="376"/>
      <c r="UVJ115" s="376"/>
      <c r="UVK115" s="376"/>
      <c r="UVL115" s="376"/>
      <c r="UVM115" s="376"/>
      <c r="UVN115" s="376"/>
      <c r="UVO115" s="376"/>
      <c r="UVP115" s="376"/>
      <c r="UVQ115" s="376"/>
      <c r="UVR115" s="376"/>
      <c r="UVS115" s="376"/>
      <c r="UVT115" s="376"/>
      <c r="UVU115" s="376"/>
      <c r="UVV115" s="376"/>
      <c r="UVW115" s="376"/>
      <c r="UVX115" s="376"/>
      <c r="UVY115" s="376"/>
      <c r="UVZ115" s="376"/>
      <c r="UWA115" s="376"/>
      <c r="UWB115" s="376"/>
      <c r="UWC115" s="376"/>
      <c r="UWD115" s="376"/>
      <c r="UWE115" s="376"/>
      <c r="UWF115" s="376"/>
      <c r="UWG115" s="376"/>
      <c r="UWH115" s="376"/>
      <c r="UWI115" s="376"/>
      <c r="UWJ115" s="376"/>
      <c r="UWK115" s="376"/>
      <c r="UWL115" s="376"/>
      <c r="UWM115" s="376"/>
      <c r="UWN115" s="376"/>
      <c r="UWO115" s="376"/>
      <c r="UWP115" s="376"/>
      <c r="UWQ115" s="376"/>
      <c r="UWR115" s="376"/>
      <c r="UWS115" s="376"/>
      <c r="UWT115" s="376"/>
      <c r="UWU115" s="376"/>
      <c r="UWV115" s="376"/>
      <c r="UWW115" s="376"/>
      <c r="UWX115" s="376"/>
      <c r="UWY115" s="376"/>
      <c r="UWZ115" s="376"/>
      <c r="UXA115" s="376"/>
      <c r="UXB115" s="376"/>
      <c r="UXC115" s="376"/>
      <c r="UXD115" s="376"/>
      <c r="UXE115" s="376"/>
      <c r="UXF115" s="376"/>
      <c r="UXG115" s="376"/>
      <c r="UXH115" s="376"/>
      <c r="UXI115" s="376"/>
      <c r="UXJ115" s="376"/>
      <c r="UXK115" s="376"/>
      <c r="UXL115" s="376"/>
      <c r="UXM115" s="376"/>
      <c r="UXN115" s="376"/>
      <c r="UXO115" s="376"/>
      <c r="UXP115" s="376"/>
      <c r="UXQ115" s="376"/>
      <c r="UXR115" s="376"/>
      <c r="UXS115" s="376"/>
      <c r="UXT115" s="376"/>
      <c r="UXU115" s="376"/>
      <c r="UXV115" s="376"/>
      <c r="UXW115" s="376"/>
      <c r="UXX115" s="376"/>
      <c r="UXY115" s="376"/>
      <c r="UXZ115" s="376"/>
      <c r="UYA115" s="376"/>
      <c r="UYB115" s="376"/>
      <c r="UYC115" s="376"/>
      <c r="UYD115" s="376"/>
      <c r="UYE115" s="376"/>
      <c r="UYF115" s="376"/>
      <c r="UYG115" s="376"/>
      <c r="UYH115" s="376"/>
      <c r="UYI115" s="376"/>
      <c r="UYJ115" s="376"/>
      <c r="UYK115" s="376"/>
      <c r="UYL115" s="376"/>
      <c r="UYM115" s="376"/>
      <c r="UYN115" s="376"/>
      <c r="UYO115" s="376"/>
      <c r="UYP115" s="376"/>
      <c r="UYQ115" s="376"/>
      <c r="UYR115" s="376"/>
      <c r="UYS115" s="376"/>
      <c r="UYT115" s="376"/>
      <c r="UYU115" s="376"/>
      <c r="UYV115" s="376"/>
      <c r="UYW115" s="376"/>
      <c r="UYX115" s="376"/>
      <c r="UYY115" s="376"/>
      <c r="UYZ115" s="376"/>
      <c r="UZA115" s="376"/>
      <c r="UZB115" s="376"/>
      <c r="UZC115" s="376"/>
      <c r="UZD115" s="376"/>
      <c r="UZE115" s="376"/>
      <c r="UZF115" s="376"/>
      <c r="UZG115" s="376"/>
      <c r="UZH115" s="376"/>
      <c r="UZI115" s="376"/>
      <c r="UZJ115" s="376"/>
      <c r="UZK115" s="376"/>
      <c r="UZL115" s="376"/>
      <c r="UZM115" s="376"/>
      <c r="UZN115" s="376"/>
      <c r="UZO115" s="376"/>
      <c r="UZP115" s="376"/>
      <c r="UZQ115" s="376"/>
      <c r="UZR115" s="376"/>
      <c r="UZS115" s="376"/>
      <c r="UZT115" s="376"/>
      <c r="UZU115" s="376"/>
      <c r="UZV115" s="376"/>
      <c r="UZW115" s="376"/>
      <c r="UZX115" s="376"/>
      <c r="UZY115" s="376"/>
      <c r="UZZ115" s="376"/>
      <c r="VAA115" s="376"/>
      <c r="VAB115" s="376"/>
      <c r="VAC115" s="376"/>
      <c r="VAD115" s="376"/>
      <c r="VAE115" s="376"/>
      <c r="VAF115" s="376"/>
      <c r="VAG115" s="376"/>
      <c r="VAH115" s="376"/>
      <c r="VAI115" s="376"/>
      <c r="VAJ115" s="376"/>
      <c r="VAK115" s="376"/>
      <c r="VAL115" s="376"/>
      <c r="VAM115" s="376"/>
      <c r="VAN115" s="376"/>
      <c r="VAO115" s="376"/>
      <c r="VAP115" s="376"/>
      <c r="VAQ115" s="376"/>
      <c r="VAR115" s="376"/>
      <c r="VAS115" s="376"/>
      <c r="VAT115" s="376"/>
      <c r="VAU115" s="376"/>
      <c r="VAV115" s="376"/>
      <c r="VAW115" s="376"/>
      <c r="VAX115" s="376"/>
      <c r="VAY115" s="376"/>
      <c r="VAZ115" s="376"/>
      <c r="VBA115" s="376"/>
      <c r="VBB115" s="376"/>
      <c r="VBC115" s="376"/>
      <c r="VBD115" s="376"/>
      <c r="VBE115" s="376"/>
      <c r="VBF115" s="376"/>
      <c r="VBG115" s="376"/>
      <c r="VBH115" s="376"/>
      <c r="VBI115" s="376"/>
      <c r="VBJ115" s="376"/>
      <c r="VBK115" s="376"/>
      <c r="VBL115" s="376"/>
      <c r="VBM115" s="376"/>
      <c r="VBN115" s="376"/>
      <c r="VBO115" s="376"/>
      <c r="VBP115" s="376"/>
      <c r="VBQ115" s="376"/>
      <c r="VBR115" s="376"/>
      <c r="VBS115" s="376"/>
      <c r="VBT115" s="376"/>
      <c r="VBU115" s="376"/>
      <c r="VBV115" s="376"/>
      <c r="VBW115" s="376"/>
      <c r="VBX115" s="376"/>
      <c r="VBY115" s="376"/>
      <c r="VBZ115" s="376"/>
      <c r="VCA115" s="376"/>
      <c r="VCB115" s="376"/>
      <c r="VCC115" s="376"/>
      <c r="VCD115" s="376"/>
      <c r="VCE115" s="376"/>
      <c r="VCF115" s="376"/>
      <c r="VCG115" s="376"/>
      <c r="VCH115" s="376"/>
      <c r="VCI115" s="376"/>
      <c r="VCJ115" s="376"/>
      <c r="VCK115" s="376"/>
      <c r="VCL115" s="376"/>
      <c r="VCM115" s="376"/>
      <c r="VCN115" s="376"/>
      <c r="VCO115" s="376"/>
      <c r="VCP115" s="376"/>
      <c r="VCQ115" s="376"/>
      <c r="VCR115" s="376"/>
      <c r="VCS115" s="376"/>
      <c r="VCT115" s="376"/>
      <c r="VCU115" s="376"/>
      <c r="VCV115" s="376"/>
      <c r="VCW115" s="376"/>
      <c r="VCX115" s="376"/>
      <c r="VCY115" s="376"/>
      <c r="VCZ115" s="376"/>
      <c r="VDA115" s="376"/>
      <c r="VDB115" s="376"/>
      <c r="VDC115" s="376"/>
      <c r="VDD115" s="376"/>
      <c r="VDE115" s="376"/>
      <c r="VDF115" s="376"/>
      <c r="VDG115" s="376"/>
      <c r="VDH115" s="376"/>
      <c r="VDI115" s="376"/>
      <c r="VDJ115" s="376"/>
      <c r="VDK115" s="376"/>
      <c r="VDL115" s="376"/>
      <c r="VDM115" s="376"/>
      <c r="VDN115" s="376"/>
      <c r="VDO115" s="376"/>
      <c r="VDP115" s="376"/>
      <c r="VDQ115" s="376"/>
      <c r="VDR115" s="376"/>
      <c r="VDS115" s="376"/>
      <c r="VDT115" s="376"/>
      <c r="VDU115" s="376"/>
      <c r="VDV115" s="376"/>
      <c r="VDW115" s="376"/>
      <c r="VDX115" s="376"/>
      <c r="VDY115" s="376"/>
      <c r="VDZ115" s="376"/>
      <c r="VEA115" s="376"/>
      <c r="VEB115" s="376"/>
      <c r="VEC115" s="376"/>
      <c r="VED115" s="376"/>
      <c r="VEE115" s="376"/>
      <c r="VEF115" s="376"/>
      <c r="VEG115" s="376"/>
      <c r="VEH115" s="376"/>
      <c r="VEI115" s="376"/>
      <c r="VEJ115" s="376"/>
      <c r="VEK115" s="376"/>
      <c r="VEL115" s="376"/>
      <c r="VEM115" s="376"/>
      <c r="VEN115" s="376"/>
      <c r="VEO115" s="376"/>
      <c r="VEP115" s="376"/>
      <c r="VEQ115" s="376"/>
      <c r="VER115" s="376"/>
      <c r="VES115" s="376"/>
      <c r="VET115" s="376"/>
      <c r="VEU115" s="376"/>
      <c r="VEV115" s="376"/>
      <c r="VEW115" s="376"/>
      <c r="VEX115" s="376"/>
      <c r="VEY115" s="376"/>
      <c r="VEZ115" s="376"/>
      <c r="VFA115" s="376"/>
      <c r="VFB115" s="376"/>
      <c r="VFC115" s="376"/>
      <c r="VFD115" s="376"/>
      <c r="VFE115" s="376"/>
      <c r="VFF115" s="376"/>
      <c r="VFG115" s="376"/>
      <c r="VFH115" s="376"/>
      <c r="VFI115" s="376"/>
      <c r="VFJ115" s="376"/>
      <c r="VFK115" s="376"/>
      <c r="VFL115" s="376"/>
      <c r="VFM115" s="376"/>
      <c r="VFN115" s="376"/>
      <c r="VFO115" s="376"/>
      <c r="VFP115" s="376"/>
      <c r="VFQ115" s="376"/>
      <c r="VFR115" s="376"/>
      <c r="VFS115" s="376"/>
      <c r="VFT115" s="376"/>
      <c r="VFU115" s="376"/>
      <c r="VFV115" s="376"/>
      <c r="VFW115" s="376"/>
      <c r="VFX115" s="376"/>
      <c r="VFY115" s="376"/>
      <c r="VFZ115" s="376"/>
      <c r="VGA115" s="376"/>
      <c r="VGB115" s="376"/>
      <c r="VGC115" s="376"/>
      <c r="VGD115" s="376"/>
      <c r="VGE115" s="376"/>
      <c r="VGF115" s="376"/>
      <c r="VGG115" s="376"/>
      <c r="VGH115" s="376"/>
      <c r="VGI115" s="376"/>
      <c r="VGJ115" s="376"/>
      <c r="VGK115" s="376"/>
      <c r="VGL115" s="376"/>
      <c r="VGM115" s="376"/>
      <c r="VGN115" s="376"/>
      <c r="VGO115" s="376"/>
      <c r="VGP115" s="376"/>
      <c r="VGQ115" s="376"/>
      <c r="VGR115" s="376"/>
      <c r="VGS115" s="376"/>
      <c r="VGT115" s="376"/>
      <c r="VGU115" s="376"/>
      <c r="VGV115" s="376"/>
      <c r="VGW115" s="376"/>
      <c r="VGX115" s="376"/>
      <c r="VGY115" s="376"/>
      <c r="VGZ115" s="376"/>
      <c r="VHA115" s="376"/>
      <c r="VHB115" s="376"/>
      <c r="VHC115" s="376"/>
      <c r="VHD115" s="376"/>
      <c r="VHE115" s="376"/>
      <c r="VHF115" s="376"/>
      <c r="VHG115" s="376"/>
      <c r="VHH115" s="376"/>
      <c r="VHI115" s="376"/>
      <c r="VHJ115" s="376"/>
      <c r="VHK115" s="376"/>
      <c r="VHL115" s="376"/>
      <c r="VHM115" s="376"/>
      <c r="VHN115" s="376"/>
      <c r="VHO115" s="376"/>
      <c r="VHP115" s="376"/>
      <c r="VHQ115" s="376"/>
      <c r="VHR115" s="376"/>
      <c r="VHS115" s="376"/>
      <c r="VHT115" s="376"/>
      <c r="VHU115" s="376"/>
      <c r="VHV115" s="376"/>
      <c r="VHW115" s="376"/>
      <c r="VHX115" s="376"/>
      <c r="VHY115" s="376"/>
      <c r="VHZ115" s="376"/>
      <c r="VIA115" s="376"/>
      <c r="VIB115" s="376"/>
      <c r="VIC115" s="376"/>
      <c r="VID115" s="376"/>
      <c r="VIE115" s="376"/>
      <c r="VIF115" s="376"/>
      <c r="VIG115" s="376"/>
      <c r="VIH115" s="376"/>
      <c r="VII115" s="376"/>
      <c r="VIJ115" s="376"/>
      <c r="VIK115" s="376"/>
      <c r="VIL115" s="376"/>
      <c r="VIM115" s="376"/>
      <c r="VIN115" s="376"/>
      <c r="VIO115" s="376"/>
      <c r="VIP115" s="376"/>
      <c r="VIQ115" s="376"/>
      <c r="VIR115" s="376"/>
      <c r="VIS115" s="376"/>
      <c r="VIT115" s="376"/>
      <c r="VIU115" s="376"/>
      <c r="VIV115" s="376"/>
      <c r="VIW115" s="376"/>
      <c r="VIX115" s="376"/>
      <c r="VIY115" s="376"/>
      <c r="VIZ115" s="376"/>
      <c r="VJA115" s="376"/>
      <c r="VJB115" s="376"/>
      <c r="VJC115" s="376"/>
      <c r="VJD115" s="376"/>
      <c r="VJE115" s="376"/>
      <c r="VJF115" s="376"/>
      <c r="VJG115" s="376"/>
      <c r="VJH115" s="376"/>
      <c r="VJI115" s="376"/>
      <c r="VJJ115" s="376"/>
      <c r="VJK115" s="376"/>
      <c r="VJL115" s="376"/>
      <c r="VJM115" s="376"/>
      <c r="VJN115" s="376"/>
      <c r="VJO115" s="376"/>
      <c r="VJP115" s="376"/>
      <c r="VJQ115" s="376"/>
      <c r="VJR115" s="376"/>
      <c r="VJS115" s="376"/>
      <c r="VJT115" s="376"/>
      <c r="VJU115" s="376"/>
      <c r="VJV115" s="376"/>
      <c r="VJW115" s="376"/>
      <c r="VJX115" s="376"/>
      <c r="VJY115" s="376"/>
      <c r="VJZ115" s="376"/>
      <c r="VKA115" s="376"/>
      <c r="VKB115" s="376"/>
      <c r="VKC115" s="376"/>
      <c r="VKD115" s="376"/>
      <c r="VKE115" s="376"/>
      <c r="VKF115" s="376"/>
      <c r="VKG115" s="376"/>
      <c r="VKH115" s="376"/>
      <c r="VKI115" s="376"/>
      <c r="VKJ115" s="376"/>
      <c r="VKK115" s="376"/>
      <c r="VKL115" s="376"/>
      <c r="VKM115" s="376"/>
      <c r="VKN115" s="376"/>
      <c r="VKO115" s="376"/>
      <c r="VKP115" s="376"/>
      <c r="VKQ115" s="376"/>
      <c r="VKR115" s="376"/>
      <c r="VKS115" s="376"/>
      <c r="VKT115" s="376"/>
      <c r="VKU115" s="376"/>
      <c r="VKV115" s="376"/>
      <c r="VKW115" s="376"/>
      <c r="VKX115" s="376"/>
      <c r="VKY115" s="376"/>
      <c r="VKZ115" s="376"/>
      <c r="VLA115" s="376"/>
      <c r="VLB115" s="376"/>
      <c r="VLC115" s="376"/>
      <c r="VLD115" s="376"/>
      <c r="VLE115" s="376"/>
      <c r="VLF115" s="376"/>
      <c r="VLG115" s="376"/>
      <c r="VLH115" s="376"/>
      <c r="VLI115" s="376"/>
      <c r="VLJ115" s="376"/>
      <c r="VLK115" s="376"/>
      <c r="VLL115" s="376"/>
      <c r="VLM115" s="376"/>
      <c r="VLN115" s="376"/>
      <c r="VLO115" s="376"/>
      <c r="VLP115" s="376"/>
      <c r="VLQ115" s="376"/>
      <c r="VLR115" s="376"/>
      <c r="VLS115" s="376"/>
      <c r="VLT115" s="376"/>
      <c r="VLU115" s="376"/>
      <c r="VLV115" s="376"/>
      <c r="VLW115" s="376"/>
      <c r="VLX115" s="376"/>
      <c r="VLY115" s="376"/>
      <c r="VLZ115" s="376"/>
      <c r="VMA115" s="376"/>
      <c r="VMB115" s="376"/>
      <c r="VMC115" s="376"/>
      <c r="VMD115" s="376"/>
      <c r="VME115" s="376"/>
      <c r="VMF115" s="376"/>
      <c r="VMG115" s="376"/>
      <c r="VMH115" s="376"/>
      <c r="VMI115" s="376"/>
      <c r="VMJ115" s="376"/>
      <c r="VMK115" s="376"/>
      <c r="VML115" s="376"/>
      <c r="VMM115" s="376"/>
      <c r="VMN115" s="376"/>
      <c r="VMO115" s="376"/>
      <c r="VMP115" s="376"/>
      <c r="VMQ115" s="376"/>
      <c r="VMR115" s="376"/>
      <c r="VMS115" s="376"/>
      <c r="VMT115" s="376"/>
      <c r="VMU115" s="376"/>
      <c r="VMV115" s="376"/>
      <c r="VMW115" s="376"/>
      <c r="VMX115" s="376"/>
      <c r="VMY115" s="376"/>
      <c r="VMZ115" s="376"/>
      <c r="VNA115" s="376"/>
      <c r="VNB115" s="376"/>
      <c r="VNC115" s="376"/>
      <c r="VND115" s="376"/>
      <c r="VNE115" s="376"/>
      <c r="VNF115" s="376"/>
      <c r="VNG115" s="376"/>
      <c r="VNH115" s="376"/>
      <c r="VNI115" s="376"/>
      <c r="VNJ115" s="376"/>
      <c r="VNK115" s="376"/>
      <c r="VNL115" s="376"/>
      <c r="VNM115" s="376"/>
      <c r="VNN115" s="376"/>
      <c r="VNO115" s="376"/>
      <c r="VNP115" s="376"/>
      <c r="VNQ115" s="376"/>
      <c r="VNR115" s="376"/>
      <c r="VNS115" s="376"/>
      <c r="VNT115" s="376"/>
      <c r="VNU115" s="376"/>
      <c r="VNV115" s="376"/>
      <c r="VNW115" s="376"/>
      <c r="VNX115" s="376"/>
      <c r="VNY115" s="376"/>
      <c r="VNZ115" s="376"/>
      <c r="VOA115" s="376"/>
      <c r="VOB115" s="376"/>
      <c r="VOC115" s="376"/>
      <c r="VOD115" s="376"/>
      <c r="VOE115" s="376"/>
      <c r="VOF115" s="376"/>
      <c r="VOG115" s="376"/>
      <c r="VOH115" s="376"/>
      <c r="VOI115" s="376"/>
      <c r="VOJ115" s="376"/>
      <c r="VOK115" s="376"/>
      <c r="VOL115" s="376"/>
      <c r="VOM115" s="376"/>
      <c r="VON115" s="376"/>
      <c r="VOO115" s="376"/>
      <c r="VOP115" s="376"/>
      <c r="VOQ115" s="376"/>
      <c r="VOR115" s="376"/>
      <c r="VOS115" s="376"/>
      <c r="VOT115" s="376"/>
      <c r="VOU115" s="376"/>
      <c r="VOV115" s="376"/>
      <c r="VOW115" s="376"/>
      <c r="VOX115" s="376"/>
      <c r="VOY115" s="376"/>
      <c r="VOZ115" s="376"/>
      <c r="VPA115" s="376"/>
      <c r="VPB115" s="376"/>
      <c r="VPC115" s="376"/>
      <c r="VPD115" s="376"/>
      <c r="VPE115" s="376"/>
      <c r="VPF115" s="376"/>
      <c r="VPG115" s="376"/>
      <c r="VPH115" s="376"/>
      <c r="VPI115" s="376"/>
      <c r="VPJ115" s="376"/>
      <c r="VPK115" s="376"/>
      <c r="VPL115" s="376"/>
      <c r="VPM115" s="376"/>
      <c r="VPN115" s="376"/>
      <c r="VPO115" s="376"/>
      <c r="VPP115" s="376"/>
      <c r="VPQ115" s="376"/>
      <c r="VPR115" s="376"/>
      <c r="VPS115" s="376"/>
      <c r="VPT115" s="376"/>
      <c r="VPU115" s="376"/>
      <c r="VPV115" s="376"/>
      <c r="VPW115" s="376"/>
      <c r="VPX115" s="376"/>
      <c r="VPY115" s="376"/>
      <c r="VPZ115" s="376"/>
      <c r="VQA115" s="376"/>
      <c r="VQB115" s="376"/>
      <c r="VQC115" s="376"/>
      <c r="VQD115" s="376"/>
      <c r="VQE115" s="376"/>
      <c r="VQF115" s="376"/>
      <c r="VQG115" s="376"/>
      <c r="VQH115" s="376"/>
      <c r="VQI115" s="376"/>
      <c r="VQJ115" s="376"/>
      <c r="VQK115" s="376"/>
      <c r="VQL115" s="376"/>
      <c r="VQM115" s="376"/>
      <c r="VQN115" s="376"/>
      <c r="VQO115" s="376"/>
      <c r="VQP115" s="376"/>
      <c r="VQQ115" s="376"/>
      <c r="VQR115" s="376"/>
      <c r="VQS115" s="376"/>
      <c r="VQT115" s="376"/>
      <c r="VQU115" s="376"/>
      <c r="VQV115" s="376"/>
      <c r="VQW115" s="376"/>
      <c r="VQX115" s="376"/>
      <c r="VQY115" s="376"/>
      <c r="VQZ115" s="376"/>
      <c r="VRA115" s="376"/>
      <c r="VRB115" s="376"/>
      <c r="VRC115" s="376"/>
      <c r="VRD115" s="376"/>
      <c r="VRE115" s="376"/>
      <c r="VRF115" s="376"/>
      <c r="VRG115" s="376"/>
      <c r="VRH115" s="376"/>
      <c r="VRI115" s="376"/>
      <c r="VRJ115" s="376"/>
      <c r="VRK115" s="376"/>
      <c r="VRL115" s="376"/>
      <c r="VRM115" s="376"/>
      <c r="VRN115" s="376"/>
      <c r="VRO115" s="376"/>
      <c r="VRP115" s="376"/>
      <c r="VRQ115" s="376"/>
      <c r="VRR115" s="376"/>
      <c r="VRS115" s="376"/>
      <c r="VRT115" s="376"/>
      <c r="VRU115" s="376"/>
      <c r="VRV115" s="376"/>
      <c r="VRW115" s="376"/>
      <c r="VRX115" s="376"/>
      <c r="VRY115" s="376"/>
      <c r="VRZ115" s="376"/>
      <c r="VSA115" s="376"/>
      <c r="VSB115" s="376"/>
      <c r="VSC115" s="376"/>
      <c r="VSD115" s="376"/>
      <c r="VSE115" s="376"/>
      <c r="VSF115" s="376"/>
      <c r="VSG115" s="376"/>
      <c r="VSH115" s="376"/>
      <c r="VSI115" s="376"/>
      <c r="VSJ115" s="376"/>
      <c r="VSK115" s="376"/>
      <c r="VSL115" s="376"/>
      <c r="VSM115" s="376"/>
      <c r="VSN115" s="376"/>
      <c r="VSO115" s="376"/>
      <c r="VSP115" s="376"/>
      <c r="VSQ115" s="376"/>
      <c r="VSR115" s="376"/>
      <c r="VSS115" s="376"/>
      <c r="VST115" s="376"/>
      <c r="VSU115" s="376"/>
      <c r="VSV115" s="376"/>
      <c r="VSW115" s="376"/>
      <c r="VSX115" s="376"/>
      <c r="VSY115" s="376"/>
      <c r="VSZ115" s="376"/>
      <c r="VTA115" s="376"/>
      <c r="VTB115" s="376"/>
      <c r="VTC115" s="376"/>
      <c r="VTD115" s="376"/>
      <c r="VTE115" s="376"/>
      <c r="VTF115" s="376"/>
      <c r="VTG115" s="376"/>
      <c r="VTH115" s="376"/>
      <c r="VTI115" s="376"/>
      <c r="VTJ115" s="376"/>
      <c r="VTK115" s="376"/>
      <c r="VTL115" s="376"/>
      <c r="VTM115" s="376"/>
      <c r="VTN115" s="376"/>
      <c r="VTO115" s="376"/>
      <c r="VTP115" s="376"/>
      <c r="VTQ115" s="376"/>
      <c r="VTR115" s="376"/>
      <c r="VTS115" s="376"/>
      <c r="VTT115" s="376"/>
      <c r="VTU115" s="376"/>
      <c r="VTV115" s="376"/>
      <c r="VTW115" s="376"/>
      <c r="VTX115" s="376"/>
      <c r="VTY115" s="376"/>
      <c r="VTZ115" s="376"/>
      <c r="VUA115" s="376"/>
      <c r="VUB115" s="376"/>
      <c r="VUC115" s="376"/>
      <c r="VUD115" s="376"/>
      <c r="VUE115" s="376"/>
      <c r="VUF115" s="376"/>
      <c r="VUG115" s="376"/>
      <c r="VUH115" s="376"/>
      <c r="VUI115" s="376"/>
      <c r="VUJ115" s="376"/>
      <c r="VUK115" s="376"/>
      <c r="VUL115" s="376"/>
      <c r="VUM115" s="376"/>
      <c r="VUN115" s="376"/>
      <c r="VUO115" s="376"/>
      <c r="VUP115" s="376"/>
      <c r="VUQ115" s="376"/>
      <c r="VUR115" s="376"/>
      <c r="VUS115" s="376"/>
      <c r="VUT115" s="376"/>
      <c r="VUU115" s="376"/>
      <c r="VUV115" s="376"/>
      <c r="VUW115" s="376"/>
      <c r="VUX115" s="376"/>
      <c r="VUY115" s="376"/>
      <c r="VUZ115" s="376"/>
      <c r="VVA115" s="376"/>
      <c r="VVB115" s="376"/>
      <c r="VVC115" s="376"/>
      <c r="VVD115" s="376"/>
      <c r="VVE115" s="376"/>
      <c r="VVF115" s="376"/>
      <c r="VVG115" s="376"/>
      <c r="VVH115" s="376"/>
      <c r="VVI115" s="376"/>
      <c r="VVJ115" s="376"/>
      <c r="VVK115" s="376"/>
      <c r="VVL115" s="376"/>
      <c r="VVM115" s="376"/>
      <c r="VVN115" s="376"/>
      <c r="VVO115" s="376"/>
      <c r="VVP115" s="376"/>
      <c r="VVQ115" s="376"/>
      <c r="VVR115" s="376"/>
      <c r="VVS115" s="376"/>
      <c r="VVT115" s="376"/>
      <c r="VVU115" s="376"/>
      <c r="VVV115" s="376"/>
      <c r="VVW115" s="376"/>
      <c r="VVX115" s="376"/>
      <c r="VVY115" s="376"/>
      <c r="VVZ115" s="376"/>
      <c r="VWA115" s="376"/>
      <c r="VWB115" s="376"/>
      <c r="VWC115" s="376"/>
      <c r="VWD115" s="376"/>
      <c r="VWE115" s="376"/>
      <c r="VWF115" s="376"/>
      <c r="VWG115" s="376"/>
      <c r="VWH115" s="376"/>
      <c r="VWI115" s="376"/>
      <c r="VWJ115" s="376"/>
      <c r="VWK115" s="376"/>
      <c r="VWL115" s="376"/>
      <c r="VWM115" s="376"/>
      <c r="VWN115" s="376"/>
      <c r="VWO115" s="376"/>
      <c r="VWP115" s="376"/>
      <c r="VWQ115" s="376"/>
      <c r="VWR115" s="376"/>
      <c r="VWS115" s="376"/>
      <c r="VWT115" s="376"/>
      <c r="VWU115" s="376"/>
      <c r="VWV115" s="376"/>
      <c r="VWW115" s="376"/>
      <c r="VWX115" s="376"/>
      <c r="VWY115" s="376"/>
      <c r="VWZ115" s="376"/>
      <c r="VXA115" s="376"/>
      <c r="VXB115" s="376"/>
      <c r="VXC115" s="376"/>
      <c r="VXD115" s="376"/>
      <c r="VXE115" s="376"/>
      <c r="VXF115" s="376"/>
      <c r="VXG115" s="376"/>
      <c r="VXH115" s="376"/>
      <c r="VXI115" s="376"/>
      <c r="VXJ115" s="376"/>
      <c r="VXK115" s="376"/>
      <c r="VXL115" s="376"/>
      <c r="VXM115" s="376"/>
      <c r="VXN115" s="376"/>
      <c r="VXO115" s="376"/>
      <c r="VXP115" s="376"/>
      <c r="VXQ115" s="376"/>
      <c r="VXR115" s="376"/>
      <c r="VXS115" s="376"/>
      <c r="VXT115" s="376"/>
      <c r="VXU115" s="376"/>
      <c r="VXV115" s="376"/>
      <c r="VXW115" s="376"/>
      <c r="VXX115" s="376"/>
      <c r="VXY115" s="376"/>
      <c r="VXZ115" s="376"/>
      <c r="VYA115" s="376"/>
      <c r="VYB115" s="376"/>
      <c r="VYC115" s="376"/>
      <c r="VYD115" s="376"/>
      <c r="VYE115" s="376"/>
      <c r="VYF115" s="376"/>
      <c r="VYG115" s="376"/>
      <c r="VYH115" s="376"/>
      <c r="VYI115" s="376"/>
      <c r="VYJ115" s="376"/>
      <c r="VYK115" s="376"/>
      <c r="VYL115" s="376"/>
      <c r="VYM115" s="376"/>
      <c r="VYN115" s="376"/>
      <c r="VYO115" s="376"/>
      <c r="VYP115" s="376"/>
      <c r="VYQ115" s="376"/>
      <c r="VYR115" s="376"/>
      <c r="VYS115" s="376"/>
      <c r="VYT115" s="376"/>
      <c r="VYU115" s="376"/>
      <c r="VYV115" s="376"/>
      <c r="VYW115" s="376"/>
      <c r="VYX115" s="376"/>
      <c r="VYY115" s="376"/>
      <c r="VYZ115" s="376"/>
      <c r="VZA115" s="376"/>
      <c r="VZB115" s="376"/>
      <c r="VZC115" s="376"/>
      <c r="VZD115" s="376"/>
      <c r="VZE115" s="376"/>
      <c r="VZF115" s="376"/>
      <c r="VZG115" s="376"/>
      <c r="VZH115" s="376"/>
      <c r="VZI115" s="376"/>
      <c r="VZJ115" s="376"/>
      <c r="VZK115" s="376"/>
      <c r="VZL115" s="376"/>
      <c r="VZM115" s="376"/>
      <c r="VZN115" s="376"/>
      <c r="VZO115" s="376"/>
      <c r="VZP115" s="376"/>
      <c r="VZQ115" s="376"/>
      <c r="VZR115" s="376"/>
      <c r="VZS115" s="376"/>
      <c r="VZT115" s="376"/>
      <c r="VZU115" s="376"/>
      <c r="VZV115" s="376"/>
      <c r="VZW115" s="376"/>
      <c r="VZX115" s="376"/>
      <c r="VZY115" s="376"/>
      <c r="VZZ115" s="376"/>
      <c r="WAA115" s="376"/>
      <c r="WAB115" s="376"/>
      <c r="WAC115" s="376"/>
      <c r="WAD115" s="376"/>
      <c r="WAE115" s="376"/>
      <c r="WAF115" s="376"/>
      <c r="WAG115" s="376"/>
      <c r="WAH115" s="376"/>
      <c r="WAI115" s="376"/>
      <c r="WAJ115" s="376"/>
      <c r="WAK115" s="376"/>
      <c r="WAL115" s="376"/>
      <c r="WAM115" s="376"/>
      <c r="WAN115" s="376"/>
      <c r="WAO115" s="376"/>
      <c r="WAP115" s="376"/>
      <c r="WAQ115" s="376"/>
      <c r="WAR115" s="376"/>
      <c r="WAS115" s="376"/>
      <c r="WAT115" s="376"/>
      <c r="WAU115" s="376"/>
      <c r="WAV115" s="376"/>
      <c r="WAW115" s="376"/>
      <c r="WAX115" s="376"/>
      <c r="WAY115" s="376"/>
      <c r="WAZ115" s="376"/>
      <c r="WBA115" s="376"/>
      <c r="WBB115" s="376"/>
      <c r="WBC115" s="376"/>
      <c r="WBD115" s="376"/>
      <c r="WBE115" s="376"/>
      <c r="WBF115" s="376"/>
      <c r="WBG115" s="376"/>
      <c r="WBH115" s="376"/>
      <c r="WBI115" s="376"/>
      <c r="WBJ115" s="376"/>
      <c r="WBK115" s="376"/>
      <c r="WBL115" s="376"/>
      <c r="WBM115" s="376"/>
      <c r="WBN115" s="376"/>
      <c r="WBO115" s="376"/>
      <c r="WBP115" s="376"/>
      <c r="WBQ115" s="376"/>
      <c r="WBR115" s="376"/>
      <c r="WBS115" s="376"/>
      <c r="WBT115" s="376"/>
      <c r="WBU115" s="376"/>
      <c r="WBV115" s="376"/>
      <c r="WBW115" s="376"/>
      <c r="WBX115" s="376"/>
      <c r="WBY115" s="376"/>
      <c r="WBZ115" s="376"/>
      <c r="WCA115" s="376"/>
      <c r="WCB115" s="376"/>
      <c r="WCC115" s="376"/>
      <c r="WCD115" s="376"/>
      <c r="WCE115" s="376"/>
      <c r="WCF115" s="376"/>
      <c r="WCG115" s="376"/>
      <c r="WCH115" s="376"/>
      <c r="WCI115" s="376"/>
      <c r="WCJ115" s="376"/>
      <c r="WCK115" s="376"/>
      <c r="WCL115" s="376"/>
      <c r="WCM115" s="376"/>
      <c r="WCN115" s="376"/>
      <c r="WCO115" s="376"/>
      <c r="WCP115" s="376"/>
      <c r="WCQ115" s="376"/>
      <c r="WCR115" s="376"/>
      <c r="WCS115" s="376"/>
      <c r="WCT115" s="376"/>
      <c r="WCU115" s="376"/>
      <c r="WCV115" s="376"/>
      <c r="WCW115" s="376"/>
      <c r="WCX115" s="376"/>
      <c r="WCY115" s="376"/>
      <c r="WCZ115" s="376"/>
      <c r="WDA115" s="376"/>
      <c r="WDB115" s="376"/>
      <c r="WDC115" s="376"/>
      <c r="WDD115" s="376"/>
      <c r="WDE115" s="376"/>
      <c r="WDF115" s="376"/>
      <c r="WDG115" s="376"/>
      <c r="WDH115" s="376"/>
      <c r="WDI115" s="376"/>
      <c r="WDJ115" s="376"/>
      <c r="WDK115" s="376"/>
      <c r="WDL115" s="376"/>
      <c r="WDM115" s="376"/>
      <c r="WDN115" s="376"/>
      <c r="WDO115" s="376"/>
      <c r="WDP115" s="376"/>
      <c r="WDQ115" s="376"/>
      <c r="WDR115" s="376"/>
      <c r="WDS115" s="376"/>
      <c r="WDT115" s="376"/>
      <c r="WDU115" s="376"/>
      <c r="WDV115" s="376"/>
      <c r="WDW115" s="376"/>
      <c r="WDX115" s="376"/>
      <c r="WDY115" s="376"/>
      <c r="WDZ115" s="376"/>
      <c r="WEA115" s="376"/>
      <c r="WEB115" s="376"/>
      <c r="WEC115" s="376"/>
      <c r="WED115" s="376"/>
      <c r="WEE115" s="376"/>
      <c r="WEF115" s="376"/>
      <c r="WEG115" s="376"/>
      <c r="WEH115" s="376"/>
      <c r="WEI115" s="376"/>
      <c r="WEJ115" s="376"/>
      <c r="WEK115" s="376"/>
      <c r="WEL115" s="376"/>
      <c r="WEM115" s="376"/>
      <c r="WEN115" s="376"/>
      <c r="WEO115" s="376"/>
      <c r="WEP115" s="376"/>
      <c r="WEQ115" s="376"/>
      <c r="WER115" s="376"/>
      <c r="WES115" s="376"/>
      <c r="WET115" s="376"/>
      <c r="WEU115" s="376"/>
      <c r="WEV115" s="376"/>
      <c r="WEW115" s="376"/>
      <c r="WEX115" s="376"/>
      <c r="WEY115" s="376"/>
      <c r="WEZ115" s="376"/>
      <c r="WFA115" s="376"/>
      <c r="WFB115" s="376"/>
      <c r="WFC115" s="376"/>
      <c r="WFD115" s="376"/>
      <c r="WFE115" s="376"/>
      <c r="WFF115" s="376"/>
      <c r="WFG115" s="376"/>
      <c r="WFH115" s="376"/>
      <c r="WFI115" s="376"/>
      <c r="WFJ115" s="376"/>
      <c r="WFK115" s="376"/>
      <c r="WFL115" s="376"/>
      <c r="WFM115" s="376"/>
      <c r="WFN115" s="376"/>
      <c r="WFO115" s="376"/>
      <c r="WFP115" s="376"/>
      <c r="WFQ115" s="376"/>
      <c r="WFR115" s="376"/>
      <c r="WFS115" s="376"/>
      <c r="WFT115" s="376"/>
      <c r="WFU115" s="376"/>
      <c r="WFV115" s="376"/>
      <c r="WFW115" s="376"/>
      <c r="WFX115" s="376"/>
      <c r="WFY115" s="376"/>
      <c r="WFZ115" s="376"/>
      <c r="WGA115" s="376"/>
      <c r="WGB115" s="376"/>
      <c r="WGC115" s="376"/>
      <c r="WGD115" s="376"/>
      <c r="WGE115" s="376"/>
      <c r="WGF115" s="376"/>
      <c r="WGG115" s="376"/>
      <c r="WGH115" s="376"/>
      <c r="WGI115" s="376"/>
      <c r="WGJ115" s="376"/>
      <c r="WGK115" s="376"/>
      <c r="WGL115" s="376"/>
      <c r="WGM115" s="376"/>
      <c r="WGN115" s="376"/>
      <c r="WGO115" s="376"/>
      <c r="WGP115" s="376"/>
      <c r="WGQ115" s="376"/>
      <c r="WGR115" s="376"/>
      <c r="WGS115" s="376"/>
      <c r="WGT115" s="376"/>
      <c r="WGU115" s="376"/>
      <c r="WGV115" s="376"/>
      <c r="WGW115" s="376"/>
      <c r="WGX115" s="376"/>
      <c r="WGY115" s="376"/>
      <c r="WGZ115" s="376"/>
      <c r="WHA115" s="376"/>
      <c r="WHB115" s="376"/>
      <c r="WHC115" s="376"/>
      <c r="WHD115" s="376"/>
      <c r="WHE115" s="376"/>
      <c r="WHF115" s="376"/>
      <c r="WHG115" s="376"/>
      <c r="WHH115" s="376"/>
      <c r="WHI115" s="376"/>
      <c r="WHJ115" s="376"/>
      <c r="WHK115" s="376"/>
      <c r="WHL115" s="376"/>
      <c r="WHM115" s="376"/>
      <c r="WHN115" s="376"/>
      <c r="WHO115" s="376"/>
      <c r="WHP115" s="376"/>
      <c r="WHQ115" s="376"/>
      <c r="WHR115" s="376"/>
      <c r="WHS115" s="376"/>
      <c r="WHT115" s="376"/>
      <c r="WHU115" s="376"/>
      <c r="WHV115" s="376"/>
      <c r="WHW115" s="376"/>
      <c r="WHX115" s="376"/>
      <c r="WHY115" s="376"/>
      <c r="WHZ115" s="376"/>
      <c r="WIA115" s="376"/>
      <c r="WIB115" s="376"/>
      <c r="WIC115" s="376"/>
      <c r="WID115" s="376"/>
      <c r="WIE115" s="376"/>
      <c r="WIF115" s="376"/>
      <c r="WIG115" s="376"/>
      <c r="WIH115" s="376"/>
      <c r="WII115" s="376"/>
      <c r="WIJ115" s="376"/>
      <c r="WIK115" s="376"/>
      <c r="WIL115" s="376"/>
      <c r="WIM115" s="376"/>
      <c r="WIN115" s="376"/>
      <c r="WIO115" s="376"/>
      <c r="WIP115" s="376"/>
      <c r="WIQ115" s="376"/>
      <c r="WIR115" s="376"/>
      <c r="WIS115" s="376"/>
      <c r="WIT115" s="376"/>
      <c r="WIU115" s="376"/>
      <c r="WIV115" s="376"/>
      <c r="WIW115" s="376"/>
      <c r="WIX115" s="376"/>
      <c r="WIY115" s="376"/>
      <c r="WIZ115" s="376"/>
      <c r="WJA115" s="376"/>
      <c r="WJB115" s="376"/>
      <c r="WJC115" s="376"/>
      <c r="WJD115" s="376"/>
      <c r="WJE115" s="376"/>
      <c r="WJF115" s="376"/>
      <c r="WJG115" s="376"/>
      <c r="WJH115" s="376"/>
      <c r="WJI115" s="376"/>
      <c r="WJJ115" s="376"/>
      <c r="WJK115" s="376"/>
      <c r="WJL115" s="376"/>
      <c r="WJM115" s="376"/>
      <c r="WJN115" s="376"/>
      <c r="WJO115" s="376"/>
      <c r="WJP115" s="376"/>
      <c r="WJQ115" s="376"/>
      <c r="WJR115" s="376"/>
      <c r="WJS115" s="376"/>
      <c r="WJT115" s="376"/>
      <c r="WJU115" s="376"/>
      <c r="WJV115" s="376"/>
      <c r="WJW115" s="376"/>
      <c r="WJX115" s="376"/>
      <c r="WJY115" s="376"/>
      <c r="WJZ115" s="376"/>
      <c r="WKA115" s="376"/>
      <c r="WKB115" s="376"/>
      <c r="WKC115" s="376"/>
      <c r="WKD115" s="376"/>
      <c r="WKE115" s="376"/>
      <c r="WKF115" s="376"/>
      <c r="WKG115" s="376"/>
      <c r="WKH115" s="376"/>
      <c r="WKI115" s="376"/>
      <c r="WKJ115" s="376"/>
      <c r="WKK115" s="376"/>
      <c r="WKL115" s="376"/>
      <c r="WKM115" s="376"/>
      <c r="WKN115" s="376"/>
      <c r="WKO115" s="376"/>
      <c r="WKP115" s="376"/>
      <c r="WKQ115" s="376"/>
      <c r="WKR115" s="376"/>
      <c r="WKS115" s="376"/>
      <c r="WKT115" s="376"/>
      <c r="WKU115" s="376"/>
      <c r="WKV115" s="376"/>
      <c r="WKW115" s="376"/>
      <c r="WKX115" s="376"/>
      <c r="WKY115" s="376"/>
      <c r="WKZ115" s="376"/>
      <c r="WLA115" s="376"/>
      <c r="WLB115" s="376"/>
      <c r="WLC115" s="376"/>
      <c r="WLD115" s="376"/>
      <c r="WLE115" s="376"/>
      <c r="WLF115" s="376"/>
      <c r="WLG115" s="376"/>
      <c r="WLH115" s="376"/>
      <c r="WLI115" s="376"/>
      <c r="WLJ115" s="376"/>
      <c r="WLK115" s="376"/>
      <c r="WLL115" s="376"/>
      <c r="WLM115" s="376"/>
      <c r="WLN115" s="376"/>
      <c r="WLO115" s="376"/>
      <c r="WLP115" s="376"/>
      <c r="WLQ115" s="376"/>
      <c r="WLR115" s="376"/>
      <c r="WLS115" s="376"/>
      <c r="WLT115" s="376"/>
      <c r="WLU115" s="376"/>
      <c r="WLV115" s="376"/>
      <c r="WLW115" s="376"/>
      <c r="WLX115" s="376"/>
      <c r="WLY115" s="376"/>
      <c r="WLZ115" s="376"/>
      <c r="WMA115" s="376"/>
      <c r="WMB115" s="376"/>
      <c r="WMC115" s="376"/>
      <c r="WMD115" s="376"/>
      <c r="WME115" s="376"/>
      <c r="WMF115" s="376"/>
      <c r="WMG115" s="376"/>
      <c r="WMH115" s="376"/>
      <c r="WMI115" s="376"/>
      <c r="WMJ115" s="376"/>
      <c r="WMK115" s="376"/>
      <c r="WML115" s="376"/>
      <c r="WMM115" s="376"/>
      <c r="WMN115" s="376"/>
      <c r="WMO115" s="376"/>
      <c r="WMP115" s="376"/>
      <c r="WMQ115" s="376"/>
      <c r="WMR115" s="376"/>
      <c r="WMS115" s="376"/>
      <c r="WMT115" s="376"/>
      <c r="WMU115" s="376"/>
      <c r="WMV115" s="376"/>
      <c r="WMW115" s="376"/>
      <c r="WMX115" s="376"/>
      <c r="WMY115" s="376"/>
      <c r="WMZ115" s="376"/>
      <c r="WNA115" s="376"/>
      <c r="WNB115" s="376"/>
      <c r="WNC115" s="376"/>
      <c r="WND115" s="376"/>
      <c r="WNE115" s="376"/>
      <c r="WNF115" s="376"/>
      <c r="WNG115" s="376"/>
      <c r="WNH115" s="376"/>
      <c r="WNI115" s="376"/>
      <c r="WNJ115" s="376"/>
      <c r="WNK115" s="376"/>
      <c r="WNL115" s="376"/>
      <c r="WNM115" s="376"/>
      <c r="WNN115" s="376"/>
      <c r="WNO115" s="376"/>
      <c r="WNP115" s="376"/>
      <c r="WNQ115" s="376"/>
      <c r="WNR115" s="376"/>
      <c r="WNS115" s="376"/>
      <c r="WNT115" s="376"/>
      <c r="WNU115" s="376"/>
      <c r="WNV115" s="376"/>
      <c r="WNW115" s="376"/>
      <c r="WNX115" s="376"/>
      <c r="WNY115" s="376"/>
      <c r="WNZ115" s="376"/>
      <c r="WOA115" s="376"/>
      <c r="WOB115" s="376"/>
      <c r="WOC115" s="376"/>
      <c r="WOD115" s="376"/>
      <c r="WOE115" s="376"/>
      <c r="WOF115" s="376"/>
      <c r="WOG115" s="376"/>
      <c r="WOH115" s="376"/>
      <c r="WOI115" s="376"/>
      <c r="WOJ115" s="376"/>
      <c r="WOK115" s="376"/>
      <c r="WOL115" s="376"/>
      <c r="WOM115" s="376"/>
      <c r="WON115" s="376"/>
      <c r="WOO115" s="376"/>
      <c r="WOP115" s="376"/>
      <c r="WOQ115" s="376"/>
      <c r="WOR115" s="376"/>
      <c r="WOS115" s="376"/>
      <c r="WOT115" s="376"/>
      <c r="WOU115" s="376"/>
      <c r="WOV115" s="376"/>
      <c r="WOW115" s="376"/>
      <c r="WOX115" s="376"/>
      <c r="WOY115" s="376"/>
      <c r="WOZ115" s="376"/>
      <c r="WPA115" s="376"/>
      <c r="WPB115" s="376"/>
      <c r="WPC115" s="376"/>
      <c r="WPD115" s="376"/>
      <c r="WPE115" s="376"/>
      <c r="WPF115" s="376"/>
      <c r="WPG115" s="376"/>
      <c r="WPH115" s="376"/>
      <c r="WPI115" s="376"/>
      <c r="WPJ115" s="376"/>
      <c r="WPK115" s="376"/>
      <c r="WPL115" s="376"/>
      <c r="WPM115" s="376"/>
      <c r="WPN115" s="376"/>
      <c r="WPO115" s="376"/>
      <c r="WPP115" s="376"/>
      <c r="WPQ115" s="376"/>
      <c r="WPR115" s="376"/>
      <c r="WPS115" s="376"/>
      <c r="WPT115" s="376"/>
      <c r="WPU115" s="376"/>
      <c r="WPV115" s="376"/>
      <c r="WPW115" s="376"/>
      <c r="WPX115" s="376"/>
      <c r="WPY115" s="376"/>
      <c r="WPZ115" s="376"/>
      <c r="WQA115" s="376"/>
      <c r="WQB115" s="376"/>
      <c r="WQC115" s="376"/>
      <c r="WQD115" s="376"/>
      <c r="WQE115" s="376"/>
      <c r="WQF115" s="376"/>
      <c r="WQG115" s="376"/>
      <c r="WQH115" s="376"/>
      <c r="WQI115" s="376"/>
      <c r="WQJ115" s="376"/>
      <c r="WQK115" s="376"/>
      <c r="WQL115" s="376"/>
      <c r="WQM115" s="376"/>
      <c r="WQN115" s="376"/>
      <c r="WQO115" s="376"/>
      <c r="WQP115" s="376"/>
      <c r="WQQ115" s="376"/>
      <c r="WQR115" s="376"/>
      <c r="WQS115" s="376"/>
      <c r="WQT115" s="376"/>
      <c r="WQU115" s="376"/>
      <c r="WQV115" s="376"/>
      <c r="WQW115" s="376"/>
      <c r="WQX115" s="376"/>
      <c r="WQY115" s="376"/>
      <c r="WQZ115" s="376"/>
      <c r="WRA115" s="376"/>
      <c r="WRB115" s="376"/>
      <c r="WRC115" s="376"/>
      <c r="WRD115" s="376"/>
      <c r="WRE115" s="376"/>
      <c r="WRF115" s="376"/>
      <c r="WRG115" s="376"/>
      <c r="WRH115" s="376"/>
      <c r="WRI115" s="376"/>
      <c r="WRJ115" s="376"/>
      <c r="WRK115" s="376"/>
      <c r="WRL115" s="376"/>
      <c r="WRM115" s="376"/>
      <c r="WRN115" s="376"/>
      <c r="WRO115" s="376"/>
      <c r="WRP115" s="376"/>
      <c r="WRQ115" s="376"/>
      <c r="WRR115" s="376"/>
      <c r="WRS115" s="376"/>
      <c r="WRT115" s="376"/>
      <c r="WRU115" s="376"/>
      <c r="WRV115" s="376"/>
      <c r="WRW115" s="376"/>
      <c r="WRX115" s="376"/>
      <c r="WRY115" s="376"/>
      <c r="WRZ115" s="376"/>
      <c r="WSA115" s="376"/>
      <c r="WSB115" s="376"/>
      <c r="WSC115" s="376"/>
      <c r="WSD115" s="376"/>
      <c r="WSE115" s="376"/>
      <c r="WSF115" s="376"/>
      <c r="WSG115" s="376"/>
      <c r="WSH115" s="376"/>
      <c r="WSI115" s="376"/>
      <c r="WSJ115" s="376"/>
      <c r="WSK115" s="376"/>
      <c r="WSL115" s="376"/>
      <c r="WSM115" s="376"/>
      <c r="WSN115" s="376"/>
      <c r="WSO115" s="376"/>
      <c r="WSP115" s="376"/>
      <c r="WSQ115" s="376"/>
      <c r="WSR115" s="376"/>
      <c r="WSS115" s="376"/>
      <c r="WST115" s="376"/>
      <c r="WSU115" s="376"/>
      <c r="WSV115" s="376"/>
      <c r="WSW115" s="376"/>
      <c r="WSX115" s="376"/>
      <c r="WSY115" s="376"/>
      <c r="WSZ115" s="376"/>
      <c r="WTA115" s="376"/>
      <c r="WTB115" s="376"/>
      <c r="WTC115" s="376"/>
      <c r="WTD115" s="376"/>
      <c r="WTE115" s="376"/>
      <c r="WTF115" s="376"/>
      <c r="WTG115" s="376"/>
      <c r="WTH115" s="376"/>
      <c r="WTI115" s="376"/>
      <c r="WTJ115" s="376"/>
      <c r="WTK115" s="376"/>
      <c r="WTL115" s="376"/>
      <c r="WTM115" s="376"/>
      <c r="WTN115" s="376"/>
      <c r="WTO115" s="376"/>
      <c r="WTP115" s="376"/>
      <c r="WTQ115" s="376"/>
      <c r="WTR115" s="376"/>
      <c r="WTS115" s="376"/>
      <c r="WTT115" s="376"/>
      <c r="WTU115" s="376"/>
      <c r="WTV115" s="376"/>
      <c r="WTW115" s="376"/>
      <c r="WTX115" s="376"/>
      <c r="WTY115" s="376"/>
      <c r="WTZ115" s="376"/>
      <c r="WUA115" s="376"/>
      <c r="WUB115" s="376"/>
      <c r="WUC115" s="376"/>
      <c r="WUD115" s="376"/>
      <c r="WUE115" s="376"/>
      <c r="WUF115" s="376"/>
      <c r="WUG115" s="376"/>
      <c r="WUH115" s="376"/>
      <c r="WUI115" s="376"/>
      <c r="WUJ115" s="376"/>
      <c r="WUK115" s="376"/>
      <c r="WUL115" s="376"/>
      <c r="WUM115" s="376"/>
      <c r="WUN115" s="376"/>
      <c r="WUO115" s="376"/>
      <c r="WUP115" s="376"/>
      <c r="WUQ115" s="376"/>
      <c r="WUR115" s="376"/>
      <c r="WUS115" s="376"/>
      <c r="WUT115" s="376"/>
      <c r="WUU115" s="376"/>
      <c r="WUV115" s="376"/>
      <c r="WUW115" s="376"/>
      <c r="WUX115" s="376"/>
      <c r="WUY115" s="376"/>
      <c r="WUZ115" s="376"/>
      <c r="WVA115" s="376"/>
      <c r="WVB115" s="376"/>
      <c r="WVC115" s="376"/>
      <c r="WVD115" s="376"/>
      <c r="WVE115" s="376"/>
      <c r="WVF115" s="376"/>
      <c r="WVG115" s="376"/>
      <c r="WVH115" s="376"/>
      <c r="WVI115" s="376"/>
      <c r="WVJ115" s="376"/>
      <c r="WVK115" s="376"/>
      <c r="WVL115" s="376"/>
      <c r="WVM115" s="376"/>
      <c r="WVN115" s="376"/>
      <c r="WVO115" s="376"/>
      <c r="WVP115" s="376"/>
      <c r="WVQ115" s="376"/>
      <c r="WVR115" s="376"/>
      <c r="WVS115" s="376"/>
      <c r="WVT115" s="376"/>
      <c r="WVU115" s="376"/>
      <c r="WVV115" s="376"/>
      <c r="WVW115" s="376"/>
      <c r="WVX115" s="376"/>
      <c r="WVY115" s="376"/>
      <c r="WVZ115" s="376"/>
      <c r="WWA115" s="376"/>
      <c r="WWB115" s="376"/>
      <c r="WWC115" s="376"/>
      <c r="WWD115" s="376"/>
      <c r="WWE115" s="376"/>
      <c r="WWF115" s="376"/>
      <c r="WWG115" s="376"/>
      <c r="WWH115" s="376"/>
      <c r="WWI115" s="376"/>
      <c r="WWJ115" s="376"/>
      <c r="WWK115" s="376"/>
      <c r="WWL115" s="376"/>
      <c r="WWM115" s="376"/>
      <c r="WWN115" s="376"/>
      <c r="WWO115" s="376"/>
      <c r="WWP115" s="376"/>
      <c r="WWQ115" s="376"/>
      <c r="WWR115" s="376"/>
      <c r="WWS115" s="376"/>
      <c r="WWT115" s="376"/>
      <c r="WWU115" s="376"/>
      <c r="WWV115" s="376"/>
      <c r="WWW115" s="376"/>
      <c r="WWX115" s="376"/>
      <c r="WWY115" s="376"/>
      <c r="WWZ115" s="376"/>
      <c r="WXA115" s="376"/>
      <c r="WXB115" s="376"/>
      <c r="WXC115" s="376"/>
      <c r="WXD115" s="376"/>
      <c r="WXE115" s="376"/>
      <c r="WXF115" s="376"/>
      <c r="WXG115" s="376"/>
      <c r="WXH115" s="376"/>
      <c r="WXI115" s="376"/>
      <c r="WXJ115" s="376"/>
      <c r="WXK115" s="376"/>
      <c r="WXL115" s="376"/>
      <c r="WXM115" s="376"/>
      <c r="WXN115" s="376"/>
      <c r="WXO115" s="376"/>
      <c r="WXP115" s="376"/>
      <c r="WXQ115" s="376"/>
      <c r="WXR115" s="376"/>
      <c r="WXS115" s="376"/>
      <c r="WXT115" s="376"/>
      <c r="WXU115" s="376"/>
      <c r="WXV115" s="376"/>
      <c r="WXW115" s="376"/>
      <c r="WXX115" s="376"/>
      <c r="WXY115" s="376"/>
      <c r="WXZ115" s="376"/>
      <c r="WYA115" s="376"/>
      <c r="WYB115" s="376"/>
      <c r="WYC115" s="376"/>
      <c r="WYD115" s="376"/>
      <c r="WYE115" s="376"/>
      <c r="WYF115" s="376"/>
      <c r="WYG115" s="376"/>
      <c r="WYH115" s="376"/>
      <c r="WYI115" s="376"/>
      <c r="WYJ115" s="376"/>
      <c r="WYK115" s="376"/>
      <c r="WYL115" s="376"/>
      <c r="WYM115" s="376"/>
      <c r="WYN115" s="376"/>
      <c r="WYO115" s="376"/>
      <c r="WYP115" s="376"/>
      <c r="WYQ115" s="376"/>
      <c r="WYR115" s="376"/>
      <c r="WYS115" s="376"/>
      <c r="WYT115" s="376"/>
      <c r="WYU115" s="376"/>
      <c r="WYV115" s="376"/>
      <c r="WYW115" s="376"/>
      <c r="WYX115" s="376"/>
      <c r="WYY115" s="376"/>
      <c r="WYZ115" s="376"/>
      <c r="WZA115" s="376"/>
      <c r="WZB115" s="376"/>
      <c r="WZC115" s="376"/>
      <c r="WZD115" s="376"/>
      <c r="WZE115" s="376"/>
      <c r="WZF115" s="376"/>
      <c r="WZG115" s="376"/>
      <c r="WZH115" s="376"/>
      <c r="WZI115" s="376"/>
      <c r="WZJ115" s="376"/>
      <c r="WZK115" s="376"/>
      <c r="WZL115" s="376"/>
      <c r="WZM115" s="376"/>
      <c r="WZN115" s="376"/>
      <c r="WZO115" s="376"/>
      <c r="WZP115" s="376"/>
      <c r="WZQ115" s="376"/>
      <c r="WZR115" s="376"/>
      <c r="WZS115" s="376"/>
      <c r="WZT115" s="376"/>
      <c r="WZU115" s="376"/>
      <c r="WZV115" s="376"/>
      <c r="WZW115" s="376"/>
      <c r="WZX115" s="376"/>
      <c r="WZY115" s="376"/>
      <c r="WZZ115" s="376"/>
      <c r="XAA115" s="376"/>
      <c r="XAB115" s="376"/>
      <c r="XAC115" s="376"/>
      <c r="XAD115" s="376"/>
      <c r="XAE115" s="376"/>
      <c r="XAF115" s="376"/>
      <c r="XAG115" s="376"/>
      <c r="XAH115" s="376"/>
      <c r="XAI115" s="376"/>
      <c r="XAJ115" s="376"/>
      <c r="XAK115" s="376"/>
      <c r="XAL115" s="376"/>
      <c r="XAM115" s="376"/>
      <c r="XAN115" s="376"/>
      <c r="XAO115" s="376"/>
      <c r="XAP115" s="376"/>
      <c r="XAQ115" s="376"/>
      <c r="XAR115" s="376"/>
      <c r="XAS115" s="376"/>
      <c r="XAT115" s="376"/>
      <c r="XAU115" s="376"/>
      <c r="XAV115" s="376"/>
      <c r="XAW115" s="376"/>
      <c r="XAX115" s="376"/>
      <c r="XAY115" s="376"/>
      <c r="XAZ115" s="376"/>
      <c r="XBA115" s="376"/>
      <c r="XBB115" s="376"/>
      <c r="XBC115" s="376"/>
      <c r="XBD115" s="376"/>
      <c r="XBE115" s="376"/>
      <c r="XBF115" s="376"/>
      <c r="XBG115" s="376"/>
      <c r="XBH115" s="376"/>
      <c r="XBI115" s="376"/>
      <c r="XBJ115" s="376"/>
      <c r="XBK115" s="376"/>
      <c r="XBL115" s="376"/>
      <c r="XBM115" s="376"/>
      <c r="XBN115" s="376"/>
      <c r="XBO115" s="376"/>
      <c r="XBP115" s="376"/>
      <c r="XBQ115" s="376"/>
      <c r="XBR115" s="376"/>
      <c r="XBS115" s="376"/>
      <c r="XBT115" s="376"/>
      <c r="XBU115" s="376"/>
      <c r="XBV115" s="376"/>
      <c r="XBW115" s="376"/>
    </row>
    <row r="116" spans="1:16299" s="367" customFormat="1" x14ac:dyDescent="0.2">
      <c r="A116" s="278"/>
      <c r="B116" s="376"/>
      <c r="C116" s="427"/>
      <c r="D116" s="376"/>
      <c r="E116" s="376"/>
      <c r="F116" s="376"/>
      <c r="G116" s="376"/>
      <c r="H116" s="376"/>
      <c r="I116" s="376"/>
      <c r="J116" s="376"/>
      <c r="K116" s="376"/>
      <c r="L116" s="376"/>
      <c r="M116" s="376"/>
      <c r="N116" s="376"/>
      <c r="O116" s="376"/>
      <c r="P116" s="376"/>
      <c r="Q116" s="376"/>
      <c r="R116" s="376"/>
      <c r="S116" s="376"/>
      <c r="T116" s="376"/>
      <c r="U116" s="376"/>
      <c r="V116" s="376"/>
      <c r="W116" s="376"/>
      <c r="X116" s="376"/>
      <c r="Y116" s="376"/>
      <c r="Z116" s="376"/>
      <c r="AA116" s="376"/>
      <c r="AB116" s="376"/>
      <c r="AC116" s="376"/>
      <c r="AD116" s="376"/>
      <c r="AE116" s="376"/>
      <c r="AF116" s="376"/>
      <c r="AG116" s="376"/>
      <c r="AH116" s="376"/>
      <c r="AI116" s="376"/>
      <c r="AJ116" s="376"/>
      <c r="AK116" s="376"/>
      <c r="AL116" s="376"/>
      <c r="AM116" s="376"/>
      <c r="AN116" s="376"/>
      <c r="AO116" s="376"/>
      <c r="AP116" s="376"/>
      <c r="AQ116" s="376"/>
      <c r="AR116" s="376"/>
      <c r="AS116" s="376"/>
      <c r="AT116" s="376"/>
      <c r="AU116" s="376"/>
      <c r="AV116" s="376"/>
      <c r="AW116" s="376"/>
      <c r="AX116" s="376"/>
      <c r="AY116" s="376"/>
      <c r="AZ116" s="376"/>
      <c r="BA116" s="376"/>
      <c r="BB116" s="376"/>
      <c r="BC116" s="376"/>
      <c r="BD116" s="376"/>
      <c r="BE116" s="376"/>
      <c r="BF116" s="376"/>
      <c r="BG116" s="376"/>
      <c r="BH116" s="376"/>
      <c r="BI116" s="376"/>
      <c r="BJ116" s="376"/>
      <c r="BK116" s="376"/>
      <c r="BL116" s="376"/>
      <c r="BM116" s="376"/>
      <c r="BN116" s="376"/>
      <c r="BO116" s="376"/>
      <c r="BP116" s="376"/>
      <c r="BQ116" s="376"/>
      <c r="BR116" s="376"/>
      <c r="BS116" s="376"/>
      <c r="BT116" s="376"/>
      <c r="BU116" s="376"/>
      <c r="BV116" s="376"/>
      <c r="BW116" s="376"/>
      <c r="BX116" s="376"/>
      <c r="BY116" s="376"/>
      <c r="BZ116" s="376"/>
      <c r="CA116" s="376"/>
      <c r="CB116" s="376"/>
      <c r="CC116" s="376"/>
      <c r="CD116" s="376"/>
      <c r="CE116" s="376"/>
      <c r="CF116" s="376"/>
      <c r="CG116" s="376"/>
      <c r="CH116" s="376"/>
      <c r="CI116" s="376"/>
      <c r="CJ116" s="376"/>
      <c r="CK116" s="376"/>
      <c r="CL116" s="376"/>
      <c r="CM116" s="376"/>
      <c r="CN116" s="376"/>
      <c r="CO116" s="376"/>
      <c r="CP116" s="376"/>
      <c r="CQ116" s="376"/>
      <c r="CR116" s="376"/>
      <c r="CS116" s="376"/>
      <c r="CT116" s="376"/>
      <c r="CU116" s="376"/>
      <c r="CV116" s="376"/>
      <c r="CW116" s="376"/>
      <c r="CX116" s="376"/>
      <c r="CY116" s="376"/>
      <c r="CZ116" s="376"/>
      <c r="DA116" s="376"/>
      <c r="DB116" s="376"/>
      <c r="DC116" s="376"/>
      <c r="DD116" s="376"/>
      <c r="DE116" s="376"/>
      <c r="DF116" s="376"/>
      <c r="DG116" s="376"/>
      <c r="DH116" s="376"/>
      <c r="DI116" s="376"/>
      <c r="DJ116" s="376"/>
      <c r="DK116" s="376"/>
      <c r="DL116" s="376"/>
      <c r="DM116" s="376"/>
      <c r="DN116" s="376"/>
      <c r="DO116" s="376"/>
      <c r="DP116" s="376"/>
      <c r="DQ116" s="376"/>
      <c r="DR116" s="376"/>
      <c r="DS116" s="376"/>
      <c r="DT116" s="376"/>
      <c r="DU116" s="376"/>
      <c r="DV116" s="376"/>
      <c r="DW116" s="376"/>
      <c r="DX116" s="376"/>
      <c r="DY116" s="376"/>
      <c r="DZ116" s="376"/>
      <c r="EA116" s="376"/>
      <c r="EB116" s="376"/>
      <c r="EC116" s="376"/>
      <c r="ED116" s="376"/>
      <c r="EE116" s="376"/>
      <c r="EF116" s="376"/>
      <c r="EG116" s="376"/>
      <c r="EH116" s="376"/>
      <c r="EI116" s="376"/>
      <c r="EJ116" s="376"/>
      <c r="EK116" s="376"/>
      <c r="EL116" s="376"/>
      <c r="EM116" s="376"/>
      <c r="EN116" s="376"/>
      <c r="EO116" s="376"/>
      <c r="EP116" s="376"/>
      <c r="EQ116" s="376"/>
      <c r="ER116" s="376"/>
      <c r="ES116" s="376"/>
      <c r="ET116" s="376"/>
      <c r="EU116" s="376"/>
      <c r="EV116" s="376"/>
      <c r="EW116" s="376"/>
      <c r="EX116" s="376"/>
      <c r="EY116" s="376"/>
      <c r="EZ116" s="376"/>
      <c r="FA116" s="376"/>
      <c r="FB116" s="376"/>
      <c r="FC116" s="376"/>
      <c r="FD116" s="376"/>
      <c r="FE116" s="376"/>
      <c r="FF116" s="376"/>
      <c r="FG116" s="376"/>
      <c r="FH116" s="376"/>
      <c r="FI116" s="376"/>
      <c r="FJ116" s="376"/>
      <c r="FK116" s="376"/>
      <c r="FL116" s="376"/>
      <c r="FM116" s="376"/>
      <c r="FN116" s="376"/>
      <c r="FO116" s="376"/>
      <c r="FP116" s="376"/>
      <c r="FQ116" s="376"/>
      <c r="FR116" s="376"/>
      <c r="FS116" s="376"/>
      <c r="FT116" s="376"/>
      <c r="FU116" s="376"/>
      <c r="FV116" s="376"/>
      <c r="FW116" s="376"/>
      <c r="FX116" s="376"/>
      <c r="FY116" s="376"/>
      <c r="FZ116" s="376"/>
      <c r="GA116" s="376"/>
      <c r="GB116" s="376"/>
      <c r="GC116" s="376"/>
      <c r="GD116" s="376"/>
      <c r="GE116" s="376"/>
      <c r="GF116" s="376"/>
      <c r="GG116" s="376"/>
      <c r="GH116" s="376"/>
      <c r="GI116" s="376"/>
      <c r="GJ116" s="376"/>
      <c r="GK116" s="376"/>
      <c r="GL116" s="376"/>
      <c r="GM116" s="376"/>
      <c r="GN116" s="376"/>
      <c r="GO116" s="376"/>
      <c r="GP116" s="376"/>
      <c r="GQ116" s="376"/>
      <c r="GR116" s="376"/>
      <c r="GS116" s="376"/>
      <c r="GT116" s="376"/>
      <c r="GU116" s="376"/>
      <c r="GV116" s="376"/>
      <c r="GW116" s="376"/>
      <c r="GX116" s="376"/>
      <c r="GY116" s="376"/>
      <c r="GZ116" s="376"/>
      <c r="HA116" s="376"/>
      <c r="HB116" s="376"/>
      <c r="HC116" s="376"/>
      <c r="HD116" s="376"/>
      <c r="HE116" s="376"/>
      <c r="HF116" s="376"/>
      <c r="HG116" s="376"/>
      <c r="HH116" s="376"/>
      <c r="HI116" s="376"/>
      <c r="HJ116" s="376"/>
      <c r="HK116" s="376"/>
      <c r="HL116" s="376"/>
      <c r="HM116" s="376"/>
      <c r="HN116" s="376"/>
      <c r="HO116" s="376"/>
      <c r="HP116" s="376"/>
      <c r="HQ116" s="376"/>
      <c r="HR116" s="376"/>
      <c r="HS116" s="376"/>
      <c r="HT116" s="376"/>
      <c r="HU116" s="376"/>
      <c r="HV116" s="376"/>
      <c r="HW116" s="376"/>
      <c r="HX116" s="376"/>
      <c r="HY116" s="376"/>
      <c r="HZ116" s="376"/>
      <c r="IA116" s="376"/>
      <c r="IB116" s="376"/>
      <c r="IC116" s="376"/>
      <c r="ID116" s="376"/>
      <c r="IE116" s="376"/>
      <c r="IF116" s="376"/>
      <c r="IG116" s="376"/>
      <c r="IH116" s="376"/>
      <c r="II116" s="376"/>
      <c r="IJ116" s="376"/>
      <c r="IK116" s="376"/>
      <c r="IL116" s="376"/>
      <c r="IM116" s="376"/>
      <c r="IN116" s="376"/>
      <c r="IO116" s="376"/>
      <c r="IP116" s="376"/>
      <c r="IQ116" s="376"/>
      <c r="IR116" s="376"/>
      <c r="IS116" s="376"/>
      <c r="IT116" s="376"/>
      <c r="IU116" s="376"/>
      <c r="IV116" s="376"/>
      <c r="IW116" s="376"/>
      <c r="IX116" s="376"/>
      <c r="IY116" s="376"/>
      <c r="IZ116" s="376"/>
      <c r="JA116" s="376"/>
      <c r="JB116" s="376"/>
      <c r="JC116" s="376"/>
      <c r="JD116" s="376"/>
      <c r="JE116" s="376"/>
      <c r="JF116" s="376"/>
      <c r="JG116" s="376"/>
      <c r="JH116" s="376"/>
      <c r="JI116" s="376"/>
      <c r="JJ116" s="376"/>
      <c r="JK116" s="376"/>
      <c r="JL116" s="376"/>
      <c r="JM116" s="376"/>
      <c r="JN116" s="376"/>
      <c r="JO116" s="376"/>
      <c r="JP116" s="376"/>
      <c r="JQ116" s="376"/>
      <c r="JR116" s="376"/>
      <c r="JS116" s="376"/>
      <c r="JT116" s="376"/>
      <c r="JU116" s="376"/>
      <c r="JV116" s="376"/>
      <c r="JW116" s="376"/>
      <c r="JX116" s="376"/>
      <c r="JY116" s="376"/>
      <c r="JZ116" s="376"/>
      <c r="KA116" s="376"/>
      <c r="KB116" s="376"/>
      <c r="KC116" s="376"/>
      <c r="KD116" s="376"/>
      <c r="KE116" s="376"/>
      <c r="KF116" s="376"/>
      <c r="KG116" s="376"/>
      <c r="KH116" s="376"/>
      <c r="KI116" s="376"/>
      <c r="KJ116" s="376"/>
      <c r="KK116" s="376"/>
      <c r="KL116" s="376"/>
      <c r="KM116" s="376"/>
      <c r="KN116" s="376"/>
      <c r="KO116" s="376"/>
      <c r="KP116" s="376"/>
      <c r="KQ116" s="376"/>
      <c r="KR116" s="376"/>
      <c r="KS116" s="376"/>
      <c r="KT116" s="376"/>
      <c r="KU116" s="376"/>
      <c r="KV116" s="376"/>
      <c r="KW116" s="376"/>
      <c r="KX116" s="376"/>
      <c r="KY116" s="376"/>
      <c r="KZ116" s="376"/>
      <c r="LA116" s="376"/>
      <c r="LB116" s="376"/>
      <c r="LC116" s="376"/>
      <c r="LD116" s="376"/>
      <c r="LE116" s="376"/>
      <c r="LF116" s="376"/>
      <c r="LG116" s="376"/>
      <c r="LH116" s="376"/>
      <c r="LI116" s="376"/>
      <c r="LJ116" s="376"/>
      <c r="LK116" s="376"/>
      <c r="LL116" s="376"/>
      <c r="LM116" s="376"/>
      <c r="LN116" s="376"/>
      <c r="LO116" s="376"/>
      <c r="LP116" s="376"/>
      <c r="LQ116" s="376"/>
      <c r="LR116" s="376"/>
      <c r="LS116" s="376"/>
      <c r="LT116" s="376"/>
      <c r="LU116" s="376"/>
      <c r="LV116" s="376"/>
      <c r="LW116" s="376"/>
      <c r="LX116" s="376"/>
      <c r="LY116" s="376"/>
      <c r="LZ116" s="376"/>
      <c r="MA116" s="376"/>
      <c r="MB116" s="376"/>
      <c r="MC116" s="376"/>
      <c r="MD116" s="376"/>
      <c r="ME116" s="376"/>
      <c r="MF116" s="376"/>
      <c r="MG116" s="376"/>
      <c r="MH116" s="376"/>
      <c r="MI116" s="376"/>
      <c r="MJ116" s="376"/>
      <c r="MK116" s="376"/>
      <c r="ML116" s="376"/>
      <c r="MM116" s="376"/>
      <c r="MN116" s="376"/>
      <c r="MO116" s="376"/>
      <c r="MP116" s="376"/>
      <c r="MQ116" s="376"/>
      <c r="MR116" s="376"/>
      <c r="MS116" s="376"/>
      <c r="MT116" s="376"/>
      <c r="MU116" s="376"/>
      <c r="MV116" s="376"/>
      <c r="MW116" s="376"/>
      <c r="MX116" s="376"/>
      <c r="MY116" s="376"/>
      <c r="MZ116" s="376"/>
      <c r="NA116" s="376"/>
      <c r="NB116" s="376"/>
      <c r="NC116" s="376"/>
      <c r="ND116" s="376"/>
      <c r="NE116" s="376"/>
      <c r="NF116" s="376"/>
      <c r="NG116" s="376"/>
      <c r="NH116" s="376"/>
      <c r="NI116" s="376"/>
      <c r="NJ116" s="376"/>
      <c r="NK116" s="376"/>
      <c r="NL116" s="376"/>
      <c r="NM116" s="376"/>
      <c r="NN116" s="376"/>
      <c r="NO116" s="376"/>
      <c r="NP116" s="376"/>
      <c r="NQ116" s="376"/>
      <c r="NR116" s="376"/>
      <c r="NS116" s="376"/>
      <c r="NT116" s="376"/>
      <c r="NU116" s="376"/>
      <c r="NV116" s="376"/>
      <c r="NW116" s="376"/>
      <c r="NX116" s="376"/>
      <c r="NY116" s="376"/>
      <c r="NZ116" s="376"/>
      <c r="OA116" s="376"/>
      <c r="OB116" s="376"/>
      <c r="OC116" s="376"/>
      <c r="OD116" s="376"/>
      <c r="OE116" s="376"/>
      <c r="OF116" s="376"/>
      <c r="OG116" s="376"/>
      <c r="OH116" s="376"/>
      <c r="OI116" s="376"/>
      <c r="OJ116" s="376"/>
      <c r="OK116" s="376"/>
      <c r="OL116" s="376"/>
      <c r="OM116" s="376"/>
      <c r="ON116" s="376"/>
      <c r="OO116" s="376"/>
      <c r="OP116" s="376"/>
      <c r="OQ116" s="376"/>
      <c r="OR116" s="376"/>
      <c r="OS116" s="376"/>
      <c r="OT116" s="376"/>
      <c r="OU116" s="376"/>
      <c r="OV116" s="376"/>
      <c r="OW116" s="376"/>
      <c r="OX116" s="376"/>
      <c r="OY116" s="376"/>
      <c r="OZ116" s="376"/>
      <c r="PA116" s="376"/>
      <c r="PB116" s="376"/>
      <c r="PC116" s="376"/>
      <c r="PD116" s="376"/>
      <c r="PE116" s="376"/>
      <c r="PF116" s="376"/>
      <c r="PG116" s="376"/>
      <c r="PH116" s="376"/>
      <c r="PI116" s="376"/>
      <c r="PJ116" s="376"/>
      <c r="PK116" s="376"/>
      <c r="PL116" s="376"/>
      <c r="PM116" s="376"/>
      <c r="PN116" s="376"/>
      <c r="PO116" s="376"/>
      <c r="PP116" s="376"/>
      <c r="PQ116" s="376"/>
      <c r="PR116" s="376"/>
      <c r="PS116" s="376"/>
      <c r="PT116" s="376"/>
      <c r="PU116" s="376"/>
      <c r="PV116" s="376"/>
      <c r="PW116" s="376"/>
      <c r="PX116" s="376"/>
      <c r="PY116" s="376"/>
      <c r="PZ116" s="376"/>
      <c r="QA116" s="376"/>
      <c r="QB116" s="376"/>
      <c r="QC116" s="376"/>
      <c r="QD116" s="376"/>
      <c r="QE116" s="376"/>
      <c r="QF116" s="376"/>
      <c r="QG116" s="376"/>
      <c r="QH116" s="376"/>
      <c r="QI116" s="376"/>
      <c r="QJ116" s="376"/>
      <c r="QK116" s="376"/>
      <c r="QL116" s="376"/>
      <c r="QM116" s="376"/>
      <c r="QN116" s="376"/>
      <c r="QO116" s="376"/>
      <c r="QP116" s="376"/>
      <c r="QQ116" s="376"/>
      <c r="QR116" s="376"/>
      <c r="QS116" s="376"/>
      <c r="QT116" s="376"/>
      <c r="QU116" s="376"/>
      <c r="QV116" s="376"/>
      <c r="QW116" s="376"/>
      <c r="QX116" s="376"/>
      <c r="QY116" s="376"/>
      <c r="QZ116" s="376"/>
      <c r="RA116" s="376"/>
      <c r="RB116" s="376"/>
      <c r="RC116" s="376"/>
      <c r="RD116" s="376"/>
      <c r="RE116" s="376"/>
      <c r="RF116" s="376"/>
      <c r="RG116" s="376"/>
      <c r="RH116" s="376"/>
      <c r="RI116" s="376"/>
      <c r="RJ116" s="376"/>
      <c r="RK116" s="376"/>
      <c r="RL116" s="376"/>
      <c r="RM116" s="376"/>
      <c r="RN116" s="376"/>
      <c r="RO116" s="376"/>
      <c r="RP116" s="376"/>
      <c r="RQ116" s="376"/>
      <c r="RR116" s="376"/>
      <c r="RS116" s="376"/>
      <c r="RT116" s="376"/>
      <c r="RU116" s="376"/>
      <c r="RV116" s="376"/>
      <c r="RW116" s="376"/>
      <c r="RX116" s="376"/>
      <c r="RY116" s="376"/>
      <c r="RZ116" s="376"/>
      <c r="SA116" s="376"/>
      <c r="SB116" s="376"/>
      <c r="SC116" s="376"/>
      <c r="SD116" s="376"/>
      <c r="SE116" s="376"/>
      <c r="SF116" s="376"/>
      <c r="SG116" s="376"/>
      <c r="SH116" s="376"/>
      <c r="SI116" s="376"/>
      <c r="SJ116" s="376"/>
      <c r="SK116" s="376"/>
      <c r="SL116" s="376"/>
      <c r="SM116" s="376"/>
      <c r="SN116" s="376"/>
      <c r="SO116" s="376"/>
      <c r="SP116" s="376"/>
      <c r="SQ116" s="376"/>
      <c r="SR116" s="376"/>
      <c r="SS116" s="376"/>
      <c r="ST116" s="376"/>
      <c r="SU116" s="376"/>
      <c r="SV116" s="376"/>
      <c r="SW116" s="376"/>
      <c r="SX116" s="376"/>
      <c r="SY116" s="376"/>
      <c r="SZ116" s="376"/>
      <c r="TA116" s="376"/>
      <c r="TB116" s="376"/>
      <c r="TC116" s="376"/>
      <c r="TD116" s="376"/>
      <c r="TE116" s="376"/>
      <c r="TF116" s="376"/>
      <c r="TG116" s="376"/>
      <c r="TH116" s="376"/>
      <c r="TI116" s="376"/>
      <c r="TJ116" s="376"/>
      <c r="TK116" s="376"/>
      <c r="TL116" s="376"/>
      <c r="TM116" s="376"/>
      <c r="TN116" s="376"/>
      <c r="TO116" s="376"/>
      <c r="TP116" s="376"/>
      <c r="TQ116" s="376"/>
      <c r="TR116" s="376"/>
      <c r="TS116" s="376"/>
      <c r="TT116" s="376"/>
      <c r="TU116" s="376"/>
      <c r="TV116" s="376"/>
      <c r="TW116" s="376"/>
      <c r="TX116" s="376"/>
      <c r="TY116" s="376"/>
      <c r="TZ116" s="376"/>
      <c r="UA116" s="376"/>
      <c r="UB116" s="376"/>
      <c r="UC116" s="376"/>
      <c r="UD116" s="376"/>
      <c r="UE116" s="376"/>
      <c r="UF116" s="376"/>
      <c r="UG116" s="376"/>
      <c r="UH116" s="376"/>
      <c r="UI116" s="376"/>
      <c r="UJ116" s="376"/>
      <c r="UK116" s="376"/>
      <c r="UL116" s="376"/>
      <c r="UM116" s="376"/>
      <c r="UN116" s="376"/>
      <c r="UO116" s="376"/>
      <c r="UP116" s="376"/>
      <c r="UQ116" s="376"/>
      <c r="UR116" s="376"/>
      <c r="US116" s="376"/>
      <c r="UT116" s="376"/>
      <c r="UU116" s="376"/>
      <c r="UV116" s="376"/>
      <c r="UW116" s="376"/>
      <c r="UX116" s="376"/>
      <c r="UY116" s="376"/>
      <c r="UZ116" s="376"/>
      <c r="VA116" s="376"/>
      <c r="VB116" s="376"/>
      <c r="VC116" s="376"/>
      <c r="VD116" s="376"/>
      <c r="VE116" s="376"/>
      <c r="VF116" s="376"/>
      <c r="VG116" s="376"/>
      <c r="VH116" s="376"/>
      <c r="VI116" s="376"/>
      <c r="VJ116" s="376"/>
      <c r="VK116" s="376"/>
      <c r="VL116" s="376"/>
      <c r="VM116" s="376"/>
      <c r="VN116" s="376"/>
      <c r="VO116" s="376"/>
      <c r="VP116" s="376"/>
      <c r="VQ116" s="376"/>
      <c r="VR116" s="376"/>
      <c r="VS116" s="376"/>
      <c r="VT116" s="376"/>
      <c r="VU116" s="376"/>
      <c r="VV116" s="376"/>
      <c r="VW116" s="376"/>
      <c r="VX116" s="376"/>
      <c r="VY116" s="376"/>
      <c r="VZ116" s="376"/>
      <c r="WA116" s="376"/>
      <c r="WB116" s="376"/>
      <c r="WC116" s="376"/>
      <c r="WD116" s="376"/>
      <c r="WE116" s="376"/>
      <c r="WF116" s="376"/>
      <c r="WG116" s="376"/>
      <c r="WH116" s="376"/>
      <c r="WI116" s="376"/>
      <c r="WJ116" s="376"/>
      <c r="WK116" s="376"/>
      <c r="WL116" s="376"/>
      <c r="WM116" s="376"/>
      <c r="WN116" s="376"/>
      <c r="WO116" s="376"/>
      <c r="WP116" s="376"/>
      <c r="WQ116" s="376"/>
      <c r="WR116" s="376"/>
      <c r="WS116" s="376"/>
      <c r="WT116" s="376"/>
      <c r="WU116" s="376"/>
      <c r="WV116" s="376"/>
      <c r="WW116" s="376"/>
      <c r="WX116" s="376"/>
      <c r="WY116" s="376"/>
      <c r="WZ116" s="376"/>
      <c r="XA116" s="376"/>
      <c r="XB116" s="376"/>
      <c r="XC116" s="376"/>
      <c r="XD116" s="376"/>
      <c r="XE116" s="376"/>
      <c r="XF116" s="376"/>
      <c r="XG116" s="376"/>
      <c r="XH116" s="376"/>
      <c r="XI116" s="376"/>
      <c r="XJ116" s="376"/>
      <c r="XK116" s="376"/>
      <c r="XL116" s="376"/>
      <c r="XM116" s="376"/>
      <c r="XN116" s="376"/>
      <c r="XO116" s="376"/>
      <c r="XP116" s="376"/>
      <c r="XQ116" s="376"/>
      <c r="XR116" s="376"/>
      <c r="XS116" s="376"/>
      <c r="XT116" s="376"/>
      <c r="XU116" s="376"/>
      <c r="XV116" s="376"/>
      <c r="XW116" s="376"/>
      <c r="XX116" s="376"/>
      <c r="XY116" s="376"/>
      <c r="XZ116" s="376"/>
      <c r="YA116" s="376"/>
      <c r="YB116" s="376"/>
      <c r="YC116" s="376"/>
      <c r="YD116" s="376"/>
      <c r="YE116" s="376"/>
      <c r="YF116" s="376"/>
      <c r="YG116" s="376"/>
      <c r="YH116" s="376"/>
      <c r="YI116" s="376"/>
      <c r="YJ116" s="376"/>
      <c r="YK116" s="376"/>
      <c r="YL116" s="376"/>
      <c r="YM116" s="376"/>
      <c r="YN116" s="376"/>
      <c r="YO116" s="376"/>
      <c r="YP116" s="376"/>
      <c r="YQ116" s="376"/>
      <c r="YR116" s="376"/>
      <c r="YS116" s="376"/>
      <c r="YT116" s="376"/>
      <c r="YU116" s="376"/>
      <c r="YV116" s="376"/>
      <c r="YW116" s="376"/>
      <c r="YX116" s="376"/>
      <c r="YY116" s="376"/>
      <c r="YZ116" s="376"/>
      <c r="ZA116" s="376"/>
      <c r="ZB116" s="376"/>
      <c r="ZC116" s="376"/>
      <c r="ZD116" s="376"/>
      <c r="ZE116" s="376"/>
      <c r="ZF116" s="376"/>
      <c r="ZG116" s="376"/>
      <c r="ZH116" s="376"/>
      <c r="ZI116" s="376"/>
      <c r="ZJ116" s="376"/>
      <c r="ZK116" s="376"/>
      <c r="ZL116" s="376"/>
      <c r="ZM116" s="376"/>
      <c r="ZN116" s="376"/>
      <c r="ZO116" s="376"/>
      <c r="ZP116" s="376"/>
      <c r="ZQ116" s="376"/>
      <c r="ZR116" s="376"/>
      <c r="ZS116" s="376"/>
      <c r="ZT116" s="376"/>
      <c r="ZU116" s="376"/>
      <c r="ZV116" s="376"/>
      <c r="ZW116" s="376"/>
      <c r="ZX116" s="376"/>
      <c r="ZY116" s="376"/>
      <c r="ZZ116" s="376"/>
      <c r="AAA116" s="376"/>
      <c r="AAB116" s="376"/>
      <c r="AAC116" s="376"/>
      <c r="AAD116" s="376"/>
      <c r="AAE116" s="376"/>
      <c r="AAF116" s="376"/>
      <c r="AAG116" s="376"/>
      <c r="AAH116" s="376"/>
      <c r="AAI116" s="376"/>
      <c r="AAJ116" s="376"/>
      <c r="AAK116" s="376"/>
      <c r="AAL116" s="376"/>
      <c r="AAM116" s="376"/>
      <c r="AAN116" s="376"/>
      <c r="AAO116" s="376"/>
      <c r="AAP116" s="376"/>
      <c r="AAQ116" s="376"/>
      <c r="AAR116" s="376"/>
      <c r="AAS116" s="376"/>
      <c r="AAT116" s="376"/>
      <c r="AAU116" s="376"/>
      <c r="AAV116" s="376"/>
      <c r="AAW116" s="376"/>
      <c r="AAX116" s="376"/>
      <c r="AAY116" s="376"/>
      <c r="AAZ116" s="376"/>
      <c r="ABA116" s="376"/>
      <c r="ABB116" s="376"/>
      <c r="ABC116" s="376"/>
      <c r="ABD116" s="376"/>
      <c r="ABE116" s="376"/>
      <c r="ABF116" s="376"/>
      <c r="ABG116" s="376"/>
      <c r="ABH116" s="376"/>
      <c r="ABI116" s="376"/>
      <c r="ABJ116" s="376"/>
      <c r="ABK116" s="376"/>
      <c r="ABL116" s="376"/>
      <c r="ABM116" s="376"/>
      <c r="ABN116" s="376"/>
      <c r="ABO116" s="376"/>
      <c r="ABP116" s="376"/>
      <c r="ABQ116" s="376"/>
      <c r="ABR116" s="376"/>
      <c r="ABS116" s="376"/>
      <c r="ABT116" s="376"/>
      <c r="ABU116" s="376"/>
      <c r="ABV116" s="376"/>
      <c r="ABW116" s="376"/>
      <c r="ABX116" s="376"/>
      <c r="ABY116" s="376"/>
      <c r="ABZ116" s="376"/>
      <c r="ACA116" s="376"/>
      <c r="ACB116" s="376"/>
      <c r="ACC116" s="376"/>
      <c r="ACD116" s="376"/>
      <c r="ACE116" s="376"/>
      <c r="ACF116" s="376"/>
      <c r="ACG116" s="376"/>
      <c r="ACH116" s="376"/>
      <c r="ACI116" s="376"/>
      <c r="ACJ116" s="376"/>
      <c r="ACK116" s="376"/>
      <c r="ACL116" s="376"/>
      <c r="ACM116" s="376"/>
      <c r="ACN116" s="376"/>
      <c r="ACO116" s="376"/>
      <c r="ACP116" s="376"/>
      <c r="ACQ116" s="376"/>
      <c r="ACR116" s="376"/>
      <c r="ACS116" s="376"/>
      <c r="ACT116" s="376"/>
      <c r="ACU116" s="376"/>
      <c r="ACV116" s="376"/>
      <c r="ACW116" s="376"/>
      <c r="ACX116" s="376"/>
      <c r="ACY116" s="376"/>
      <c r="ACZ116" s="376"/>
      <c r="ADA116" s="376"/>
      <c r="ADB116" s="376"/>
      <c r="ADC116" s="376"/>
      <c r="ADD116" s="376"/>
      <c r="ADE116" s="376"/>
      <c r="ADF116" s="376"/>
      <c r="ADG116" s="376"/>
      <c r="ADH116" s="376"/>
      <c r="ADI116" s="376"/>
      <c r="ADJ116" s="376"/>
      <c r="ADK116" s="376"/>
      <c r="ADL116" s="376"/>
      <c r="ADM116" s="376"/>
      <c r="ADN116" s="376"/>
      <c r="ADO116" s="376"/>
      <c r="ADP116" s="376"/>
      <c r="ADQ116" s="376"/>
      <c r="ADR116" s="376"/>
      <c r="ADS116" s="376"/>
      <c r="ADT116" s="376"/>
      <c r="ADU116" s="376"/>
      <c r="ADV116" s="376"/>
      <c r="ADW116" s="376"/>
      <c r="ADX116" s="376"/>
      <c r="ADY116" s="376"/>
      <c r="ADZ116" s="376"/>
      <c r="AEA116" s="376"/>
      <c r="AEB116" s="376"/>
      <c r="AEC116" s="376"/>
      <c r="AED116" s="376"/>
      <c r="AEE116" s="376"/>
      <c r="AEF116" s="376"/>
      <c r="AEG116" s="376"/>
      <c r="AEH116" s="376"/>
      <c r="AEI116" s="376"/>
      <c r="AEJ116" s="376"/>
      <c r="AEK116" s="376"/>
      <c r="AEL116" s="376"/>
      <c r="AEM116" s="376"/>
      <c r="AEN116" s="376"/>
      <c r="AEO116" s="376"/>
      <c r="AEP116" s="376"/>
      <c r="AEQ116" s="376"/>
      <c r="AER116" s="376"/>
      <c r="AES116" s="376"/>
      <c r="AET116" s="376"/>
      <c r="AEU116" s="376"/>
      <c r="AEV116" s="376"/>
      <c r="AEW116" s="376"/>
      <c r="AEX116" s="376"/>
      <c r="AEY116" s="376"/>
      <c r="AEZ116" s="376"/>
      <c r="AFA116" s="376"/>
      <c r="AFB116" s="376"/>
      <c r="AFC116" s="376"/>
      <c r="AFD116" s="376"/>
      <c r="AFE116" s="376"/>
      <c r="AFF116" s="376"/>
      <c r="AFG116" s="376"/>
      <c r="AFH116" s="376"/>
      <c r="AFI116" s="376"/>
      <c r="AFJ116" s="376"/>
      <c r="AFK116" s="376"/>
      <c r="AFL116" s="376"/>
      <c r="AFM116" s="376"/>
      <c r="AFN116" s="376"/>
      <c r="AFO116" s="376"/>
      <c r="AFP116" s="376"/>
      <c r="AFQ116" s="376"/>
      <c r="AFR116" s="376"/>
      <c r="AFS116" s="376"/>
      <c r="AFT116" s="376"/>
      <c r="AFU116" s="376"/>
      <c r="AFV116" s="376"/>
      <c r="AFW116" s="376"/>
      <c r="AFX116" s="376"/>
      <c r="AFY116" s="376"/>
      <c r="AFZ116" s="376"/>
      <c r="AGA116" s="376"/>
      <c r="AGB116" s="376"/>
      <c r="AGC116" s="376"/>
      <c r="AGD116" s="376"/>
      <c r="AGE116" s="376"/>
      <c r="AGF116" s="376"/>
      <c r="AGG116" s="376"/>
      <c r="AGH116" s="376"/>
      <c r="AGI116" s="376"/>
      <c r="AGJ116" s="376"/>
      <c r="AGK116" s="376"/>
      <c r="AGL116" s="376"/>
      <c r="AGM116" s="376"/>
      <c r="AGN116" s="376"/>
      <c r="AGO116" s="376"/>
      <c r="AGP116" s="376"/>
      <c r="AGQ116" s="376"/>
      <c r="AGR116" s="376"/>
      <c r="AGS116" s="376"/>
      <c r="AGT116" s="376"/>
      <c r="AGU116" s="376"/>
      <c r="AGV116" s="376"/>
      <c r="AGW116" s="376"/>
      <c r="AGX116" s="376"/>
      <c r="AGY116" s="376"/>
      <c r="AGZ116" s="376"/>
      <c r="AHA116" s="376"/>
      <c r="AHB116" s="376"/>
      <c r="AHC116" s="376"/>
      <c r="AHD116" s="376"/>
      <c r="AHE116" s="376"/>
      <c r="AHF116" s="376"/>
      <c r="AHG116" s="376"/>
      <c r="AHH116" s="376"/>
      <c r="AHI116" s="376"/>
      <c r="AHJ116" s="376"/>
      <c r="AHK116" s="376"/>
      <c r="AHL116" s="376"/>
      <c r="AHM116" s="376"/>
      <c r="AHN116" s="376"/>
      <c r="AHO116" s="376"/>
      <c r="AHP116" s="376"/>
      <c r="AHQ116" s="376"/>
      <c r="AHR116" s="376"/>
      <c r="AHS116" s="376"/>
      <c r="AHT116" s="376"/>
      <c r="AHU116" s="376"/>
      <c r="AHV116" s="376"/>
      <c r="AHW116" s="376"/>
      <c r="AHX116" s="376"/>
      <c r="AHY116" s="376"/>
      <c r="AHZ116" s="376"/>
      <c r="AIA116" s="376"/>
      <c r="AIB116" s="376"/>
      <c r="AIC116" s="376"/>
      <c r="AID116" s="376"/>
      <c r="AIE116" s="376"/>
      <c r="AIF116" s="376"/>
      <c r="AIG116" s="376"/>
      <c r="AIH116" s="376"/>
      <c r="AII116" s="376"/>
      <c r="AIJ116" s="376"/>
      <c r="AIK116" s="376"/>
      <c r="AIL116" s="376"/>
      <c r="AIM116" s="376"/>
      <c r="AIN116" s="376"/>
      <c r="AIO116" s="376"/>
      <c r="AIP116" s="376"/>
      <c r="AIQ116" s="376"/>
      <c r="AIR116" s="376"/>
      <c r="AIS116" s="376"/>
      <c r="AIT116" s="376"/>
      <c r="AIU116" s="376"/>
      <c r="AIV116" s="376"/>
      <c r="AIW116" s="376"/>
      <c r="AIX116" s="376"/>
      <c r="AIY116" s="376"/>
      <c r="AIZ116" s="376"/>
      <c r="AJA116" s="376"/>
      <c r="AJB116" s="376"/>
      <c r="AJC116" s="376"/>
      <c r="AJD116" s="376"/>
      <c r="AJE116" s="376"/>
      <c r="AJF116" s="376"/>
      <c r="AJG116" s="376"/>
      <c r="AJH116" s="376"/>
      <c r="AJI116" s="376"/>
      <c r="AJJ116" s="376"/>
      <c r="AJK116" s="376"/>
      <c r="AJL116" s="376"/>
      <c r="AJM116" s="376"/>
      <c r="AJN116" s="376"/>
      <c r="AJO116" s="376"/>
      <c r="AJP116" s="376"/>
      <c r="AJQ116" s="376"/>
      <c r="AJR116" s="376"/>
      <c r="AJS116" s="376"/>
      <c r="AJT116" s="376"/>
      <c r="AJU116" s="376"/>
      <c r="AJV116" s="376"/>
      <c r="AJW116" s="376"/>
      <c r="AJX116" s="376"/>
      <c r="AJY116" s="376"/>
      <c r="AJZ116" s="376"/>
      <c r="AKA116" s="376"/>
      <c r="AKB116" s="376"/>
      <c r="AKC116" s="376"/>
      <c r="AKD116" s="376"/>
      <c r="AKE116" s="376"/>
      <c r="AKF116" s="376"/>
      <c r="AKG116" s="376"/>
      <c r="AKH116" s="376"/>
      <c r="AKI116" s="376"/>
      <c r="AKJ116" s="376"/>
      <c r="AKK116" s="376"/>
      <c r="AKL116" s="376"/>
      <c r="AKM116" s="376"/>
      <c r="AKN116" s="376"/>
      <c r="AKO116" s="376"/>
      <c r="AKP116" s="376"/>
      <c r="AKQ116" s="376"/>
      <c r="AKR116" s="376"/>
      <c r="AKS116" s="376"/>
      <c r="AKT116" s="376"/>
      <c r="AKU116" s="376"/>
      <c r="AKV116" s="376"/>
      <c r="AKW116" s="376"/>
      <c r="AKX116" s="376"/>
      <c r="AKY116" s="376"/>
      <c r="AKZ116" s="376"/>
      <c r="ALA116" s="376"/>
      <c r="ALB116" s="376"/>
      <c r="ALC116" s="376"/>
      <c r="ALD116" s="376"/>
      <c r="ALE116" s="376"/>
      <c r="ALF116" s="376"/>
      <c r="ALG116" s="376"/>
      <c r="ALH116" s="376"/>
      <c r="ALI116" s="376"/>
      <c r="ALJ116" s="376"/>
      <c r="ALK116" s="376"/>
      <c r="ALL116" s="376"/>
      <c r="ALM116" s="376"/>
      <c r="ALN116" s="376"/>
      <c r="ALO116" s="376"/>
      <c r="ALP116" s="376"/>
      <c r="ALQ116" s="376"/>
      <c r="ALR116" s="376"/>
      <c r="ALS116" s="376"/>
      <c r="ALT116" s="376"/>
      <c r="ALU116" s="376"/>
      <c r="ALV116" s="376"/>
      <c r="ALW116" s="376"/>
      <c r="ALX116" s="376"/>
      <c r="ALY116" s="376"/>
      <c r="ALZ116" s="376"/>
      <c r="AMA116" s="376"/>
      <c r="AMB116" s="376"/>
      <c r="AMC116" s="376"/>
      <c r="AMD116" s="376"/>
      <c r="AME116" s="376"/>
      <c r="AMF116" s="376"/>
      <c r="AMG116" s="376"/>
      <c r="AMH116" s="376"/>
      <c r="AMI116" s="376"/>
      <c r="AMJ116" s="376"/>
      <c r="AMK116" s="376"/>
      <c r="AML116" s="376"/>
      <c r="AMM116" s="376"/>
      <c r="AMN116" s="376"/>
      <c r="AMO116" s="376"/>
      <c r="AMP116" s="376"/>
      <c r="AMQ116" s="376"/>
      <c r="AMR116" s="376"/>
      <c r="AMS116" s="376"/>
      <c r="AMT116" s="376"/>
      <c r="AMU116" s="376"/>
      <c r="AMV116" s="376"/>
      <c r="AMW116" s="376"/>
      <c r="AMX116" s="376"/>
      <c r="AMY116" s="376"/>
      <c r="AMZ116" s="376"/>
      <c r="ANA116" s="376"/>
      <c r="ANB116" s="376"/>
      <c r="ANC116" s="376"/>
      <c r="AND116" s="376"/>
      <c r="ANE116" s="376"/>
      <c r="ANF116" s="376"/>
      <c r="ANG116" s="376"/>
      <c r="ANH116" s="376"/>
      <c r="ANI116" s="376"/>
      <c r="ANJ116" s="376"/>
      <c r="ANK116" s="376"/>
      <c r="ANL116" s="376"/>
      <c r="ANM116" s="376"/>
      <c r="ANN116" s="376"/>
      <c r="ANO116" s="376"/>
      <c r="ANP116" s="376"/>
      <c r="ANQ116" s="376"/>
      <c r="ANR116" s="376"/>
      <c r="ANS116" s="376"/>
      <c r="ANT116" s="376"/>
      <c r="ANU116" s="376"/>
      <c r="ANV116" s="376"/>
      <c r="ANW116" s="376"/>
      <c r="ANX116" s="376"/>
      <c r="ANY116" s="376"/>
      <c r="ANZ116" s="376"/>
      <c r="AOA116" s="376"/>
      <c r="AOB116" s="376"/>
      <c r="AOC116" s="376"/>
      <c r="AOD116" s="376"/>
      <c r="AOE116" s="376"/>
      <c r="AOF116" s="376"/>
      <c r="AOG116" s="376"/>
      <c r="AOH116" s="376"/>
      <c r="AOI116" s="376"/>
      <c r="AOJ116" s="376"/>
      <c r="AOK116" s="376"/>
      <c r="AOL116" s="376"/>
      <c r="AOM116" s="376"/>
      <c r="AON116" s="376"/>
      <c r="AOO116" s="376"/>
      <c r="AOP116" s="376"/>
      <c r="AOQ116" s="376"/>
      <c r="AOR116" s="376"/>
      <c r="AOS116" s="376"/>
      <c r="AOT116" s="376"/>
      <c r="AOU116" s="376"/>
      <c r="AOV116" s="376"/>
      <c r="AOW116" s="376"/>
      <c r="AOX116" s="376"/>
      <c r="AOY116" s="376"/>
      <c r="AOZ116" s="376"/>
      <c r="APA116" s="376"/>
      <c r="APB116" s="376"/>
      <c r="APC116" s="376"/>
      <c r="APD116" s="376"/>
      <c r="APE116" s="376"/>
      <c r="APF116" s="376"/>
      <c r="APG116" s="376"/>
      <c r="APH116" s="376"/>
      <c r="API116" s="376"/>
      <c r="APJ116" s="376"/>
      <c r="APK116" s="376"/>
      <c r="APL116" s="376"/>
      <c r="APM116" s="376"/>
      <c r="APN116" s="376"/>
      <c r="APO116" s="376"/>
      <c r="APP116" s="376"/>
      <c r="APQ116" s="376"/>
      <c r="APR116" s="376"/>
      <c r="APS116" s="376"/>
      <c r="APT116" s="376"/>
      <c r="APU116" s="376"/>
      <c r="APV116" s="376"/>
      <c r="APW116" s="376"/>
      <c r="APX116" s="376"/>
      <c r="APY116" s="376"/>
      <c r="APZ116" s="376"/>
      <c r="AQA116" s="376"/>
      <c r="AQB116" s="376"/>
      <c r="AQC116" s="376"/>
      <c r="AQD116" s="376"/>
      <c r="AQE116" s="376"/>
      <c r="AQF116" s="376"/>
      <c r="AQG116" s="376"/>
      <c r="AQH116" s="376"/>
      <c r="AQI116" s="376"/>
      <c r="AQJ116" s="376"/>
      <c r="AQK116" s="376"/>
      <c r="AQL116" s="376"/>
      <c r="AQM116" s="376"/>
      <c r="AQN116" s="376"/>
      <c r="AQO116" s="376"/>
      <c r="AQP116" s="376"/>
      <c r="AQQ116" s="376"/>
      <c r="AQR116" s="376"/>
      <c r="AQS116" s="376"/>
      <c r="AQT116" s="376"/>
      <c r="AQU116" s="376"/>
      <c r="AQV116" s="376"/>
      <c r="AQW116" s="376"/>
      <c r="AQX116" s="376"/>
      <c r="AQY116" s="376"/>
      <c r="AQZ116" s="376"/>
      <c r="ARA116" s="376"/>
      <c r="ARB116" s="376"/>
      <c r="ARC116" s="376"/>
      <c r="ARD116" s="376"/>
      <c r="ARE116" s="376"/>
      <c r="ARF116" s="376"/>
      <c r="ARG116" s="376"/>
      <c r="ARH116" s="376"/>
      <c r="ARI116" s="376"/>
      <c r="ARJ116" s="376"/>
      <c r="ARK116" s="376"/>
      <c r="ARL116" s="376"/>
      <c r="ARM116" s="376"/>
      <c r="ARN116" s="376"/>
      <c r="ARO116" s="376"/>
      <c r="ARP116" s="376"/>
      <c r="ARQ116" s="376"/>
      <c r="ARR116" s="376"/>
      <c r="ARS116" s="376"/>
      <c r="ART116" s="376"/>
      <c r="ARU116" s="376"/>
      <c r="ARV116" s="376"/>
      <c r="ARW116" s="376"/>
      <c r="ARX116" s="376"/>
      <c r="ARY116" s="376"/>
      <c r="ARZ116" s="376"/>
      <c r="ASA116" s="376"/>
      <c r="ASB116" s="376"/>
      <c r="ASC116" s="376"/>
      <c r="ASD116" s="376"/>
      <c r="ASE116" s="376"/>
      <c r="ASF116" s="376"/>
      <c r="ASG116" s="376"/>
      <c r="ASH116" s="376"/>
      <c r="ASI116" s="376"/>
      <c r="ASJ116" s="376"/>
      <c r="ASK116" s="376"/>
      <c r="ASL116" s="376"/>
      <c r="ASM116" s="376"/>
      <c r="ASN116" s="376"/>
      <c r="ASO116" s="376"/>
      <c r="ASP116" s="376"/>
      <c r="ASQ116" s="376"/>
      <c r="ASR116" s="376"/>
      <c r="ASS116" s="376"/>
      <c r="AST116" s="376"/>
      <c r="ASU116" s="376"/>
      <c r="ASV116" s="376"/>
      <c r="ASW116" s="376"/>
      <c r="ASX116" s="376"/>
      <c r="ASY116" s="376"/>
      <c r="ASZ116" s="376"/>
      <c r="ATA116" s="376"/>
      <c r="ATB116" s="376"/>
      <c r="ATC116" s="376"/>
      <c r="ATD116" s="376"/>
      <c r="ATE116" s="376"/>
      <c r="ATF116" s="376"/>
      <c r="ATG116" s="376"/>
      <c r="ATH116" s="376"/>
      <c r="ATI116" s="376"/>
      <c r="ATJ116" s="376"/>
      <c r="ATK116" s="376"/>
      <c r="ATL116" s="376"/>
      <c r="ATM116" s="376"/>
      <c r="ATN116" s="376"/>
      <c r="ATO116" s="376"/>
      <c r="ATP116" s="376"/>
      <c r="ATQ116" s="376"/>
      <c r="ATR116" s="376"/>
      <c r="ATS116" s="376"/>
      <c r="ATT116" s="376"/>
      <c r="ATU116" s="376"/>
      <c r="ATV116" s="376"/>
      <c r="ATW116" s="376"/>
      <c r="ATX116" s="376"/>
      <c r="ATY116" s="376"/>
      <c r="ATZ116" s="376"/>
      <c r="AUA116" s="376"/>
      <c r="AUB116" s="376"/>
      <c r="AUC116" s="376"/>
      <c r="AUD116" s="376"/>
      <c r="AUE116" s="376"/>
      <c r="AUF116" s="376"/>
      <c r="AUG116" s="376"/>
      <c r="AUH116" s="376"/>
      <c r="AUI116" s="376"/>
      <c r="AUJ116" s="376"/>
      <c r="AUK116" s="376"/>
      <c r="AUL116" s="376"/>
      <c r="AUM116" s="376"/>
      <c r="AUN116" s="376"/>
      <c r="AUO116" s="376"/>
      <c r="AUP116" s="376"/>
      <c r="AUQ116" s="376"/>
      <c r="AUR116" s="376"/>
      <c r="AUS116" s="376"/>
      <c r="AUT116" s="376"/>
      <c r="AUU116" s="376"/>
      <c r="AUV116" s="376"/>
      <c r="AUW116" s="376"/>
      <c r="AUX116" s="376"/>
      <c r="AUY116" s="376"/>
      <c r="AUZ116" s="376"/>
      <c r="AVA116" s="376"/>
      <c r="AVB116" s="376"/>
      <c r="AVC116" s="376"/>
      <c r="AVD116" s="376"/>
      <c r="AVE116" s="376"/>
      <c r="AVF116" s="376"/>
      <c r="AVG116" s="376"/>
      <c r="AVH116" s="376"/>
      <c r="AVI116" s="376"/>
      <c r="AVJ116" s="376"/>
      <c r="AVK116" s="376"/>
      <c r="AVL116" s="376"/>
      <c r="AVM116" s="376"/>
      <c r="AVN116" s="376"/>
      <c r="AVO116" s="376"/>
      <c r="AVP116" s="376"/>
      <c r="AVQ116" s="376"/>
      <c r="AVR116" s="376"/>
      <c r="AVS116" s="376"/>
      <c r="AVT116" s="376"/>
      <c r="AVU116" s="376"/>
      <c r="AVV116" s="376"/>
      <c r="AVW116" s="376"/>
      <c r="AVX116" s="376"/>
      <c r="AVY116" s="376"/>
      <c r="AVZ116" s="376"/>
      <c r="AWA116" s="376"/>
      <c r="AWB116" s="376"/>
      <c r="AWC116" s="376"/>
      <c r="AWD116" s="376"/>
      <c r="AWE116" s="376"/>
      <c r="AWF116" s="376"/>
      <c r="AWG116" s="376"/>
      <c r="AWH116" s="376"/>
      <c r="AWI116" s="376"/>
      <c r="AWJ116" s="376"/>
      <c r="AWK116" s="376"/>
      <c r="AWL116" s="376"/>
      <c r="AWM116" s="376"/>
      <c r="AWN116" s="376"/>
      <c r="AWO116" s="376"/>
      <c r="AWP116" s="376"/>
      <c r="AWQ116" s="376"/>
      <c r="AWR116" s="376"/>
      <c r="AWS116" s="376"/>
      <c r="AWT116" s="376"/>
      <c r="AWU116" s="376"/>
      <c r="AWV116" s="376"/>
      <c r="AWW116" s="376"/>
      <c r="AWX116" s="376"/>
      <c r="AWY116" s="376"/>
      <c r="AWZ116" s="376"/>
      <c r="AXA116" s="376"/>
      <c r="AXB116" s="376"/>
      <c r="AXC116" s="376"/>
      <c r="AXD116" s="376"/>
      <c r="AXE116" s="376"/>
      <c r="AXF116" s="376"/>
      <c r="AXG116" s="376"/>
      <c r="AXH116" s="376"/>
      <c r="AXI116" s="376"/>
      <c r="AXJ116" s="376"/>
      <c r="AXK116" s="376"/>
      <c r="AXL116" s="376"/>
      <c r="AXM116" s="376"/>
      <c r="AXN116" s="376"/>
      <c r="AXO116" s="376"/>
      <c r="AXP116" s="376"/>
      <c r="AXQ116" s="376"/>
      <c r="AXR116" s="376"/>
      <c r="AXS116" s="376"/>
      <c r="AXT116" s="376"/>
      <c r="AXU116" s="376"/>
      <c r="AXV116" s="376"/>
      <c r="AXW116" s="376"/>
      <c r="AXX116" s="376"/>
      <c r="AXY116" s="376"/>
      <c r="AXZ116" s="376"/>
      <c r="AYA116" s="376"/>
      <c r="AYB116" s="376"/>
      <c r="AYC116" s="376"/>
      <c r="AYD116" s="376"/>
      <c r="AYE116" s="376"/>
      <c r="AYF116" s="376"/>
      <c r="AYG116" s="376"/>
      <c r="AYH116" s="376"/>
      <c r="AYI116" s="376"/>
      <c r="AYJ116" s="376"/>
      <c r="AYK116" s="376"/>
      <c r="AYL116" s="376"/>
      <c r="AYM116" s="376"/>
      <c r="AYN116" s="376"/>
      <c r="AYO116" s="376"/>
      <c r="AYP116" s="376"/>
      <c r="AYQ116" s="376"/>
      <c r="AYR116" s="376"/>
      <c r="AYS116" s="376"/>
      <c r="AYT116" s="376"/>
      <c r="AYU116" s="376"/>
      <c r="AYV116" s="376"/>
      <c r="AYW116" s="376"/>
      <c r="AYX116" s="376"/>
      <c r="AYY116" s="376"/>
      <c r="AYZ116" s="376"/>
      <c r="AZA116" s="376"/>
      <c r="AZB116" s="376"/>
      <c r="AZC116" s="376"/>
      <c r="AZD116" s="376"/>
      <c r="AZE116" s="376"/>
      <c r="AZF116" s="376"/>
      <c r="AZG116" s="376"/>
      <c r="AZH116" s="376"/>
      <c r="AZI116" s="376"/>
      <c r="AZJ116" s="376"/>
      <c r="AZK116" s="376"/>
      <c r="AZL116" s="376"/>
      <c r="AZM116" s="376"/>
      <c r="AZN116" s="376"/>
      <c r="AZO116" s="376"/>
      <c r="AZP116" s="376"/>
      <c r="AZQ116" s="376"/>
      <c r="AZR116" s="376"/>
      <c r="AZS116" s="376"/>
      <c r="AZT116" s="376"/>
      <c r="AZU116" s="376"/>
      <c r="AZV116" s="376"/>
      <c r="AZW116" s="376"/>
      <c r="AZX116" s="376"/>
      <c r="AZY116" s="376"/>
      <c r="AZZ116" s="376"/>
      <c r="BAA116" s="376"/>
      <c r="BAB116" s="376"/>
      <c r="BAC116" s="376"/>
      <c r="BAD116" s="376"/>
      <c r="BAE116" s="376"/>
      <c r="BAF116" s="376"/>
      <c r="BAG116" s="376"/>
      <c r="BAH116" s="376"/>
      <c r="BAI116" s="376"/>
      <c r="BAJ116" s="376"/>
      <c r="BAK116" s="376"/>
      <c r="BAL116" s="376"/>
      <c r="BAM116" s="376"/>
      <c r="BAN116" s="376"/>
      <c r="BAO116" s="376"/>
      <c r="BAP116" s="376"/>
      <c r="BAQ116" s="376"/>
      <c r="BAR116" s="376"/>
      <c r="BAS116" s="376"/>
      <c r="BAT116" s="376"/>
      <c r="BAU116" s="376"/>
      <c r="BAV116" s="376"/>
      <c r="BAW116" s="376"/>
      <c r="BAX116" s="376"/>
      <c r="BAY116" s="376"/>
      <c r="BAZ116" s="376"/>
      <c r="BBA116" s="376"/>
      <c r="BBB116" s="376"/>
      <c r="BBC116" s="376"/>
      <c r="BBD116" s="376"/>
      <c r="BBE116" s="376"/>
      <c r="BBF116" s="376"/>
      <c r="BBG116" s="376"/>
      <c r="BBH116" s="376"/>
      <c r="BBI116" s="376"/>
      <c r="BBJ116" s="376"/>
      <c r="BBK116" s="376"/>
      <c r="BBL116" s="376"/>
      <c r="BBM116" s="376"/>
      <c r="BBN116" s="376"/>
      <c r="BBO116" s="376"/>
      <c r="BBP116" s="376"/>
      <c r="BBQ116" s="376"/>
      <c r="BBR116" s="376"/>
      <c r="BBS116" s="376"/>
      <c r="BBT116" s="376"/>
      <c r="BBU116" s="376"/>
      <c r="BBV116" s="376"/>
      <c r="BBW116" s="376"/>
      <c r="BBX116" s="376"/>
      <c r="BBY116" s="376"/>
      <c r="BBZ116" s="376"/>
      <c r="BCA116" s="376"/>
      <c r="BCB116" s="376"/>
      <c r="BCC116" s="376"/>
      <c r="BCD116" s="376"/>
      <c r="BCE116" s="376"/>
      <c r="BCF116" s="376"/>
      <c r="BCG116" s="376"/>
      <c r="BCH116" s="376"/>
      <c r="BCI116" s="376"/>
      <c r="BCJ116" s="376"/>
      <c r="BCK116" s="376"/>
      <c r="BCL116" s="376"/>
      <c r="BCM116" s="376"/>
      <c r="BCN116" s="376"/>
      <c r="BCO116" s="376"/>
      <c r="BCP116" s="376"/>
      <c r="BCQ116" s="376"/>
      <c r="BCR116" s="376"/>
      <c r="BCS116" s="376"/>
      <c r="BCT116" s="376"/>
      <c r="BCU116" s="376"/>
      <c r="BCV116" s="376"/>
      <c r="BCW116" s="376"/>
      <c r="BCX116" s="376"/>
      <c r="BCY116" s="376"/>
      <c r="BCZ116" s="376"/>
      <c r="BDA116" s="376"/>
      <c r="BDB116" s="376"/>
      <c r="BDC116" s="376"/>
      <c r="BDD116" s="376"/>
      <c r="BDE116" s="376"/>
      <c r="BDF116" s="376"/>
      <c r="BDG116" s="376"/>
      <c r="BDH116" s="376"/>
      <c r="BDI116" s="376"/>
      <c r="BDJ116" s="376"/>
      <c r="BDK116" s="376"/>
      <c r="BDL116" s="376"/>
      <c r="BDM116" s="376"/>
      <c r="BDN116" s="376"/>
      <c r="BDO116" s="376"/>
      <c r="BDP116" s="376"/>
      <c r="BDQ116" s="376"/>
      <c r="BDR116" s="376"/>
      <c r="BDS116" s="376"/>
      <c r="BDT116" s="376"/>
      <c r="BDU116" s="376"/>
      <c r="BDV116" s="376"/>
      <c r="BDW116" s="376"/>
      <c r="BDX116" s="376"/>
      <c r="BDY116" s="376"/>
      <c r="BDZ116" s="376"/>
      <c r="BEA116" s="376"/>
      <c r="BEB116" s="376"/>
      <c r="BEC116" s="376"/>
      <c r="BED116" s="376"/>
      <c r="BEE116" s="376"/>
      <c r="BEF116" s="376"/>
      <c r="BEG116" s="376"/>
      <c r="BEH116" s="376"/>
      <c r="BEI116" s="376"/>
      <c r="BEJ116" s="376"/>
      <c r="BEK116" s="376"/>
      <c r="BEL116" s="376"/>
      <c r="BEM116" s="376"/>
      <c r="BEN116" s="376"/>
      <c r="BEO116" s="376"/>
      <c r="BEP116" s="376"/>
      <c r="BEQ116" s="376"/>
      <c r="BER116" s="376"/>
      <c r="BES116" s="376"/>
      <c r="BET116" s="376"/>
      <c r="BEU116" s="376"/>
      <c r="BEV116" s="376"/>
      <c r="BEW116" s="376"/>
      <c r="BEX116" s="376"/>
      <c r="BEY116" s="376"/>
      <c r="BEZ116" s="376"/>
      <c r="BFA116" s="376"/>
      <c r="BFB116" s="376"/>
      <c r="BFC116" s="376"/>
      <c r="BFD116" s="376"/>
      <c r="BFE116" s="376"/>
      <c r="BFF116" s="376"/>
      <c r="BFG116" s="376"/>
      <c r="BFH116" s="376"/>
      <c r="BFI116" s="376"/>
      <c r="BFJ116" s="376"/>
      <c r="BFK116" s="376"/>
      <c r="BFL116" s="376"/>
      <c r="BFM116" s="376"/>
      <c r="BFN116" s="376"/>
      <c r="BFO116" s="376"/>
      <c r="BFP116" s="376"/>
      <c r="BFQ116" s="376"/>
      <c r="BFR116" s="376"/>
      <c r="BFS116" s="376"/>
      <c r="BFT116" s="376"/>
      <c r="BFU116" s="376"/>
      <c r="BFV116" s="376"/>
      <c r="BFW116" s="376"/>
      <c r="BFX116" s="376"/>
      <c r="BFY116" s="376"/>
      <c r="BFZ116" s="376"/>
      <c r="BGA116" s="376"/>
      <c r="BGB116" s="376"/>
      <c r="BGC116" s="376"/>
      <c r="BGD116" s="376"/>
      <c r="BGE116" s="376"/>
      <c r="BGF116" s="376"/>
      <c r="BGG116" s="376"/>
      <c r="BGH116" s="376"/>
      <c r="BGI116" s="376"/>
      <c r="BGJ116" s="376"/>
      <c r="BGK116" s="376"/>
      <c r="BGL116" s="376"/>
      <c r="BGM116" s="376"/>
      <c r="BGN116" s="376"/>
      <c r="BGO116" s="376"/>
      <c r="BGP116" s="376"/>
      <c r="BGQ116" s="376"/>
      <c r="BGR116" s="376"/>
      <c r="BGS116" s="376"/>
      <c r="BGT116" s="376"/>
      <c r="BGU116" s="376"/>
      <c r="BGV116" s="376"/>
      <c r="BGW116" s="376"/>
      <c r="BGX116" s="376"/>
      <c r="BGY116" s="376"/>
      <c r="BGZ116" s="376"/>
      <c r="BHA116" s="376"/>
      <c r="BHB116" s="376"/>
      <c r="BHC116" s="376"/>
      <c r="BHD116" s="376"/>
      <c r="BHE116" s="376"/>
      <c r="BHF116" s="376"/>
      <c r="BHG116" s="376"/>
      <c r="BHH116" s="376"/>
      <c r="BHI116" s="376"/>
      <c r="BHJ116" s="376"/>
      <c r="BHK116" s="376"/>
      <c r="BHL116" s="376"/>
      <c r="BHM116" s="376"/>
      <c r="BHN116" s="376"/>
      <c r="BHO116" s="376"/>
      <c r="BHP116" s="376"/>
      <c r="BHQ116" s="376"/>
      <c r="BHR116" s="376"/>
      <c r="BHS116" s="376"/>
      <c r="BHT116" s="376"/>
      <c r="BHU116" s="376"/>
      <c r="BHV116" s="376"/>
      <c r="BHW116" s="376"/>
      <c r="BHX116" s="376"/>
      <c r="BHY116" s="376"/>
      <c r="BHZ116" s="376"/>
      <c r="BIA116" s="376"/>
      <c r="BIB116" s="376"/>
      <c r="BIC116" s="376"/>
      <c r="BID116" s="376"/>
      <c r="BIE116" s="376"/>
      <c r="BIF116" s="376"/>
      <c r="BIG116" s="376"/>
      <c r="BIH116" s="376"/>
      <c r="BII116" s="376"/>
      <c r="BIJ116" s="376"/>
      <c r="BIK116" s="376"/>
      <c r="BIL116" s="376"/>
      <c r="BIM116" s="376"/>
      <c r="BIN116" s="376"/>
      <c r="BIO116" s="376"/>
      <c r="BIP116" s="376"/>
      <c r="BIQ116" s="376"/>
      <c r="BIR116" s="376"/>
      <c r="BIS116" s="376"/>
      <c r="BIT116" s="376"/>
      <c r="BIU116" s="376"/>
      <c r="BIV116" s="376"/>
      <c r="BIW116" s="376"/>
      <c r="BIX116" s="376"/>
      <c r="BIY116" s="376"/>
      <c r="BIZ116" s="376"/>
      <c r="BJA116" s="376"/>
      <c r="BJB116" s="376"/>
      <c r="BJC116" s="376"/>
      <c r="BJD116" s="376"/>
      <c r="BJE116" s="376"/>
      <c r="BJF116" s="376"/>
      <c r="BJG116" s="376"/>
      <c r="BJH116" s="376"/>
      <c r="BJI116" s="376"/>
      <c r="BJJ116" s="376"/>
      <c r="BJK116" s="376"/>
      <c r="BJL116" s="376"/>
      <c r="BJM116" s="376"/>
      <c r="BJN116" s="376"/>
      <c r="BJO116" s="376"/>
      <c r="BJP116" s="376"/>
      <c r="BJQ116" s="376"/>
      <c r="BJR116" s="376"/>
      <c r="BJS116" s="376"/>
      <c r="BJT116" s="376"/>
      <c r="BJU116" s="376"/>
      <c r="BJV116" s="376"/>
      <c r="BJW116" s="376"/>
      <c r="BJX116" s="376"/>
      <c r="BJY116" s="376"/>
      <c r="BJZ116" s="376"/>
      <c r="BKA116" s="376"/>
      <c r="BKB116" s="376"/>
      <c r="BKC116" s="376"/>
      <c r="BKD116" s="376"/>
      <c r="BKE116" s="376"/>
      <c r="BKF116" s="376"/>
      <c r="BKG116" s="376"/>
      <c r="BKH116" s="376"/>
      <c r="BKI116" s="376"/>
      <c r="BKJ116" s="376"/>
      <c r="BKK116" s="376"/>
      <c r="BKL116" s="376"/>
      <c r="BKM116" s="376"/>
      <c r="BKN116" s="376"/>
      <c r="BKO116" s="376"/>
      <c r="BKP116" s="376"/>
      <c r="BKQ116" s="376"/>
      <c r="BKR116" s="376"/>
      <c r="BKS116" s="376"/>
      <c r="BKT116" s="376"/>
      <c r="BKU116" s="376"/>
      <c r="BKV116" s="376"/>
      <c r="BKW116" s="376"/>
      <c r="BKX116" s="376"/>
      <c r="BKY116" s="376"/>
      <c r="BKZ116" s="376"/>
      <c r="BLA116" s="376"/>
      <c r="BLB116" s="376"/>
      <c r="BLC116" s="376"/>
      <c r="BLD116" s="376"/>
      <c r="BLE116" s="376"/>
      <c r="BLF116" s="376"/>
      <c r="BLG116" s="376"/>
      <c r="BLH116" s="376"/>
      <c r="BLI116" s="376"/>
      <c r="BLJ116" s="376"/>
      <c r="BLK116" s="376"/>
      <c r="BLL116" s="376"/>
      <c r="BLM116" s="376"/>
      <c r="BLN116" s="376"/>
      <c r="BLO116" s="376"/>
      <c r="BLP116" s="376"/>
      <c r="BLQ116" s="376"/>
      <c r="BLR116" s="376"/>
      <c r="BLS116" s="376"/>
      <c r="BLT116" s="376"/>
      <c r="BLU116" s="376"/>
      <c r="BLV116" s="376"/>
      <c r="BLW116" s="376"/>
      <c r="BLX116" s="376"/>
      <c r="BLY116" s="376"/>
      <c r="BLZ116" s="376"/>
      <c r="BMA116" s="376"/>
      <c r="BMB116" s="376"/>
      <c r="BMC116" s="376"/>
      <c r="BMD116" s="376"/>
      <c r="BME116" s="376"/>
      <c r="BMF116" s="376"/>
      <c r="BMG116" s="376"/>
      <c r="BMH116" s="376"/>
      <c r="BMI116" s="376"/>
      <c r="BMJ116" s="376"/>
      <c r="BMK116" s="376"/>
      <c r="BML116" s="376"/>
      <c r="BMM116" s="376"/>
      <c r="BMN116" s="376"/>
      <c r="BMO116" s="376"/>
      <c r="BMP116" s="376"/>
      <c r="BMQ116" s="376"/>
      <c r="BMR116" s="376"/>
      <c r="BMS116" s="376"/>
      <c r="BMT116" s="376"/>
      <c r="BMU116" s="376"/>
      <c r="BMV116" s="376"/>
      <c r="BMW116" s="376"/>
      <c r="BMX116" s="376"/>
      <c r="BMY116" s="376"/>
      <c r="BMZ116" s="376"/>
      <c r="BNA116" s="376"/>
      <c r="BNB116" s="376"/>
      <c r="BNC116" s="376"/>
      <c r="BND116" s="376"/>
      <c r="BNE116" s="376"/>
      <c r="BNF116" s="376"/>
      <c r="BNG116" s="376"/>
      <c r="BNH116" s="376"/>
      <c r="BNI116" s="376"/>
      <c r="BNJ116" s="376"/>
      <c r="BNK116" s="376"/>
      <c r="BNL116" s="376"/>
      <c r="BNM116" s="376"/>
      <c r="BNN116" s="376"/>
      <c r="BNO116" s="376"/>
      <c r="BNP116" s="376"/>
      <c r="BNQ116" s="376"/>
      <c r="BNR116" s="376"/>
      <c r="BNS116" s="376"/>
      <c r="BNT116" s="376"/>
      <c r="BNU116" s="376"/>
      <c r="BNV116" s="376"/>
      <c r="BNW116" s="376"/>
      <c r="BNX116" s="376"/>
      <c r="BNY116" s="376"/>
      <c r="BNZ116" s="376"/>
      <c r="BOA116" s="376"/>
      <c r="BOB116" s="376"/>
      <c r="BOC116" s="376"/>
      <c r="BOD116" s="376"/>
      <c r="BOE116" s="376"/>
      <c r="BOF116" s="376"/>
      <c r="BOG116" s="376"/>
      <c r="BOH116" s="376"/>
      <c r="BOI116" s="376"/>
      <c r="BOJ116" s="376"/>
      <c r="BOK116" s="376"/>
      <c r="BOL116" s="376"/>
      <c r="BOM116" s="376"/>
      <c r="BON116" s="376"/>
      <c r="BOO116" s="376"/>
      <c r="BOP116" s="376"/>
      <c r="BOQ116" s="376"/>
      <c r="BOR116" s="376"/>
      <c r="BOS116" s="376"/>
      <c r="BOT116" s="376"/>
      <c r="BOU116" s="376"/>
      <c r="BOV116" s="376"/>
      <c r="BOW116" s="376"/>
      <c r="BOX116" s="376"/>
      <c r="BOY116" s="376"/>
      <c r="BOZ116" s="376"/>
      <c r="BPA116" s="376"/>
      <c r="BPB116" s="376"/>
      <c r="BPC116" s="376"/>
      <c r="BPD116" s="376"/>
      <c r="BPE116" s="376"/>
      <c r="BPF116" s="376"/>
      <c r="BPG116" s="376"/>
      <c r="BPH116" s="376"/>
      <c r="BPI116" s="376"/>
      <c r="BPJ116" s="376"/>
      <c r="BPK116" s="376"/>
      <c r="BPL116" s="376"/>
      <c r="BPM116" s="376"/>
      <c r="BPN116" s="376"/>
      <c r="BPO116" s="376"/>
      <c r="BPP116" s="376"/>
      <c r="BPQ116" s="376"/>
      <c r="BPR116" s="376"/>
      <c r="BPS116" s="376"/>
      <c r="BPT116" s="376"/>
      <c r="BPU116" s="376"/>
      <c r="BPV116" s="376"/>
      <c r="BPW116" s="376"/>
      <c r="BPX116" s="376"/>
      <c r="BPY116" s="376"/>
      <c r="BPZ116" s="376"/>
      <c r="BQA116" s="376"/>
      <c r="BQB116" s="376"/>
      <c r="BQC116" s="376"/>
      <c r="BQD116" s="376"/>
      <c r="BQE116" s="376"/>
      <c r="BQF116" s="376"/>
      <c r="BQG116" s="376"/>
      <c r="BQH116" s="376"/>
      <c r="BQI116" s="376"/>
      <c r="BQJ116" s="376"/>
      <c r="BQK116" s="376"/>
      <c r="BQL116" s="376"/>
      <c r="BQM116" s="376"/>
      <c r="BQN116" s="376"/>
      <c r="BQO116" s="376"/>
      <c r="BQP116" s="376"/>
      <c r="BQQ116" s="376"/>
      <c r="BQR116" s="376"/>
      <c r="BQS116" s="376"/>
      <c r="BQT116" s="376"/>
      <c r="BQU116" s="376"/>
      <c r="BQV116" s="376"/>
      <c r="BQW116" s="376"/>
      <c r="BQX116" s="376"/>
      <c r="BQY116" s="376"/>
      <c r="BQZ116" s="376"/>
      <c r="BRA116" s="376"/>
      <c r="BRB116" s="376"/>
      <c r="BRC116" s="376"/>
      <c r="BRD116" s="376"/>
      <c r="BRE116" s="376"/>
      <c r="BRF116" s="376"/>
      <c r="BRG116" s="376"/>
      <c r="BRH116" s="376"/>
      <c r="BRI116" s="376"/>
      <c r="BRJ116" s="376"/>
      <c r="BRK116" s="376"/>
      <c r="BRL116" s="376"/>
      <c r="BRM116" s="376"/>
      <c r="BRN116" s="376"/>
      <c r="BRO116" s="376"/>
      <c r="BRP116" s="376"/>
      <c r="BRQ116" s="376"/>
      <c r="BRR116" s="376"/>
      <c r="BRS116" s="376"/>
      <c r="BRT116" s="376"/>
      <c r="BRU116" s="376"/>
      <c r="BRV116" s="376"/>
      <c r="BRW116" s="376"/>
      <c r="BRX116" s="376"/>
      <c r="BRY116" s="376"/>
      <c r="BRZ116" s="376"/>
      <c r="BSA116" s="376"/>
      <c r="BSB116" s="376"/>
      <c r="BSC116" s="376"/>
      <c r="BSD116" s="376"/>
      <c r="BSE116" s="376"/>
      <c r="BSF116" s="376"/>
      <c r="BSG116" s="376"/>
      <c r="BSH116" s="376"/>
      <c r="BSI116" s="376"/>
      <c r="BSJ116" s="376"/>
      <c r="BSK116" s="376"/>
      <c r="BSL116" s="376"/>
      <c r="BSM116" s="376"/>
      <c r="BSN116" s="376"/>
      <c r="BSO116" s="376"/>
      <c r="BSP116" s="376"/>
      <c r="BSQ116" s="376"/>
      <c r="BSR116" s="376"/>
      <c r="BSS116" s="376"/>
      <c r="BST116" s="376"/>
      <c r="BSU116" s="376"/>
      <c r="BSV116" s="376"/>
      <c r="BSW116" s="376"/>
      <c r="BSX116" s="376"/>
      <c r="BSY116" s="376"/>
      <c r="BSZ116" s="376"/>
      <c r="BTA116" s="376"/>
      <c r="BTB116" s="376"/>
      <c r="BTC116" s="376"/>
      <c r="BTD116" s="376"/>
      <c r="BTE116" s="376"/>
      <c r="BTF116" s="376"/>
      <c r="BTG116" s="376"/>
      <c r="BTH116" s="376"/>
      <c r="BTI116" s="376"/>
      <c r="BTJ116" s="376"/>
      <c r="BTK116" s="376"/>
      <c r="BTL116" s="376"/>
      <c r="BTM116" s="376"/>
      <c r="BTN116" s="376"/>
      <c r="BTO116" s="376"/>
      <c r="BTP116" s="376"/>
      <c r="BTQ116" s="376"/>
      <c r="BTR116" s="376"/>
      <c r="BTS116" s="376"/>
      <c r="BTT116" s="376"/>
      <c r="BTU116" s="376"/>
      <c r="BTV116" s="376"/>
      <c r="BTW116" s="376"/>
      <c r="BTX116" s="376"/>
      <c r="BTY116" s="376"/>
      <c r="BTZ116" s="376"/>
      <c r="BUA116" s="376"/>
      <c r="BUB116" s="376"/>
      <c r="BUC116" s="376"/>
      <c r="BUD116" s="376"/>
      <c r="BUE116" s="376"/>
      <c r="BUF116" s="376"/>
      <c r="BUG116" s="376"/>
      <c r="BUH116" s="376"/>
      <c r="BUI116" s="376"/>
      <c r="BUJ116" s="376"/>
      <c r="BUK116" s="376"/>
      <c r="BUL116" s="376"/>
      <c r="BUM116" s="376"/>
      <c r="BUN116" s="376"/>
      <c r="BUO116" s="376"/>
      <c r="BUP116" s="376"/>
      <c r="BUQ116" s="376"/>
      <c r="BUR116" s="376"/>
      <c r="BUS116" s="376"/>
      <c r="BUT116" s="376"/>
      <c r="BUU116" s="376"/>
      <c r="BUV116" s="376"/>
      <c r="BUW116" s="376"/>
      <c r="BUX116" s="376"/>
      <c r="BUY116" s="376"/>
      <c r="BUZ116" s="376"/>
      <c r="BVA116" s="376"/>
      <c r="BVB116" s="376"/>
      <c r="BVC116" s="376"/>
      <c r="BVD116" s="376"/>
      <c r="BVE116" s="376"/>
      <c r="BVF116" s="376"/>
      <c r="BVG116" s="376"/>
      <c r="BVH116" s="376"/>
      <c r="BVI116" s="376"/>
      <c r="BVJ116" s="376"/>
      <c r="BVK116" s="376"/>
      <c r="BVL116" s="376"/>
      <c r="BVM116" s="376"/>
      <c r="BVN116" s="376"/>
      <c r="BVO116" s="376"/>
      <c r="BVP116" s="376"/>
      <c r="BVQ116" s="376"/>
      <c r="BVR116" s="376"/>
      <c r="BVS116" s="376"/>
      <c r="BVT116" s="376"/>
      <c r="BVU116" s="376"/>
      <c r="BVV116" s="376"/>
      <c r="BVW116" s="376"/>
      <c r="BVX116" s="376"/>
      <c r="BVY116" s="376"/>
      <c r="BVZ116" s="376"/>
      <c r="BWA116" s="376"/>
      <c r="BWB116" s="376"/>
      <c r="BWC116" s="376"/>
      <c r="BWD116" s="376"/>
      <c r="BWE116" s="376"/>
      <c r="BWF116" s="376"/>
      <c r="BWG116" s="376"/>
      <c r="BWH116" s="376"/>
      <c r="BWI116" s="376"/>
      <c r="BWJ116" s="376"/>
      <c r="BWK116" s="376"/>
      <c r="BWL116" s="376"/>
      <c r="BWM116" s="376"/>
      <c r="BWN116" s="376"/>
      <c r="BWO116" s="376"/>
      <c r="BWP116" s="376"/>
      <c r="BWQ116" s="376"/>
      <c r="BWR116" s="376"/>
      <c r="BWS116" s="376"/>
      <c r="BWT116" s="376"/>
      <c r="BWU116" s="376"/>
      <c r="BWV116" s="376"/>
      <c r="BWW116" s="376"/>
      <c r="BWX116" s="376"/>
      <c r="BWY116" s="376"/>
      <c r="BWZ116" s="376"/>
      <c r="BXA116" s="376"/>
      <c r="BXB116" s="376"/>
      <c r="BXC116" s="376"/>
      <c r="BXD116" s="376"/>
      <c r="BXE116" s="376"/>
      <c r="BXF116" s="376"/>
      <c r="BXG116" s="376"/>
      <c r="BXH116" s="376"/>
      <c r="BXI116" s="376"/>
      <c r="BXJ116" s="376"/>
      <c r="BXK116" s="376"/>
      <c r="BXL116" s="376"/>
      <c r="BXM116" s="376"/>
      <c r="BXN116" s="376"/>
      <c r="BXO116" s="376"/>
      <c r="BXP116" s="376"/>
      <c r="BXQ116" s="376"/>
      <c r="BXR116" s="376"/>
      <c r="BXS116" s="376"/>
      <c r="BXT116" s="376"/>
      <c r="BXU116" s="376"/>
      <c r="BXV116" s="376"/>
      <c r="BXW116" s="376"/>
      <c r="BXX116" s="376"/>
      <c r="BXY116" s="376"/>
      <c r="BXZ116" s="376"/>
      <c r="BYA116" s="376"/>
      <c r="BYB116" s="376"/>
      <c r="BYC116" s="376"/>
      <c r="BYD116" s="376"/>
      <c r="BYE116" s="376"/>
      <c r="BYF116" s="376"/>
      <c r="BYG116" s="376"/>
      <c r="BYH116" s="376"/>
      <c r="BYI116" s="376"/>
      <c r="BYJ116" s="376"/>
      <c r="BYK116" s="376"/>
      <c r="BYL116" s="376"/>
      <c r="BYM116" s="376"/>
      <c r="BYN116" s="376"/>
      <c r="BYO116" s="376"/>
      <c r="BYP116" s="376"/>
      <c r="BYQ116" s="376"/>
      <c r="BYR116" s="376"/>
      <c r="BYS116" s="376"/>
      <c r="BYT116" s="376"/>
      <c r="BYU116" s="376"/>
      <c r="BYV116" s="376"/>
      <c r="BYW116" s="376"/>
      <c r="BYX116" s="376"/>
      <c r="BYY116" s="376"/>
      <c r="BYZ116" s="376"/>
      <c r="BZA116" s="376"/>
      <c r="BZB116" s="376"/>
      <c r="BZC116" s="376"/>
      <c r="BZD116" s="376"/>
      <c r="BZE116" s="376"/>
      <c r="BZF116" s="376"/>
      <c r="BZG116" s="376"/>
      <c r="BZH116" s="376"/>
      <c r="BZI116" s="376"/>
      <c r="BZJ116" s="376"/>
      <c r="BZK116" s="376"/>
      <c r="BZL116" s="376"/>
      <c r="BZM116" s="376"/>
      <c r="BZN116" s="376"/>
      <c r="BZO116" s="376"/>
      <c r="BZP116" s="376"/>
      <c r="BZQ116" s="376"/>
      <c r="BZR116" s="376"/>
      <c r="BZS116" s="376"/>
      <c r="BZT116" s="376"/>
      <c r="BZU116" s="376"/>
      <c r="BZV116" s="376"/>
      <c r="BZW116" s="376"/>
      <c r="BZX116" s="376"/>
      <c r="BZY116" s="376"/>
      <c r="BZZ116" s="376"/>
      <c r="CAA116" s="376"/>
      <c r="CAB116" s="376"/>
      <c r="CAC116" s="376"/>
      <c r="CAD116" s="376"/>
      <c r="CAE116" s="376"/>
      <c r="CAF116" s="376"/>
      <c r="CAG116" s="376"/>
      <c r="CAH116" s="376"/>
      <c r="CAI116" s="376"/>
      <c r="CAJ116" s="376"/>
      <c r="CAK116" s="376"/>
      <c r="CAL116" s="376"/>
      <c r="CAM116" s="376"/>
      <c r="CAN116" s="376"/>
      <c r="CAO116" s="376"/>
      <c r="CAP116" s="376"/>
      <c r="CAQ116" s="376"/>
      <c r="CAR116" s="376"/>
      <c r="CAS116" s="376"/>
      <c r="CAT116" s="376"/>
      <c r="CAU116" s="376"/>
      <c r="CAV116" s="376"/>
      <c r="CAW116" s="376"/>
      <c r="CAX116" s="376"/>
      <c r="CAY116" s="376"/>
      <c r="CAZ116" s="376"/>
      <c r="CBA116" s="376"/>
      <c r="CBB116" s="376"/>
      <c r="CBC116" s="376"/>
      <c r="CBD116" s="376"/>
      <c r="CBE116" s="376"/>
      <c r="CBF116" s="376"/>
      <c r="CBG116" s="376"/>
      <c r="CBH116" s="376"/>
      <c r="CBI116" s="376"/>
      <c r="CBJ116" s="376"/>
      <c r="CBK116" s="376"/>
      <c r="CBL116" s="376"/>
      <c r="CBM116" s="376"/>
      <c r="CBN116" s="376"/>
      <c r="CBO116" s="376"/>
      <c r="CBP116" s="376"/>
      <c r="CBQ116" s="376"/>
      <c r="CBR116" s="376"/>
      <c r="CBS116" s="376"/>
      <c r="CBT116" s="376"/>
      <c r="CBU116" s="376"/>
      <c r="CBV116" s="376"/>
      <c r="CBW116" s="376"/>
      <c r="CBX116" s="376"/>
      <c r="CBY116" s="376"/>
      <c r="CBZ116" s="376"/>
      <c r="CCA116" s="376"/>
      <c r="CCB116" s="376"/>
      <c r="CCC116" s="376"/>
      <c r="CCD116" s="376"/>
      <c r="CCE116" s="376"/>
      <c r="CCF116" s="376"/>
      <c r="CCG116" s="376"/>
      <c r="CCH116" s="376"/>
      <c r="CCI116" s="376"/>
      <c r="CCJ116" s="376"/>
      <c r="CCK116" s="376"/>
      <c r="CCL116" s="376"/>
      <c r="CCM116" s="376"/>
      <c r="CCN116" s="376"/>
      <c r="CCO116" s="376"/>
      <c r="CCP116" s="376"/>
      <c r="CCQ116" s="376"/>
      <c r="CCR116" s="376"/>
      <c r="CCS116" s="376"/>
      <c r="CCT116" s="376"/>
      <c r="CCU116" s="376"/>
      <c r="CCV116" s="376"/>
      <c r="CCW116" s="376"/>
      <c r="CCX116" s="376"/>
      <c r="CCY116" s="376"/>
      <c r="CCZ116" s="376"/>
      <c r="CDA116" s="376"/>
      <c r="CDB116" s="376"/>
      <c r="CDC116" s="376"/>
      <c r="CDD116" s="376"/>
      <c r="CDE116" s="376"/>
      <c r="CDF116" s="376"/>
      <c r="CDG116" s="376"/>
      <c r="CDH116" s="376"/>
      <c r="CDI116" s="376"/>
      <c r="CDJ116" s="376"/>
      <c r="CDK116" s="376"/>
      <c r="CDL116" s="376"/>
      <c r="CDM116" s="376"/>
      <c r="CDN116" s="376"/>
      <c r="CDO116" s="376"/>
      <c r="CDP116" s="376"/>
      <c r="CDQ116" s="376"/>
      <c r="CDR116" s="376"/>
      <c r="CDS116" s="376"/>
      <c r="CDT116" s="376"/>
      <c r="CDU116" s="376"/>
      <c r="CDV116" s="376"/>
      <c r="CDW116" s="376"/>
      <c r="CDX116" s="376"/>
      <c r="CDY116" s="376"/>
      <c r="CDZ116" s="376"/>
      <c r="CEA116" s="376"/>
      <c r="CEB116" s="376"/>
      <c r="CEC116" s="376"/>
      <c r="CED116" s="376"/>
      <c r="CEE116" s="376"/>
      <c r="CEF116" s="376"/>
      <c r="CEG116" s="376"/>
      <c r="CEH116" s="376"/>
      <c r="CEI116" s="376"/>
      <c r="CEJ116" s="376"/>
      <c r="CEK116" s="376"/>
      <c r="CEL116" s="376"/>
      <c r="CEM116" s="376"/>
      <c r="CEN116" s="376"/>
      <c r="CEO116" s="376"/>
      <c r="CEP116" s="376"/>
      <c r="CEQ116" s="376"/>
      <c r="CER116" s="376"/>
      <c r="CES116" s="376"/>
      <c r="CET116" s="376"/>
      <c r="CEU116" s="376"/>
      <c r="CEV116" s="376"/>
      <c r="CEW116" s="376"/>
      <c r="CEX116" s="376"/>
      <c r="CEY116" s="376"/>
      <c r="CEZ116" s="376"/>
      <c r="CFA116" s="376"/>
      <c r="CFB116" s="376"/>
      <c r="CFC116" s="376"/>
      <c r="CFD116" s="376"/>
      <c r="CFE116" s="376"/>
      <c r="CFF116" s="376"/>
      <c r="CFG116" s="376"/>
      <c r="CFH116" s="376"/>
      <c r="CFI116" s="376"/>
      <c r="CFJ116" s="376"/>
      <c r="CFK116" s="376"/>
      <c r="CFL116" s="376"/>
      <c r="CFM116" s="376"/>
      <c r="CFN116" s="376"/>
      <c r="CFO116" s="376"/>
      <c r="CFP116" s="376"/>
      <c r="CFQ116" s="376"/>
      <c r="CFR116" s="376"/>
      <c r="CFS116" s="376"/>
      <c r="CFT116" s="376"/>
      <c r="CFU116" s="376"/>
      <c r="CFV116" s="376"/>
      <c r="CFW116" s="376"/>
      <c r="CFX116" s="376"/>
      <c r="CFY116" s="376"/>
      <c r="CFZ116" s="376"/>
      <c r="CGA116" s="376"/>
      <c r="CGB116" s="376"/>
      <c r="CGC116" s="376"/>
      <c r="CGD116" s="376"/>
      <c r="CGE116" s="376"/>
      <c r="CGF116" s="376"/>
      <c r="CGG116" s="376"/>
      <c r="CGH116" s="376"/>
      <c r="CGI116" s="376"/>
      <c r="CGJ116" s="376"/>
      <c r="CGK116" s="376"/>
      <c r="CGL116" s="376"/>
      <c r="CGM116" s="376"/>
      <c r="CGN116" s="376"/>
      <c r="CGO116" s="376"/>
      <c r="CGP116" s="376"/>
      <c r="CGQ116" s="376"/>
      <c r="CGR116" s="376"/>
      <c r="CGS116" s="376"/>
      <c r="CGT116" s="376"/>
      <c r="CGU116" s="376"/>
      <c r="CGV116" s="376"/>
      <c r="CGW116" s="376"/>
      <c r="CGX116" s="376"/>
      <c r="CGY116" s="376"/>
      <c r="CGZ116" s="376"/>
      <c r="CHA116" s="376"/>
      <c r="CHB116" s="376"/>
      <c r="CHC116" s="376"/>
      <c r="CHD116" s="376"/>
      <c r="CHE116" s="376"/>
      <c r="CHF116" s="376"/>
      <c r="CHG116" s="376"/>
      <c r="CHH116" s="376"/>
      <c r="CHI116" s="376"/>
      <c r="CHJ116" s="376"/>
      <c r="CHK116" s="376"/>
      <c r="CHL116" s="376"/>
      <c r="CHM116" s="376"/>
      <c r="CHN116" s="376"/>
      <c r="CHO116" s="376"/>
      <c r="CHP116" s="376"/>
      <c r="CHQ116" s="376"/>
      <c r="CHR116" s="376"/>
      <c r="CHS116" s="376"/>
      <c r="CHT116" s="376"/>
      <c r="CHU116" s="376"/>
      <c r="CHV116" s="376"/>
      <c r="CHW116" s="376"/>
      <c r="CHX116" s="376"/>
      <c r="CHY116" s="376"/>
      <c r="CHZ116" s="376"/>
      <c r="CIA116" s="376"/>
      <c r="CIB116" s="376"/>
      <c r="CIC116" s="376"/>
      <c r="CID116" s="376"/>
      <c r="CIE116" s="376"/>
      <c r="CIF116" s="376"/>
      <c r="CIG116" s="376"/>
      <c r="CIH116" s="376"/>
      <c r="CII116" s="376"/>
      <c r="CIJ116" s="376"/>
      <c r="CIK116" s="376"/>
      <c r="CIL116" s="376"/>
      <c r="CIM116" s="376"/>
      <c r="CIN116" s="376"/>
      <c r="CIO116" s="376"/>
      <c r="CIP116" s="376"/>
      <c r="CIQ116" s="376"/>
      <c r="CIR116" s="376"/>
      <c r="CIS116" s="376"/>
      <c r="CIT116" s="376"/>
      <c r="CIU116" s="376"/>
      <c r="CIV116" s="376"/>
      <c r="CIW116" s="376"/>
      <c r="CIX116" s="376"/>
      <c r="CIY116" s="376"/>
      <c r="CIZ116" s="376"/>
      <c r="CJA116" s="376"/>
      <c r="CJB116" s="376"/>
      <c r="CJC116" s="376"/>
      <c r="CJD116" s="376"/>
      <c r="CJE116" s="376"/>
      <c r="CJF116" s="376"/>
      <c r="CJG116" s="376"/>
      <c r="CJH116" s="376"/>
      <c r="CJI116" s="376"/>
      <c r="CJJ116" s="376"/>
      <c r="CJK116" s="376"/>
      <c r="CJL116" s="376"/>
      <c r="CJM116" s="376"/>
      <c r="CJN116" s="376"/>
      <c r="CJO116" s="376"/>
      <c r="CJP116" s="376"/>
      <c r="CJQ116" s="376"/>
      <c r="CJR116" s="376"/>
      <c r="CJS116" s="376"/>
      <c r="CJT116" s="376"/>
      <c r="CJU116" s="376"/>
      <c r="CJV116" s="376"/>
      <c r="CJW116" s="376"/>
      <c r="CJX116" s="376"/>
      <c r="CJY116" s="376"/>
      <c r="CJZ116" s="376"/>
      <c r="CKA116" s="376"/>
      <c r="CKB116" s="376"/>
      <c r="CKC116" s="376"/>
      <c r="CKD116" s="376"/>
      <c r="CKE116" s="376"/>
      <c r="CKF116" s="376"/>
      <c r="CKG116" s="376"/>
      <c r="CKH116" s="376"/>
      <c r="CKI116" s="376"/>
      <c r="CKJ116" s="376"/>
      <c r="CKK116" s="376"/>
      <c r="CKL116" s="376"/>
      <c r="CKM116" s="376"/>
      <c r="CKN116" s="376"/>
      <c r="CKO116" s="376"/>
      <c r="CKP116" s="376"/>
      <c r="CKQ116" s="376"/>
      <c r="CKR116" s="376"/>
      <c r="CKS116" s="376"/>
      <c r="CKT116" s="376"/>
      <c r="CKU116" s="376"/>
      <c r="CKV116" s="376"/>
      <c r="CKW116" s="376"/>
      <c r="CKX116" s="376"/>
      <c r="CKY116" s="376"/>
      <c r="CKZ116" s="376"/>
      <c r="CLA116" s="376"/>
      <c r="CLB116" s="376"/>
      <c r="CLC116" s="376"/>
      <c r="CLD116" s="376"/>
      <c r="CLE116" s="376"/>
      <c r="CLF116" s="376"/>
      <c r="CLG116" s="376"/>
      <c r="CLH116" s="376"/>
      <c r="CLI116" s="376"/>
      <c r="CLJ116" s="376"/>
      <c r="CLK116" s="376"/>
      <c r="CLL116" s="376"/>
      <c r="CLM116" s="376"/>
      <c r="CLN116" s="376"/>
      <c r="CLO116" s="376"/>
      <c r="CLP116" s="376"/>
      <c r="CLQ116" s="376"/>
      <c r="CLR116" s="376"/>
      <c r="CLS116" s="376"/>
      <c r="CLT116" s="376"/>
      <c r="CLU116" s="376"/>
      <c r="CLV116" s="376"/>
      <c r="CLW116" s="376"/>
      <c r="CLX116" s="376"/>
      <c r="CLY116" s="376"/>
      <c r="CLZ116" s="376"/>
      <c r="CMA116" s="376"/>
      <c r="CMB116" s="376"/>
      <c r="CMC116" s="376"/>
      <c r="CMD116" s="376"/>
      <c r="CME116" s="376"/>
      <c r="CMF116" s="376"/>
      <c r="CMG116" s="376"/>
      <c r="CMH116" s="376"/>
      <c r="CMI116" s="376"/>
      <c r="CMJ116" s="376"/>
      <c r="CMK116" s="376"/>
      <c r="CML116" s="376"/>
      <c r="CMM116" s="376"/>
      <c r="CMN116" s="376"/>
      <c r="CMO116" s="376"/>
      <c r="CMP116" s="376"/>
      <c r="CMQ116" s="376"/>
      <c r="CMR116" s="376"/>
      <c r="CMS116" s="376"/>
      <c r="CMT116" s="376"/>
      <c r="CMU116" s="376"/>
      <c r="CMV116" s="376"/>
      <c r="CMW116" s="376"/>
      <c r="CMX116" s="376"/>
      <c r="CMY116" s="376"/>
      <c r="CMZ116" s="376"/>
      <c r="CNA116" s="376"/>
      <c r="CNB116" s="376"/>
      <c r="CNC116" s="376"/>
      <c r="CND116" s="376"/>
      <c r="CNE116" s="376"/>
      <c r="CNF116" s="376"/>
      <c r="CNG116" s="376"/>
      <c r="CNH116" s="376"/>
      <c r="CNI116" s="376"/>
      <c r="CNJ116" s="376"/>
      <c r="CNK116" s="376"/>
      <c r="CNL116" s="376"/>
      <c r="CNM116" s="376"/>
      <c r="CNN116" s="376"/>
      <c r="CNO116" s="376"/>
      <c r="CNP116" s="376"/>
      <c r="CNQ116" s="376"/>
      <c r="CNR116" s="376"/>
      <c r="CNS116" s="376"/>
      <c r="CNT116" s="376"/>
      <c r="CNU116" s="376"/>
      <c r="CNV116" s="376"/>
      <c r="CNW116" s="376"/>
      <c r="CNX116" s="376"/>
      <c r="CNY116" s="376"/>
      <c r="CNZ116" s="376"/>
      <c r="COA116" s="376"/>
      <c r="COB116" s="376"/>
      <c r="COC116" s="376"/>
      <c r="COD116" s="376"/>
      <c r="COE116" s="376"/>
      <c r="COF116" s="376"/>
      <c r="COG116" s="376"/>
      <c r="COH116" s="376"/>
      <c r="COI116" s="376"/>
      <c r="COJ116" s="376"/>
      <c r="COK116" s="376"/>
      <c r="COL116" s="376"/>
      <c r="COM116" s="376"/>
      <c r="CON116" s="376"/>
      <c r="COO116" s="376"/>
      <c r="COP116" s="376"/>
      <c r="COQ116" s="376"/>
      <c r="COR116" s="376"/>
      <c r="COS116" s="376"/>
      <c r="COT116" s="376"/>
      <c r="COU116" s="376"/>
      <c r="COV116" s="376"/>
      <c r="COW116" s="376"/>
      <c r="COX116" s="376"/>
      <c r="COY116" s="376"/>
      <c r="COZ116" s="376"/>
      <c r="CPA116" s="376"/>
      <c r="CPB116" s="376"/>
      <c r="CPC116" s="376"/>
      <c r="CPD116" s="376"/>
      <c r="CPE116" s="376"/>
      <c r="CPF116" s="376"/>
      <c r="CPG116" s="376"/>
      <c r="CPH116" s="376"/>
      <c r="CPI116" s="376"/>
      <c r="CPJ116" s="376"/>
      <c r="CPK116" s="376"/>
      <c r="CPL116" s="376"/>
      <c r="CPM116" s="376"/>
      <c r="CPN116" s="376"/>
      <c r="CPO116" s="376"/>
      <c r="CPP116" s="376"/>
      <c r="CPQ116" s="376"/>
      <c r="CPR116" s="376"/>
      <c r="CPS116" s="376"/>
      <c r="CPT116" s="376"/>
      <c r="CPU116" s="376"/>
      <c r="CPV116" s="376"/>
      <c r="CPW116" s="376"/>
      <c r="CPX116" s="376"/>
      <c r="CPY116" s="376"/>
      <c r="CPZ116" s="376"/>
      <c r="CQA116" s="376"/>
      <c r="CQB116" s="376"/>
      <c r="CQC116" s="376"/>
      <c r="CQD116" s="376"/>
      <c r="CQE116" s="376"/>
      <c r="CQF116" s="376"/>
      <c r="CQG116" s="376"/>
      <c r="CQH116" s="376"/>
      <c r="CQI116" s="376"/>
      <c r="CQJ116" s="376"/>
      <c r="CQK116" s="376"/>
      <c r="CQL116" s="376"/>
      <c r="CQM116" s="376"/>
      <c r="CQN116" s="376"/>
      <c r="CQO116" s="376"/>
      <c r="CQP116" s="376"/>
      <c r="CQQ116" s="376"/>
      <c r="CQR116" s="376"/>
      <c r="CQS116" s="376"/>
      <c r="CQT116" s="376"/>
      <c r="CQU116" s="376"/>
      <c r="CQV116" s="376"/>
      <c r="CQW116" s="376"/>
      <c r="CQX116" s="376"/>
      <c r="CQY116" s="376"/>
      <c r="CQZ116" s="376"/>
      <c r="CRA116" s="376"/>
      <c r="CRB116" s="376"/>
      <c r="CRC116" s="376"/>
      <c r="CRD116" s="376"/>
      <c r="CRE116" s="376"/>
      <c r="CRF116" s="376"/>
      <c r="CRG116" s="376"/>
      <c r="CRH116" s="376"/>
      <c r="CRI116" s="376"/>
      <c r="CRJ116" s="376"/>
      <c r="CRK116" s="376"/>
      <c r="CRL116" s="376"/>
      <c r="CRM116" s="376"/>
      <c r="CRN116" s="376"/>
      <c r="CRO116" s="376"/>
      <c r="CRP116" s="376"/>
      <c r="CRQ116" s="376"/>
      <c r="CRR116" s="376"/>
      <c r="CRS116" s="376"/>
      <c r="CRT116" s="376"/>
      <c r="CRU116" s="376"/>
      <c r="CRV116" s="376"/>
      <c r="CRW116" s="376"/>
      <c r="CRX116" s="376"/>
      <c r="CRY116" s="376"/>
      <c r="CRZ116" s="376"/>
      <c r="CSA116" s="376"/>
      <c r="CSB116" s="376"/>
      <c r="CSC116" s="376"/>
      <c r="CSD116" s="376"/>
      <c r="CSE116" s="376"/>
      <c r="CSF116" s="376"/>
      <c r="CSG116" s="376"/>
      <c r="CSH116" s="376"/>
      <c r="CSI116" s="376"/>
      <c r="CSJ116" s="376"/>
      <c r="CSK116" s="376"/>
      <c r="CSL116" s="376"/>
      <c r="CSM116" s="376"/>
      <c r="CSN116" s="376"/>
      <c r="CSO116" s="376"/>
      <c r="CSP116" s="376"/>
      <c r="CSQ116" s="376"/>
      <c r="CSR116" s="376"/>
      <c r="CSS116" s="376"/>
      <c r="CST116" s="376"/>
      <c r="CSU116" s="376"/>
      <c r="CSV116" s="376"/>
      <c r="CSW116" s="376"/>
      <c r="CSX116" s="376"/>
      <c r="CSY116" s="376"/>
      <c r="CSZ116" s="376"/>
      <c r="CTA116" s="376"/>
      <c r="CTB116" s="376"/>
      <c r="CTC116" s="376"/>
      <c r="CTD116" s="376"/>
      <c r="CTE116" s="376"/>
      <c r="CTF116" s="376"/>
      <c r="CTG116" s="376"/>
      <c r="CTH116" s="376"/>
      <c r="CTI116" s="376"/>
      <c r="CTJ116" s="376"/>
      <c r="CTK116" s="376"/>
      <c r="CTL116" s="376"/>
      <c r="CTM116" s="376"/>
      <c r="CTN116" s="376"/>
      <c r="CTO116" s="376"/>
      <c r="CTP116" s="376"/>
      <c r="CTQ116" s="376"/>
      <c r="CTR116" s="376"/>
      <c r="CTS116" s="376"/>
      <c r="CTT116" s="376"/>
      <c r="CTU116" s="376"/>
      <c r="CTV116" s="376"/>
      <c r="CTW116" s="376"/>
      <c r="CTX116" s="376"/>
      <c r="CTY116" s="376"/>
      <c r="CTZ116" s="376"/>
      <c r="CUA116" s="376"/>
      <c r="CUB116" s="376"/>
      <c r="CUC116" s="376"/>
      <c r="CUD116" s="376"/>
      <c r="CUE116" s="376"/>
      <c r="CUF116" s="376"/>
      <c r="CUG116" s="376"/>
      <c r="CUH116" s="376"/>
      <c r="CUI116" s="376"/>
      <c r="CUJ116" s="376"/>
      <c r="CUK116" s="376"/>
      <c r="CUL116" s="376"/>
      <c r="CUM116" s="376"/>
      <c r="CUN116" s="376"/>
      <c r="CUO116" s="376"/>
      <c r="CUP116" s="376"/>
      <c r="CUQ116" s="376"/>
      <c r="CUR116" s="376"/>
      <c r="CUS116" s="376"/>
      <c r="CUT116" s="376"/>
      <c r="CUU116" s="376"/>
      <c r="CUV116" s="376"/>
      <c r="CUW116" s="376"/>
      <c r="CUX116" s="376"/>
      <c r="CUY116" s="376"/>
      <c r="CUZ116" s="376"/>
      <c r="CVA116" s="376"/>
      <c r="CVB116" s="376"/>
      <c r="CVC116" s="376"/>
      <c r="CVD116" s="376"/>
      <c r="CVE116" s="376"/>
      <c r="CVF116" s="376"/>
      <c r="CVG116" s="376"/>
      <c r="CVH116" s="376"/>
      <c r="CVI116" s="376"/>
      <c r="CVJ116" s="376"/>
      <c r="CVK116" s="376"/>
      <c r="CVL116" s="376"/>
      <c r="CVM116" s="376"/>
      <c r="CVN116" s="376"/>
      <c r="CVO116" s="376"/>
      <c r="CVP116" s="376"/>
      <c r="CVQ116" s="376"/>
      <c r="CVR116" s="376"/>
      <c r="CVS116" s="376"/>
      <c r="CVT116" s="376"/>
      <c r="CVU116" s="376"/>
      <c r="CVV116" s="376"/>
      <c r="CVW116" s="376"/>
      <c r="CVX116" s="376"/>
      <c r="CVY116" s="376"/>
      <c r="CVZ116" s="376"/>
      <c r="CWA116" s="376"/>
      <c r="CWB116" s="376"/>
      <c r="CWC116" s="376"/>
      <c r="CWD116" s="376"/>
      <c r="CWE116" s="376"/>
      <c r="CWF116" s="376"/>
      <c r="CWG116" s="376"/>
      <c r="CWH116" s="376"/>
      <c r="CWI116" s="376"/>
      <c r="CWJ116" s="376"/>
      <c r="CWK116" s="376"/>
      <c r="CWL116" s="376"/>
      <c r="CWM116" s="376"/>
      <c r="CWN116" s="376"/>
      <c r="CWO116" s="376"/>
      <c r="CWP116" s="376"/>
      <c r="CWQ116" s="376"/>
      <c r="CWR116" s="376"/>
      <c r="CWS116" s="376"/>
      <c r="CWT116" s="376"/>
      <c r="CWU116" s="376"/>
      <c r="CWV116" s="376"/>
      <c r="CWW116" s="376"/>
      <c r="CWX116" s="376"/>
      <c r="CWY116" s="376"/>
      <c r="CWZ116" s="376"/>
      <c r="CXA116" s="376"/>
      <c r="CXB116" s="376"/>
      <c r="CXC116" s="376"/>
      <c r="CXD116" s="376"/>
      <c r="CXE116" s="376"/>
      <c r="CXF116" s="376"/>
      <c r="CXG116" s="376"/>
      <c r="CXH116" s="376"/>
      <c r="CXI116" s="376"/>
      <c r="CXJ116" s="376"/>
      <c r="CXK116" s="376"/>
      <c r="CXL116" s="376"/>
      <c r="CXM116" s="376"/>
      <c r="CXN116" s="376"/>
      <c r="CXO116" s="376"/>
      <c r="CXP116" s="376"/>
      <c r="CXQ116" s="376"/>
      <c r="CXR116" s="376"/>
      <c r="CXS116" s="376"/>
      <c r="CXT116" s="376"/>
      <c r="CXU116" s="376"/>
      <c r="CXV116" s="376"/>
      <c r="CXW116" s="376"/>
      <c r="CXX116" s="376"/>
      <c r="CXY116" s="376"/>
      <c r="CXZ116" s="376"/>
      <c r="CYA116" s="376"/>
      <c r="CYB116" s="376"/>
      <c r="CYC116" s="376"/>
      <c r="CYD116" s="376"/>
      <c r="CYE116" s="376"/>
      <c r="CYF116" s="376"/>
      <c r="CYG116" s="376"/>
      <c r="CYH116" s="376"/>
      <c r="CYI116" s="376"/>
      <c r="CYJ116" s="376"/>
      <c r="CYK116" s="376"/>
      <c r="CYL116" s="376"/>
      <c r="CYM116" s="376"/>
      <c r="CYN116" s="376"/>
      <c r="CYO116" s="376"/>
      <c r="CYP116" s="376"/>
      <c r="CYQ116" s="376"/>
      <c r="CYR116" s="376"/>
      <c r="CYS116" s="376"/>
      <c r="CYT116" s="376"/>
      <c r="CYU116" s="376"/>
      <c r="CYV116" s="376"/>
      <c r="CYW116" s="376"/>
      <c r="CYX116" s="376"/>
      <c r="CYY116" s="376"/>
      <c r="CYZ116" s="376"/>
      <c r="CZA116" s="376"/>
      <c r="CZB116" s="376"/>
      <c r="CZC116" s="376"/>
      <c r="CZD116" s="376"/>
      <c r="CZE116" s="376"/>
      <c r="CZF116" s="376"/>
      <c r="CZG116" s="376"/>
      <c r="CZH116" s="376"/>
      <c r="CZI116" s="376"/>
      <c r="CZJ116" s="376"/>
      <c r="CZK116" s="376"/>
      <c r="CZL116" s="376"/>
      <c r="CZM116" s="376"/>
      <c r="CZN116" s="376"/>
      <c r="CZO116" s="376"/>
      <c r="CZP116" s="376"/>
      <c r="CZQ116" s="376"/>
      <c r="CZR116" s="376"/>
      <c r="CZS116" s="376"/>
      <c r="CZT116" s="376"/>
      <c r="CZU116" s="376"/>
      <c r="CZV116" s="376"/>
      <c r="CZW116" s="376"/>
      <c r="CZX116" s="376"/>
      <c r="CZY116" s="376"/>
      <c r="CZZ116" s="376"/>
      <c r="DAA116" s="376"/>
      <c r="DAB116" s="376"/>
      <c r="DAC116" s="376"/>
      <c r="DAD116" s="376"/>
      <c r="DAE116" s="376"/>
      <c r="DAF116" s="376"/>
      <c r="DAG116" s="376"/>
      <c r="DAH116" s="376"/>
      <c r="DAI116" s="376"/>
      <c r="DAJ116" s="376"/>
      <c r="DAK116" s="376"/>
      <c r="DAL116" s="376"/>
      <c r="DAM116" s="376"/>
      <c r="DAN116" s="376"/>
      <c r="DAO116" s="376"/>
      <c r="DAP116" s="376"/>
      <c r="DAQ116" s="376"/>
      <c r="DAR116" s="376"/>
      <c r="DAS116" s="376"/>
      <c r="DAT116" s="376"/>
      <c r="DAU116" s="376"/>
      <c r="DAV116" s="376"/>
      <c r="DAW116" s="376"/>
      <c r="DAX116" s="376"/>
      <c r="DAY116" s="376"/>
      <c r="DAZ116" s="376"/>
      <c r="DBA116" s="376"/>
      <c r="DBB116" s="376"/>
      <c r="DBC116" s="376"/>
      <c r="DBD116" s="376"/>
      <c r="DBE116" s="376"/>
      <c r="DBF116" s="376"/>
      <c r="DBG116" s="376"/>
      <c r="DBH116" s="376"/>
      <c r="DBI116" s="376"/>
      <c r="DBJ116" s="376"/>
      <c r="DBK116" s="376"/>
      <c r="DBL116" s="376"/>
      <c r="DBM116" s="376"/>
      <c r="DBN116" s="376"/>
      <c r="DBO116" s="376"/>
      <c r="DBP116" s="376"/>
      <c r="DBQ116" s="376"/>
      <c r="DBR116" s="376"/>
      <c r="DBS116" s="376"/>
      <c r="DBT116" s="376"/>
      <c r="DBU116" s="376"/>
      <c r="DBV116" s="376"/>
      <c r="DBW116" s="376"/>
      <c r="DBX116" s="376"/>
      <c r="DBY116" s="376"/>
      <c r="DBZ116" s="376"/>
      <c r="DCA116" s="376"/>
      <c r="DCB116" s="376"/>
      <c r="DCC116" s="376"/>
      <c r="DCD116" s="376"/>
      <c r="DCE116" s="376"/>
      <c r="DCF116" s="376"/>
      <c r="DCG116" s="376"/>
      <c r="DCH116" s="376"/>
      <c r="DCI116" s="376"/>
      <c r="DCJ116" s="376"/>
      <c r="DCK116" s="376"/>
      <c r="DCL116" s="376"/>
      <c r="DCM116" s="376"/>
      <c r="DCN116" s="376"/>
      <c r="DCO116" s="376"/>
      <c r="DCP116" s="376"/>
      <c r="DCQ116" s="376"/>
      <c r="DCR116" s="376"/>
      <c r="DCS116" s="376"/>
      <c r="DCT116" s="376"/>
      <c r="DCU116" s="376"/>
      <c r="DCV116" s="376"/>
      <c r="DCW116" s="376"/>
      <c r="DCX116" s="376"/>
      <c r="DCY116" s="376"/>
      <c r="DCZ116" s="376"/>
      <c r="DDA116" s="376"/>
      <c r="DDB116" s="376"/>
      <c r="DDC116" s="376"/>
      <c r="DDD116" s="376"/>
      <c r="DDE116" s="376"/>
      <c r="DDF116" s="376"/>
      <c r="DDG116" s="376"/>
      <c r="DDH116" s="376"/>
      <c r="DDI116" s="376"/>
      <c r="DDJ116" s="376"/>
      <c r="DDK116" s="376"/>
      <c r="DDL116" s="376"/>
      <c r="DDM116" s="376"/>
      <c r="DDN116" s="376"/>
      <c r="DDO116" s="376"/>
      <c r="DDP116" s="376"/>
      <c r="DDQ116" s="376"/>
      <c r="DDR116" s="376"/>
      <c r="DDS116" s="376"/>
      <c r="DDT116" s="376"/>
      <c r="DDU116" s="376"/>
      <c r="DDV116" s="376"/>
      <c r="DDW116" s="376"/>
      <c r="DDX116" s="376"/>
      <c r="DDY116" s="376"/>
      <c r="DDZ116" s="376"/>
      <c r="DEA116" s="376"/>
      <c r="DEB116" s="376"/>
      <c r="DEC116" s="376"/>
      <c r="DED116" s="376"/>
      <c r="DEE116" s="376"/>
      <c r="DEF116" s="376"/>
      <c r="DEG116" s="376"/>
      <c r="DEH116" s="376"/>
      <c r="DEI116" s="376"/>
      <c r="DEJ116" s="376"/>
      <c r="DEK116" s="376"/>
      <c r="DEL116" s="376"/>
      <c r="DEM116" s="376"/>
      <c r="DEN116" s="376"/>
      <c r="DEO116" s="376"/>
      <c r="DEP116" s="376"/>
      <c r="DEQ116" s="376"/>
      <c r="DER116" s="376"/>
      <c r="DES116" s="376"/>
      <c r="DET116" s="376"/>
      <c r="DEU116" s="376"/>
      <c r="DEV116" s="376"/>
      <c r="DEW116" s="376"/>
      <c r="DEX116" s="376"/>
      <c r="DEY116" s="376"/>
      <c r="DEZ116" s="376"/>
      <c r="DFA116" s="376"/>
      <c r="DFB116" s="376"/>
      <c r="DFC116" s="376"/>
      <c r="DFD116" s="376"/>
      <c r="DFE116" s="376"/>
      <c r="DFF116" s="376"/>
      <c r="DFG116" s="376"/>
      <c r="DFH116" s="376"/>
      <c r="DFI116" s="376"/>
      <c r="DFJ116" s="376"/>
      <c r="DFK116" s="376"/>
      <c r="DFL116" s="376"/>
      <c r="DFM116" s="376"/>
      <c r="DFN116" s="376"/>
      <c r="DFO116" s="376"/>
      <c r="DFP116" s="376"/>
      <c r="DFQ116" s="376"/>
      <c r="DFR116" s="376"/>
      <c r="DFS116" s="376"/>
      <c r="DFT116" s="376"/>
      <c r="DFU116" s="376"/>
      <c r="DFV116" s="376"/>
      <c r="DFW116" s="376"/>
      <c r="DFX116" s="376"/>
      <c r="DFY116" s="376"/>
      <c r="DFZ116" s="376"/>
      <c r="DGA116" s="376"/>
      <c r="DGB116" s="376"/>
      <c r="DGC116" s="376"/>
      <c r="DGD116" s="376"/>
      <c r="DGE116" s="376"/>
      <c r="DGF116" s="376"/>
      <c r="DGG116" s="376"/>
      <c r="DGH116" s="376"/>
      <c r="DGI116" s="376"/>
      <c r="DGJ116" s="376"/>
      <c r="DGK116" s="376"/>
      <c r="DGL116" s="376"/>
      <c r="DGM116" s="376"/>
      <c r="DGN116" s="376"/>
      <c r="DGO116" s="376"/>
      <c r="DGP116" s="376"/>
      <c r="DGQ116" s="376"/>
      <c r="DGR116" s="376"/>
      <c r="DGS116" s="376"/>
      <c r="DGT116" s="376"/>
      <c r="DGU116" s="376"/>
      <c r="DGV116" s="376"/>
      <c r="DGW116" s="376"/>
      <c r="DGX116" s="376"/>
      <c r="DGY116" s="376"/>
      <c r="DGZ116" s="376"/>
      <c r="DHA116" s="376"/>
      <c r="DHB116" s="376"/>
      <c r="DHC116" s="376"/>
      <c r="DHD116" s="376"/>
      <c r="DHE116" s="376"/>
      <c r="DHF116" s="376"/>
      <c r="DHG116" s="376"/>
      <c r="DHH116" s="376"/>
      <c r="DHI116" s="376"/>
      <c r="DHJ116" s="376"/>
      <c r="DHK116" s="376"/>
      <c r="DHL116" s="376"/>
      <c r="DHM116" s="376"/>
      <c r="DHN116" s="376"/>
      <c r="DHO116" s="376"/>
      <c r="DHP116" s="376"/>
      <c r="DHQ116" s="376"/>
      <c r="DHR116" s="376"/>
      <c r="DHS116" s="376"/>
      <c r="DHT116" s="376"/>
      <c r="DHU116" s="376"/>
      <c r="DHV116" s="376"/>
      <c r="DHW116" s="376"/>
      <c r="DHX116" s="376"/>
      <c r="DHY116" s="376"/>
      <c r="DHZ116" s="376"/>
      <c r="DIA116" s="376"/>
      <c r="DIB116" s="376"/>
      <c r="DIC116" s="376"/>
      <c r="DID116" s="376"/>
      <c r="DIE116" s="376"/>
      <c r="DIF116" s="376"/>
      <c r="DIG116" s="376"/>
      <c r="DIH116" s="376"/>
      <c r="DII116" s="376"/>
      <c r="DIJ116" s="376"/>
      <c r="DIK116" s="376"/>
      <c r="DIL116" s="376"/>
      <c r="DIM116" s="376"/>
      <c r="DIN116" s="376"/>
      <c r="DIO116" s="376"/>
      <c r="DIP116" s="376"/>
      <c r="DIQ116" s="376"/>
      <c r="DIR116" s="376"/>
      <c r="DIS116" s="376"/>
      <c r="DIT116" s="376"/>
      <c r="DIU116" s="376"/>
      <c r="DIV116" s="376"/>
      <c r="DIW116" s="376"/>
      <c r="DIX116" s="376"/>
      <c r="DIY116" s="376"/>
      <c r="DIZ116" s="376"/>
      <c r="DJA116" s="376"/>
      <c r="DJB116" s="376"/>
      <c r="DJC116" s="376"/>
      <c r="DJD116" s="376"/>
      <c r="DJE116" s="376"/>
      <c r="DJF116" s="376"/>
      <c r="DJG116" s="376"/>
      <c r="DJH116" s="376"/>
      <c r="DJI116" s="376"/>
      <c r="DJJ116" s="376"/>
      <c r="DJK116" s="376"/>
      <c r="DJL116" s="376"/>
      <c r="DJM116" s="376"/>
      <c r="DJN116" s="376"/>
      <c r="DJO116" s="376"/>
      <c r="DJP116" s="376"/>
      <c r="DJQ116" s="376"/>
      <c r="DJR116" s="376"/>
      <c r="DJS116" s="376"/>
      <c r="DJT116" s="376"/>
      <c r="DJU116" s="376"/>
      <c r="DJV116" s="376"/>
      <c r="DJW116" s="376"/>
      <c r="DJX116" s="376"/>
      <c r="DJY116" s="376"/>
      <c r="DJZ116" s="376"/>
      <c r="DKA116" s="376"/>
      <c r="DKB116" s="376"/>
      <c r="DKC116" s="376"/>
      <c r="DKD116" s="376"/>
      <c r="DKE116" s="376"/>
      <c r="DKF116" s="376"/>
      <c r="DKG116" s="376"/>
      <c r="DKH116" s="376"/>
      <c r="DKI116" s="376"/>
      <c r="DKJ116" s="376"/>
      <c r="DKK116" s="376"/>
      <c r="DKL116" s="376"/>
      <c r="DKM116" s="376"/>
      <c r="DKN116" s="376"/>
      <c r="DKO116" s="376"/>
      <c r="DKP116" s="376"/>
      <c r="DKQ116" s="376"/>
      <c r="DKR116" s="376"/>
      <c r="DKS116" s="376"/>
      <c r="DKT116" s="376"/>
      <c r="DKU116" s="376"/>
      <c r="DKV116" s="376"/>
      <c r="DKW116" s="376"/>
      <c r="DKX116" s="376"/>
      <c r="DKY116" s="376"/>
      <c r="DKZ116" s="376"/>
      <c r="DLA116" s="376"/>
      <c r="DLB116" s="376"/>
      <c r="DLC116" s="376"/>
      <c r="DLD116" s="376"/>
      <c r="DLE116" s="376"/>
      <c r="DLF116" s="376"/>
      <c r="DLG116" s="376"/>
      <c r="DLH116" s="376"/>
      <c r="DLI116" s="376"/>
      <c r="DLJ116" s="376"/>
      <c r="DLK116" s="376"/>
      <c r="DLL116" s="376"/>
      <c r="DLM116" s="376"/>
      <c r="DLN116" s="376"/>
      <c r="DLO116" s="376"/>
      <c r="DLP116" s="376"/>
      <c r="DLQ116" s="376"/>
      <c r="DLR116" s="376"/>
      <c r="DLS116" s="376"/>
      <c r="DLT116" s="376"/>
      <c r="DLU116" s="376"/>
      <c r="DLV116" s="376"/>
      <c r="DLW116" s="376"/>
      <c r="DLX116" s="376"/>
      <c r="DLY116" s="376"/>
      <c r="DLZ116" s="376"/>
      <c r="DMA116" s="376"/>
      <c r="DMB116" s="376"/>
      <c r="DMC116" s="376"/>
      <c r="DMD116" s="376"/>
      <c r="DME116" s="376"/>
      <c r="DMF116" s="376"/>
      <c r="DMG116" s="376"/>
      <c r="DMH116" s="376"/>
      <c r="DMI116" s="376"/>
      <c r="DMJ116" s="376"/>
      <c r="DMK116" s="376"/>
      <c r="DML116" s="376"/>
      <c r="DMM116" s="376"/>
      <c r="DMN116" s="376"/>
      <c r="DMO116" s="376"/>
      <c r="DMP116" s="376"/>
      <c r="DMQ116" s="376"/>
      <c r="DMR116" s="376"/>
      <c r="DMS116" s="376"/>
      <c r="DMT116" s="376"/>
      <c r="DMU116" s="376"/>
      <c r="DMV116" s="376"/>
      <c r="DMW116" s="376"/>
      <c r="DMX116" s="376"/>
      <c r="DMY116" s="376"/>
      <c r="DMZ116" s="376"/>
      <c r="DNA116" s="376"/>
      <c r="DNB116" s="376"/>
      <c r="DNC116" s="376"/>
      <c r="DND116" s="376"/>
      <c r="DNE116" s="376"/>
      <c r="DNF116" s="376"/>
      <c r="DNG116" s="376"/>
      <c r="DNH116" s="376"/>
      <c r="DNI116" s="376"/>
      <c r="DNJ116" s="376"/>
      <c r="DNK116" s="376"/>
      <c r="DNL116" s="376"/>
      <c r="DNM116" s="376"/>
      <c r="DNN116" s="376"/>
      <c r="DNO116" s="376"/>
      <c r="DNP116" s="376"/>
      <c r="DNQ116" s="376"/>
      <c r="DNR116" s="376"/>
      <c r="DNS116" s="376"/>
      <c r="DNT116" s="376"/>
      <c r="DNU116" s="376"/>
      <c r="DNV116" s="376"/>
      <c r="DNW116" s="376"/>
      <c r="DNX116" s="376"/>
      <c r="DNY116" s="376"/>
      <c r="DNZ116" s="376"/>
      <c r="DOA116" s="376"/>
      <c r="DOB116" s="376"/>
      <c r="DOC116" s="376"/>
      <c r="DOD116" s="376"/>
      <c r="DOE116" s="376"/>
      <c r="DOF116" s="376"/>
      <c r="DOG116" s="376"/>
      <c r="DOH116" s="376"/>
      <c r="DOI116" s="376"/>
      <c r="DOJ116" s="376"/>
      <c r="DOK116" s="376"/>
      <c r="DOL116" s="376"/>
      <c r="DOM116" s="376"/>
      <c r="DON116" s="376"/>
      <c r="DOO116" s="376"/>
      <c r="DOP116" s="376"/>
      <c r="DOQ116" s="376"/>
      <c r="DOR116" s="376"/>
      <c r="DOS116" s="376"/>
      <c r="DOT116" s="376"/>
      <c r="DOU116" s="376"/>
      <c r="DOV116" s="376"/>
      <c r="DOW116" s="376"/>
      <c r="DOX116" s="376"/>
      <c r="DOY116" s="376"/>
      <c r="DOZ116" s="376"/>
      <c r="DPA116" s="376"/>
      <c r="DPB116" s="376"/>
      <c r="DPC116" s="376"/>
      <c r="DPD116" s="376"/>
      <c r="DPE116" s="376"/>
      <c r="DPF116" s="376"/>
      <c r="DPG116" s="376"/>
      <c r="DPH116" s="376"/>
      <c r="DPI116" s="376"/>
      <c r="DPJ116" s="376"/>
      <c r="DPK116" s="376"/>
      <c r="DPL116" s="376"/>
      <c r="DPM116" s="376"/>
      <c r="DPN116" s="376"/>
      <c r="DPO116" s="376"/>
      <c r="DPP116" s="376"/>
      <c r="DPQ116" s="376"/>
      <c r="DPR116" s="376"/>
      <c r="DPS116" s="376"/>
      <c r="DPT116" s="376"/>
      <c r="DPU116" s="376"/>
      <c r="DPV116" s="376"/>
      <c r="DPW116" s="376"/>
      <c r="DPX116" s="376"/>
      <c r="DPY116" s="376"/>
      <c r="DPZ116" s="376"/>
      <c r="DQA116" s="376"/>
      <c r="DQB116" s="376"/>
      <c r="DQC116" s="376"/>
      <c r="DQD116" s="376"/>
      <c r="DQE116" s="376"/>
      <c r="DQF116" s="376"/>
      <c r="DQG116" s="376"/>
      <c r="DQH116" s="376"/>
      <c r="DQI116" s="376"/>
      <c r="DQJ116" s="376"/>
      <c r="DQK116" s="376"/>
      <c r="DQL116" s="376"/>
      <c r="DQM116" s="376"/>
      <c r="DQN116" s="376"/>
      <c r="DQO116" s="376"/>
      <c r="DQP116" s="376"/>
      <c r="DQQ116" s="376"/>
      <c r="DQR116" s="376"/>
      <c r="DQS116" s="376"/>
      <c r="DQT116" s="376"/>
      <c r="DQU116" s="376"/>
      <c r="DQV116" s="376"/>
      <c r="DQW116" s="376"/>
      <c r="DQX116" s="376"/>
      <c r="DQY116" s="376"/>
      <c r="DQZ116" s="376"/>
      <c r="DRA116" s="376"/>
      <c r="DRB116" s="376"/>
      <c r="DRC116" s="376"/>
      <c r="DRD116" s="376"/>
      <c r="DRE116" s="376"/>
      <c r="DRF116" s="376"/>
      <c r="DRG116" s="376"/>
      <c r="DRH116" s="376"/>
      <c r="DRI116" s="376"/>
      <c r="DRJ116" s="376"/>
      <c r="DRK116" s="376"/>
      <c r="DRL116" s="376"/>
      <c r="DRM116" s="376"/>
      <c r="DRN116" s="376"/>
      <c r="DRO116" s="376"/>
      <c r="DRP116" s="376"/>
      <c r="DRQ116" s="376"/>
      <c r="DRR116" s="376"/>
      <c r="DRS116" s="376"/>
      <c r="DRT116" s="376"/>
      <c r="DRU116" s="376"/>
      <c r="DRV116" s="376"/>
      <c r="DRW116" s="376"/>
      <c r="DRX116" s="376"/>
      <c r="DRY116" s="376"/>
      <c r="DRZ116" s="376"/>
      <c r="DSA116" s="376"/>
      <c r="DSB116" s="376"/>
      <c r="DSC116" s="376"/>
      <c r="DSD116" s="376"/>
      <c r="DSE116" s="376"/>
      <c r="DSF116" s="376"/>
      <c r="DSG116" s="376"/>
      <c r="DSH116" s="376"/>
      <c r="DSI116" s="376"/>
      <c r="DSJ116" s="376"/>
      <c r="DSK116" s="376"/>
      <c r="DSL116" s="376"/>
      <c r="DSM116" s="376"/>
      <c r="DSN116" s="376"/>
      <c r="DSO116" s="376"/>
      <c r="DSP116" s="376"/>
      <c r="DSQ116" s="376"/>
      <c r="DSR116" s="376"/>
      <c r="DSS116" s="376"/>
      <c r="DST116" s="376"/>
      <c r="DSU116" s="376"/>
      <c r="DSV116" s="376"/>
      <c r="DSW116" s="376"/>
      <c r="DSX116" s="376"/>
      <c r="DSY116" s="376"/>
      <c r="DSZ116" s="376"/>
      <c r="DTA116" s="376"/>
      <c r="DTB116" s="376"/>
      <c r="DTC116" s="376"/>
      <c r="DTD116" s="376"/>
      <c r="DTE116" s="376"/>
      <c r="DTF116" s="376"/>
      <c r="DTG116" s="376"/>
      <c r="DTH116" s="376"/>
      <c r="DTI116" s="376"/>
      <c r="DTJ116" s="376"/>
      <c r="DTK116" s="376"/>
      <c r="DTL116" s="376"/>
      <c r="DTM116" s="376"/>
      <c r="DTN116" s="376"/>
      <c r="DTO116" s="376"/>
      <c r="DTP116" s="376"/>
      <c r="DTQ116" s="376"/>
      <c r="DTR116" s="376"/>
      <c r="DTS116" s="376"/>
      <c r="DTT116" s="376"/>
      <c r="DTU116" s="376"/>
      <c r="DTV116" s="376"/>
      <c r="DTW116" s="376"/>
      <c r="DTX116" s="376"/>
      <c r="DTY116" s="376"/>
      <c r="DTZ116" s="376"/>
      <c r="DUA116" s="376"/>
      <c r="DUB116" s="376"/>
      <c r="DUC116" s="376"/>
      <c r="DUD116" s="376"/>
      <c r="DUE116" s="376"/>
      <c r="DUF116" s="376"/>
      <c r="DUG116" s="376"/>
      <c r="DUH116" s="376"/>
      <c r="DUI116" s="376"/>
      <c r="DUJ116" s="376"/>
      <c r="DUK116" s="376"/>
      <c r="DUL116" s="376"/>
      <c r="DUM116" s="376"/>
      <c r="DUN116" s="376"/>
      <c r="DUO116" s="376"/>
      <c r="DUP116" s="376"/>
      <c r="DUQ116" s="376"/>
      <c r="DUR116" s="376"/>
      <c r="DUS116" s="376"/>
      <c r="DUT116" s="376"/>
      <c r="DUU116" s="376"/>
      <c r="DUV116" s="376"/>
      <c r="DUW116" s="376"/>
      <c r="DUX116" s="376"/>
      <c r="DUY116" s="376"/>
      <c r="DUZ116" s="376"/>
      <c r="DVA116" s="376"/>
      <c r="DVB116" s="376"/>
      <c r="DVC116" s="376"/>
      <c r="DVD116" s="376"/>
      <c r="DVE116" s="376"/>
      <c r="DVF116" s="376"/>
      <c r="DVG116" s="376"/>
      <c r="DVH116" s="376"/>
      <c r="DVI116" s="376"/>
      <c r="DVJ116" s="376"/>
      <c r="DVK116" s="376"/>
      <c r="DVL116" s="376"/>
      <c r="DVM116" s="376"/>
      <c r="DVN116" s="376"/>
      <c r="DVO116" s="376"/>
      <c r="DVP116" s="376"/>
      <c r="DVQ116" s="376"/>
      <c r="DVR116" s="376"/>
      <c r="DVS116" s="376"/>
      <c r="DVT116" s="376"/>
      <c r="DVU116" s="376"/>
      <c r="DVV116" s="376"/>
      <c r="DVW116" s="376"/>
      <c r="DVX116" s="376"/>
      <c r="DVY116" s="376"/>
      <c r="DVZ116" s="376"/>
      <c r="DWA116" s="376"/>
      <c r="DWB116" s="376"/>
      <c r="DWC116" s="376"/>
      <c r="DWD116" s="376"/>
      <c r="DWE116" s="376"/>
      <c r="DWF116" s="376"/>
      <c r="DWG116" s="376"/>
      <c r="DWH116" s="376"/>
      <c r="DWI116" s="376"/>
      <c r="DWJ116" s="376"/>
      <c r="DWK116" s="376"/>
      <c r="DWL116" s="376"/>
      <c r="DWM116" s="376"/>
      <c r="DWN116" s="376"/>
      <c r="DWO116" s="376"/>
      <c r="DWP116" s="376"/>
      <c r="DWQ116" s="376"/>
      <c r="DWR116" s="376"/>
      <c r="DWS116" s="376"/>
      <c r="DWT116" s="376"/>
      <c r="DWU116" s="376"/>
      <c r="DWV116" s="376"/>
      <c r="DWW116" s="376"/>
      <c r="DWX116" s="376"/>
      <c r="DWY116" s="376"/>
      <c r="DWZ116" s="376"/>
      <c r="DXA116" s="376"/>
      <c r="DXB116" s="376"/>
      <c r="DXC116" s="376"/>
      <c r="DXD116" s="376"/>
      <c r="DXE116" s="376"/>
      <c r="DXF116" s="376"/>
      <c r="DXG116" s="376"/>
      <c r="DXH116" s="376"/>
      <c r="DXI116" s="376"/>
      <c r="DXJ116" s="376"/>
      <c r="DXK116" s="376"/>
      <c r="DXL116" s="376"/>
      <c r="DXM116" s="376"/>
      <c r="DXN116" s="376"/>
      <c r="DXO116" s="376"/>
      <c r="DXP116" s="376"/>
      <c r="DXQ116" s="376"/>
      <c r="DXR116" s="376"/>
      <c r="DXS116" s="376"/>
      <c r="DXT116" s="376"/>
      <c r="DXU116" s="376"/>
      <c r="DXV116" s="376"/>
      <c r="DXW116" s="376"/>
      <c r="DXX116" s="376"/>
      <c r="DXY116" s="376"/>
      <c r="DXZ116" s="376"/>
      <c r="DYA116" s="376"/>
      <c r="DYB116" s="376"/>
      <c r="DYC116" s="376"/>
      <c r="DYD116" s="376"/>
      <c r="DYE116" s="376"/>
      <c r="DYF116" s="376"/>
      <c r="DYG116" s="376"/>
      <c r="DYH116" s="376"/>
      <c r="DYI116" s="376"/>
      <c r="DYJ116" s="376"/>
      <c r="DYK116" s="376"/>
      <c r="DYL116" s="376"/>
      <c r="DYM116" s="376"/>
      <c r="DYN116" s="376"/>
      <c r="DYO116" s="376"/>
      <c r="DYP116" s="376"/>
      <c r="DYQ116" s="376"/>
      <c r="DYR116" s="376"/>
      <c r="DYS116" s="376"/>
      <c r="DYT116" s="376"/>
      <c r="DYU116" s="376"/>
      <c r="DYV116" s="376"/>
      <c r="DYW116" s="376"/>
      <c r="DYX116" s="376"/>
      <c r="DYY116" s="376"/>
      <c r="DYZ116" s="376"/>
      <c r="DZA116" s="376"/>
      <c r="DZB116" s="376"/>
      <c r="DZC116" s="376"/>
      <c r="DZD116" s="376"/>
      <c r="DZE116" s="376"/>
      <c r="DZF116" s="376"/>
      <c r="DZG116" s="376"/>
      <c r="DZH116" s="376"/>
      <c r="DZI116" s="376"/>
      <c r="DZJ116" s="376"/>
      <c r="DZK116" s="376"/>
      <c r="DZL116" s="376"/>
      <c r="DZM116" s="376"/>
      <c r="DZN116" s="376"/>
      <c r="DZO116" s="376"/>
      <c r="DZP116" s="376"/>
      <c r="DZQ116" s="376"/>
      <c r="DZR116" s="376"/>
      <c r="DZS116" s="376"/>
      <c r="DZT116" s="376"/>
      <c r="DZU116" s="376"/>
      <c r="DZV116" s="376"/>
      <c r="DZW116" s="376"/>
      <c r="DZX116" s="376"/>
      <c r="DZY116" s="376"/>
      <c r="DZZ116" s="376"/>
      <c r="EAA116" s="376"/>
      <c r="EAB116" s="376"/>
      <c r="EAC116" s="376"/>
      <c r="EAD116" s="376"/>
      <c r="EAE116" s="376"/>
      <c r="EAF116" s="376"/>
      <c r="EAG116" s="376"/>
      <c r="EAH116" s="376"/>
      <c r="EAI116" s="376"/>
      <c r="EAJ116" s="376"/>
      <c r="EAK116" s="376"/>
      <c r="EAL116" s="376"/>
      <c r="EAM116" s="376"/>
      <c r="EAN116" s="376"/>
      <c r="EAO116" s="376"/>
      <c r="EAP116" s="376"/>
      <c r="EAQ116" s="376"/>
      <c r="EAR116" s="376"/>
      <c r="EAS116" s="376"/>
      <c r="EAT116" s="376"/>
      <c r="EAU116" s="376"/>
      <c r="EAV116" s="376"/>
      <c r="EAW116" s="376"/>
      <c r="EAX116" s="376"/>
      <c r="EAY116" s="376"/>
      <c r="EAZ116" s="376"/>
      <c r="EBA116" s="376"/>
      <c r="EBB116" s="376"/>
      <c r="EBC116" s="376"/>
      <c r="EBD116" s="376"/>
      <c r="EBE116" s="376"/>
      <c r="EBF116" s="376"/>
      <c r="EBG116" s="376"/>
      <c r="EBH116" s="376"/>
      <c r="EBI116" s="376"/>
      <c r="EBJ116" s="376"/>
      <c r="EBK116" s="376"/>
      <c r="EBL116" s="376"/>
      <c r="EBM116" s="376"/>
      <c r="EBN116" s="376"/>
      <c r="EBO116" s="376"/>
      <c r="EBP116" s="376"/>
      <c r="EBQ116" s="376"/>
      <c r="EBR116" s="376"/>
      <c r="EBS116" s="376"/>
      <c r="EBT116" s="376"/>
      <c r="EBU116" s="376"/>
      <c r="EBV116" s="376"/>
      <c r="EBW116" s="376"/>
      <c r="EBX116" s="376"/>
      <c r="EBY116" s="376"/>
      <c r="EBZ116" s="376"/>
      <c r="ECA116" s="376"/>
      <c r="ECB116" s="376"/>
      <c r="ECC116" s="376"/>
      <c r="ECD116" s="376"/>
      <c r="ECE116" s="376"/>
      <c r="ECF116" s="376"/>
      <c r="ECG116" s="376"/>
      <c r="ECH116" s="376"/>
      <c r="ECI116" s="376"/>
      <c r="ECJ116" s="376"/>
      <c r="ECK116" s="376"/>
      <c r="ECL116" s="376"/>
      <c r="ECM116" s="376"/>
      <c r="ECN116" s="376"/>
      <c r="ECO116" s="376"/>
      <c r="ECP116" s="376"/>
      <c r="ECQ116" s="376"/>
      <c r="ECR116" s="376"/>
      <c r="ECS116" s="376"/>
      <c r="ECT116" s="376"/>
      <c r="ECU116" s="376"/>
      <c r="ECV116" s="376"/>
      <c r="ECW116" s="376"/>
      <c r="ECX116" s="376"/>
      <c r="ECY116" s="376"/>
      <c r="ECZ116" s="376"/>
      <c r="EDA116" s="376"/>
      <c r="EDB116" s="376"/>
      <c r="EDC116" s="376"/>
      <c r="EDD116" s="376"/>
      <c r="EDE116" s="376"/>
      <c r="EDF116" s="376"/>
      <c r="EDG116" s="376"/>
      <c r="EDH116" s="376"/>
      <c r="EDI116" s="376"/>
      <c r="EDJ116" s="376"/>
      <c r="EDK116" s="376"/>
      <c r="EDL116" s="376"/>
      <c r="EDM116" s="376"/>
      <c r="EDN116" s="376"/>
      <c r="EDO116" s="376"/>
      <c r="EDP116" s="376"/>
      <c r="EDQ116" s="376"/>
      <c r="EDR116" s="376"/>
      <c r="EDS116" s="376"/>
      <c r="EDT116" s="376"/>
      <c r="EDU116" s="376"/>
      <c r="EDV116" s="376"/>
      <c r="EDW116" s="376"/>
      <c r="EDX116" s="376"/>
      <c r="EDY116" s="376"/>
      <c r="EDZ116" s="376"/>
      <c r="EEA116" s="376"/>
      <c r="EEB116" s="376"/>
      <c r="EEC116" s="376"/>
      <c r="EED116" s="376"/>
      <c r="EEE116" s="376"/>
      <c r="EEF116" s="376"/>
      <c r="EEG116" s="376"/>
      <c r="EEH116" s="376"/>
      <c r="EEI116" s="376"/>
      <c r="EEJ116" s="376"/>
      <c r="EEK116" s="376"/>
      <c r="EEL116" s="376"/>
      <c r="EEM116" s="376"/>
      <c r="EEN116" s="376"/>
      <c r="EEO116" s="376"/>
      <c r="EEP116" s="376"/>
      <c r="EEQ116" s="376"/>
      <c r="EER116" s="376"/>
      <c r="EES116" s="376"/>
      <c r="EET116" s="376"/>
      <c r="EEU116" s="376"/>
      <c r="EEV116" s="376"/>
      <c r="EEW116" s="376"/>
      <c r="EEX116" s="376"/>
      <c r="EEY116" s="376"/>
      <c r="EEZ116" s="376"/>
      <c r="EFA116" s="376"/>
      <c r="EFB116" s="376"/>
      <c r="EFC116" s="376"/>
      <c r="EFD116" s="376"/>
      <c r="EFE116" s="376"/>
      <c r="EFF116" s="376"/>
      <c r="EFG116" s="376"/>
      <c r="EFH116" s="376"/>
      <c r="EFI116" s="376"/>
      <c r="EFJ116" s="376"/>
      <c r="EFK116" s="376"/>
      <c r="EFL116" s="376"/>
      <c r="EFM116" s="376"/>
      <c r="EFN116" s="376"/>
      <c r="EFO116" s="376"/>
      <c r="EFP116" s="376"/>
      <c r="EFQ116" s="376"/>
      <c r="EFR116" s="376"/>
      <c r="EFS116" s="376"/>
      <c r="EFT116" s="376"/>
      <c r="EFU116" s="376"/>
      <c r="EFV116" s="376"/>
      <c r="EFW116" s="376"/>
      <c r="EFX116" s="376"/>
      <c r="EFY116" s="376"/>
      <c r="EFZ116" s="376"/>
      <c r="EGA116" s="376"/>
      <c r="EGB116" s="376"/>
      <c r="EGC116" s="376"/>
      <c r="EGD116" s="376"/>
      <c r="EGE116" s="376"/>
      <c r="EGF116" s="376"/>
      <c r="EGG116" s="376"/>
      <c r="EGH116" s="376"/>
      <c r="EGI116" s="376"/>
      <c r="EGJ116" s="376"/>
      <c r="EGK116" s="376"/>
      <c r="EGL116" s="376"/>
      <c r="EGM116" s="376"/>
      <c r="EGN116" s="376"/>
      <c r="EGO116" s="376"/>
      <c r="EGP116" s="376"/>
      <c r="EGQ116" s="376"/>
      <c r="EGR116" s="376"/>
      <c r="EGS116" s="376"/>
      <c r="EGT116" s="376"/>
      <c r="EGU116" s="376"/>
      <c r="EGV116" s="376"/>
      <c r="EGW116" s="376"/>
      <c r="EGX116" s="376"/>
      <c r="EGY116" s="376"/>
      <c r="EGZ116" s="376"/>
      <c r="EHA116" s="376"/>
      <c r="EHB116" s="376"/>
      <c r="EHC116" s="376"/>
      <c r="EHD116" s="376"/>
      <c r="EHE116" s="376"/>
      <c r="EHF116" s="376"/>
      <c r="EHG116" s="376"/>
      <c r="EHH116" s="376"/>
      <c r="EHI116" s="376"/>
      <c r="EHJ116" s="376"/>
      <c r="EHK116" s="376"/>
      <c r="EHL116" s="376"/>
      <c r="EHM116" s="376"/>
      <c r="EHN116" s="376"/>
      <c r="EHO116" s="376"/>
      <c r="EHP116" s="376"/>
      <c r="EHQ116" s="376"/>
      <c r="EHR116" s="376"/>
      <c r="EHS116" s="376"/>
      <c r="EHT116" s="376"/>
      <c r="EHU116" s="376"/>
      <c r="EHV116" s="376"/>
      <c r="EHW116" s="376"/>
      <c r="EHX116" s="376"/>
      <c r="EHY116" s="376"/>
      <c r="EHZ116" s="376"/>
      <c r="EIA116" s="376"/>
      <c r="EIB116" s="376"/>
      <c r="EIC116" s="376"/>
      <c r="EID116" s="376"/>
      <c r="EIE116" s="376"/>
      <c r="EIF116" s="376"/>
      <c r="EIG116" s="376"/>
      <c r="EIH116" s="376"/>
      <c r="EII116" s="376"/>
      <c r="EIJ116" s="376"/>
      <c r="EIK116" s="376"/>
      <c r="EIL116" s="376"/>
      <c r="EIM116" s="376"/>
      <c r="EIN116" s="376"/>
      <c r="EIO116" s="376"/>
      <c r="EIP116" s="376"/>
      <c r="EIQ116" s="376"/>
      <c r="EIR116" s="376"/>
      <c r="EIS116" s="376"/>
      <c r="EIT116" s="376"/>
      <c r="EIU116" s="376"/>
      <c r="EIV116" s="376"/>
      <c r="EIW116" s="376"/>
      <c r="EIX116" s="376"/>
      <c r="EIY116" s="376"/>
      <c r="EIZ116" s="376"/>
      <c r="EJA116" s="376"/>
      <c r="EJB116" s="376"/>
      <c r="EJC116" s="376"/>
      <c r="EJD116" s="376"/>
      <c r="EJE116" s="376"/>
      <c r="EJF116" s="376"/>
      <c r="EJG116" s="376"/>
      <c r="EJH116" s="376"/>
      <c r="EJI116" s="376"/>
      <c r="EJJ116" s="376"/>
      <c r="EJK116" s="376"/>
      <c r="EJL116" s="376"/>
      <c r="EJM116" s="376"/>
      <c r="EJN116" s="376"/>
      <c r="EJO116" s="376"/>
      <c r="EJP116" s="376"/>
      <c r="EJQ116" s="376"/>
      <c r="EJR116" s="376"/>
      <c r="EJS116" s="376"/>
      <c r="EJT116" s="376"/>
      <c r="EJU116" s="376"/>
      <c r="EJV116" s="376"/>
      <c r="EJW116" s="376"/>
      <c r="EJX116" s="376"/>
      <c r="EJY116" s="376"/>
      <c r="EJZ116" s="376"/>
      <c r="EKA116" s="376"/>
      <c r="EKB116" s="376"/>
      <c r="EKC116" s="376"/>
      <c r="EKD116" s="376"/>
      <c r="EKE116" s="376"/>
      <c r="EKF116" s="376"/>
      <c r="EKG116" s="376"/>
      <c r="EKH116" s="376"/>
      <c r="EKI116" s="376"/>
      <c r="EKJ116" s="376"/>
      <c r="EKK116" s="376"/>
      <c r="EKL116" s="376"/>
      <c r="EKM116" s="376"/>
      <c r="EKN116" s="376"/>
      <c r="EKO116" s="376"/>
      <c r="EKP116" s="376"/>
      <c r="EKQ116" s="376"/>
      <c r="EKR116" s="376"/>
      <c r="EKS116" s="376"/>
      <c r="EKT116" s="376"/>
      <c r="EKU116" s="376"/>
      <c r="EKV116" s="376"/>
      <c r="EKW116" s="376"/>
      <c r="EKX116" s="376"/>
      <c r="EKY116" s="376"/>
      <c r="EKZ116" s="376"/>
      <c r="ELA116" s="376"/>
      <c r="ELB116" s="376"/>
      <c r="ELC116" s="376"/>
      <c r="ELD116" s="376"/>
      <c r="ELE116" s="376"/>
      <c r="ELF116" s="376"/>
      <c r="ELG116" s="376"/>
      <c r="ELH116" s="376"/>
      <c r="ELI116" s="376"/>
      <c r="ELJ116" s="376"/>
      <c r="ELK116" s="376"/>
      <c r="ELL116" s="376"/>
      <c r="ELM116" s="376"/>
      <c r="ELN116" s="376"/>
      <c r="ELO116" s="376"/>
      <c r="ELP116" s="376"/>
      <c r="ELQ116" s="376"/>
      <c r="ELR116" s="376"/>
      <c r="ELS116" s="376"/>
      <c r="ELT116" s="376"/>
      <c r="ELU116" s="376"/>
      <c r="ELV116" s="376"/>
      <c r="ELW116" s="376"/>
      <c r="ELX116" s="376"/>
      <c r="ELY116" s="376"/>
      <c r="ELZ116" s="376"/>
      <c r="EMA116" s="376"/>
      <c r="EMB116" s="376"/>
      <c r="EMC116" s="376"/>
      <c r="EMD116" s="376"/>
      <c r="EME116" s="376"/>
      <c r="EMF116" s="376"/>
      <c r="EMG116" s="376"/>
      <c r="EMH116" s="376"/>
      <c r="EMI116" s="376"/>
      <c r="EMJ116" s="376"/>
      <c r="EMK116" s="376"/>
      <c r="EML116" s="376"/>
      <c r="EMM116" s="376"/>
      <c r="EMN116" s="376"/>
      <c r="EMO116" s="376"/>
      <c r="EMP116" s="376"/>
      <c r="EMQ116" s="376"/>
      <c r="EMR116" s="376"/>
      <c r="EMS116" s="376"/>
      <c r="EMT116" s="376"/>
      <c r="EMU116" s="376"/>
      <c r="EMV116" s="376"/>
      <c r="EMW116" s="376"/>
      <c r="EMX116" s="376"/>
      <c r="EMY116" s="376"/>
      <c r="EMZ116" s="376"/>
      <c r="ENA116" s="376"/>
      <c r="ENB116" s="376"/>
      <c r="ENC116" s="376"/>
      <c r="END116" s="376"/>
      <c r="ENE116" s="376"/>
      <c r="ENF116" s="376"/>
      <c r="ENG116" s="376"/>
      <c r="ENH116" s="376"/>
      <c r="ENI116" s="376"/>
      <c r="ENJ116" s="376"/>
      <c r="ENK116" s="376"/>
      <c r="ENL116" s="376"/>
      <c r="ENM116" s="376"/>
      <c r="ENN116" s="376"/>
      <c r="ENO116" s="376"/>
      <c r="ENP116" s="376"/>
      <c r="ENQ116" s="376"/>
      <c r="ENR116" s="376"/>
      <c r="ENS116" s="376"/>
      <c r="ENT116" s="376"/>
      <c r="ENU116" s="376"/>
      <c r="ENV116" s="376"/>
      <c r="ENW116" s="376"/>
      <c r="ENX116" s="376"/>
      <c r="ENY116" s="376"/>
      <c r="ENZ116" s="376"/>
      <c r="EOA116" s="376"/>
      <c r="EOB116" s="376"/>
      <c r="EOC116" s="376"/>
      <c r="EOD116" s="376"/>
      <c r="EOE116" s="376"/>
      <c r="EOF116" s="376"/>
      <c r="EOG116" s="376"/>
      <c r="EOH116" s="376"/>
      <c r="EOI116" s="376"/>
      <c r="EOJ116" s="376"/>
      <c r="EOK116" s="376"/>
      <c r="EOL116" s="376"/>
      <c r="EOM116" s="376"/>
      <c r="EON116" s="376"/>
      <c r="EOO116" s="376"/>
      <c r="EOP116" s="376"/>
      <c r="EOQ116" s="376"/>
      <c r="EOR116" s="376"/>
      <c r="EOS116" s="376"/>
      <c r="EOT116" s="376"/>
      <c r="EOU116" s="376"/>
      <c r="EOV116" s="376"/>
      <c r="EOW116" s="376"/>
      <c r="EOX116" s="376"/>
      <c r="EOY116" s="376"/>
      <c r="EOZ116" s="376"/>
      <c r="EPA116" s="376"/>
      <c r="EPB116" s="376"/>
      <c r="EPC116" s="376"/>
      <c r="EPD116" s="376"/>
      <c r="EPE116" s="376"/>
      <c r="EPF116" s="376"/>
      <c r="EPG116" s="376"/>
      <c r="EPH116" s="376"/>
      <c r="EPI116" s="376"/>
      <c r="EPJ116" s="376"/>
      <c r="EPK116" s="376"/>
      <c r="EPL116" s="376"/>
      <c r="EPM116" s="376"/>
      <c r="EPN116" s="376"/>
      <c r="EPO116" s="376"/>
      <c r="EPP116" s="376"/>
      <c r="EPQ116" s="376"/>
      <c r="EPR116" s="376"/>
      <c r="EPS116" s="376"/>
      <c r="EPT116" s="376"/>
      <c r="EPU116" s="376"/>
      <c r="EPV116" s="376"/>
      <c r="EPW116" s="376"/>
      <c r="EPX116" s="376"/>
      <c r="EPY116" s="376"/>
      <c r="EPZ116" s="376"/>
      <c r="EQA116" s="376"/>
      <c r="EQB116" s="376"/>
      <c r="EQC116" s="376"/>
      <c r="EQD116" s="376"/>
      <c r="EQE116" s="376"/>
      <c r="EQF116" s="376"/>
      <c r="EQG116" s="376"/>
      <c r="EQH116" s="376"/>
      <c r="EQI116" s="376"/>
      <c r="EQJ116" s="376"/>
      <c r="EQK116" s="376"/>
      <c r="EQL116" s="376"/>
      <c r="EQM116" s="376"/>
      <c r="EQN116" s="376"/>
      <c r="EQO116" s="376"/>
      <c r="EQP116" s="376"/>
      <c r="EQQ116" s="376"/>
      <c r="EQR116" s="376"/>
      <c r="EQS116" s="376"/>
      <c r="EQT116" s="376"/>
      <c r="EQU116" s="376"/>
      <c r="EQV116" s="376"/>
      <c r="EQW116" s="376"/>
      <c r="EQX116" s="376"/>
      <c r="EQY116" s="376"/>
      <c r="EQZ116" s="376"/>
      <c r="ERA116" s="376"/>
      <c r="ERB116" s="376"/>
      <c r="ERC116" s="376"/>
      <c r="ERD116" s="376"/>
      <c r="ERE116" s="376"/>
      <c r="ERF116" s="376"/>
      <c r="ERG116" s="376"/>
      <c r="ERH116" s="376"/>
      <c r="ERI116" s="376"/>
      <c r="ERJ116" s="376"/>
      <c r="ERK116" s="376"/>
      <c r="ERL116" s="376"/>
      <c r="ERM116" s="376"/>
      <c r="ERN116" s="376"/>
      <c r="ERO116" s="376"/>
      <c r="ERP116" s="376"/>
      <c r="ERQ116" s="376"/>
      <c r="ERR116" s="376"/>
      <c r="ERS116" s="376"/>
      <c r="ERT116" s="376"/>
      <c r="ERU116" s="376"/>
      <c r="ERV116" s="376"/>
      <c r="ERW116" s="376"/>
      <c r="ERX116" s="376"/>
      <c r="ERY116" s="376"/>
      <c r="ERZ116" s="376"/>
      <c r="ESA116" s="376"/>
      <c r="ESB116" s="376"/>
      <c r="ESC116" s="376"/>
      <c r="ESD116" s="376"/>
      <c r="ESE116" s="376"/>
      <c r="ESF116" s="376"/>
      <c r="ESG116" s="376"/>
      <c r="ESH116" s="376"/>
      <c r="ESI116" s="376"/>
      <c r="ESJ116" s="376"/>
      <c r="ESK116" s="376"/>
      <c r="ESL116" s="376"/>
      <c r="ESM116" s="376"/>
      <c r="ESN116" s="376"/>
      <c r="ESO116" s="376"/>
      <c r="ESP116" s="376"/>
      <c r="ESQ116" s="376"/>
      <c r="ESR116" s="376"/>
      <c r="ESS116" s="376"/>
      <c r="EST116" s="376"/>
      <c r="ESU116" s="376"/>
      <c r="ESV116" s="376"/>
      <c r="ESW116" s="376"/>
      <c r="ESX116" s="376"/>
      <c r="ESY116" s="376"/>
      <c r="ESZ116" s="376"/>
      <c r="ETA116" s="376"/>
      <c r="ETB116" s="376"/>
      <c r="ETC116" s="376"/>
      <c r="ETD116" s="376"/>
      <c r="ETE116" s="376"/>
      <c r="ETF116" s="376"/>
      <c r="ETG116" s="376"/>
      <c r="ETH116" s="376"/>
      <c r="ETI116" s="376"/>
      <c r="ETJ116" s="376"/>
      <c r="ETK116" s="376"/>
      <c r="ETL116" s="376"/>
      <c r="ETM116" s="376"/>
      <c r="ETN116" s="376"/>
      <c r="ETO116" s="376"/>
      <c r="ETP116" s="376"/>
      <c r="ETQ116" s="376"/>
      <c r="ETR116" s="376"/>
      <c r="ETS116" s="376"/>
      <c r="ETT116" s="376"/>
      <c r="ETU116" s="376"/>
      <c r="ETV116" s="376"/>
      <c r="ETW116" s="376"/>
      <c r="ETX116" s="376"/>
      <c r="ETY116" s="376"/>
      <c r="ETZ116" s="376"/>
      <c r="EUA116" s="376"/>
      <c r="EUB116" s="376"/>
      <c r="EUC116" s="376"/>
      <c r="EUD116" s="376"/>
      <c r="EUE116" s="376"/>
      <c r="EUF116" s="376"/>
      <c r="EUG116" s="376"/>
      <c r="EUH116" s="376"/>
      <c r="EUI116" s="376"/>
      <c r="EUJ116" s="376"/>
      <c r="EUK116" s="376"/>
      <c r="EUL116" s="376"/>
      <c r="EUM116" s="376"/>
      <c r="EUN116" s="376"/>
      <c r="EUO116" s="376"/>
      <c r="EUP116" s="376"/>
      <c r="EUQ116" s="376"/>
      <c r="EUR116" s="376"/>
      <c r="EUS116" s="376"/>
      <c r="EUT116" s="376"/>
      <c r="EUU116" s="376"/>
      <c r="EUV116" s="376"/>
      <c r="EUW116" s="376"/>
      <c r="EUX116" s="376"/>
      <c r="EUY116" s="376"/>
      <c r="EUZ116" s="376"/>
      <c r="EVA116" s="376"/>
      <c r="EVB116" s="376"/>
      <c r="EVC116" s="376"/>
      <c r="EVD116" s="376"/>
      <c r="EVE116" s="376"/>
      <c r="EVF116" s="376"/>
      <c r="EVG116" s="376"/>
      <c r="EVH116" s="376"/>
      <c r="EVI116" s="376"/>
      <c r="EVJ116" s="376"/>
      <c r="EVK116" s="376"/>
      <c r="EVL116" s="376"/>
      <c r="EVM116" s="376"/>
      <c r="EVN116" s="376"/>
      <c r="EVO116" s="376"/>
      <c r="EVP116" s="376"/>
      <c r="EVQ116" s="376"/>
      <c r="EVR116" s="376"/>
      <c r="EVS116" s="376"/>
      <c r="EVT116" s="376"/>
      <c r="EVU116" s="376"/>
      <c r="EVV116" s="376"/>
      <c r="EVW116" s="376"/>
      <c r="EVX116" s="376"/>
      <c r="EVY116" s="376"/>
      <c r="EVZ116" s="376"/>
      <c r="EWA116" s="376"/>
      <c r="EWB116" s="376"/>
      <c r="EWC116" s="376"/>
      <c r="EWD116" s="376"/>
      <c r="EWE116" s="376"/>
      <c r="EWF116" s="376"/>
      <c r="EWG116" s="376"/>
      <c r="EWH116" s="376"/>
      <c r="EWI116" s="376"/>
      <c r="EWJ116" s="376"/>
      <c r="EWK116" s="376"/>
      <c r="EWL116" s="376"/>
      <c r="EWM116" s="376"/>
      <c r="EWN116" s="376"/>
      <c r="EWO116" s="376"/>
      <c r="EWP116" s="376"/>
      <c r="EWQ116" s="376"/>
      <c r="EWR116" s="376"/>
      <c r="EWS116" s="376"/>
      <c r="EWT116" s="376"/>
      <c r="EWU116" s="376"/>
      <c r="EWV116" s="376"/>
      <c r="EWW116" s="376"/>
      <c r="EWX116" s="376"/>
      <c r="EWY116" s="376"/>
      <c r="EWZ116" s="376"/>
      <c r="EXA116" s="376"/>
      <c r="EXB116" s="376"/>
      <c r="EXC116" s="376"/>
      <c r="EXD116" s="376"/>
      <c r="EXE116" s="376"/>
      <c r="EXF116" s="376"/>
      <c r="EXG116" s="376"/>
      <c r="EXH116" s="376"/>
      <c r="EXI116" s="376"/>
      <c r="EXJ116" s="376"/>
      <c r="EXK116" s="376"/>
      <c r="EXL116" s="376"/>
      <c r="EXM116" s="376"/>
      <c r="EXN116" s="376"/>
      <c r="EXO116" s="376"/>
      <c r="EXP116" s="376"/>
      <c r="EXQ116" s="376"/>
      <c r="EXR116" s="376"/>
      <c r="EXS116" s="376"/>
      <c r="EXT116" s="376"/>
      <c r="EXU116" s="376"/>
      <c r="EXV116" s="376"/>
      <c r="EXW116" s="376"/>
      <c r="EXX116" s="376"/>
      <c r="EXY116" s="376"/>
      <c r="EXZ116" s="376"/>
      <c r="EYA116" s="376"/>
      <c r="EYB116" s="376"/>
      <c r="EYC116" s="376"/>
      <c r="EYD116" s="376"/>
      <c r="EYE116" s="376"/>
      <c r="EYF116" s="376"/>
      <c r="EYG116" s="376"/>
      <c r="EYH116" s="376"/>
      <c r="EYI116" s="376"/>
      <c r="EYJ116" s="376"/>
      <c r="EYK116" s="376"/>
      <c r="EYL116" s="376"/>
      <c r="EYM116" s="376"/>
      <c r="EYN116" s="376"/>
      <c r="EYO116" s="376"/>
      <c r="EYP116" s="376"/>
      <c r="EYQ116" s="376"/>
      <c r="EYR116" s="376"/>
      <c r="EYS116" s="376"/>
      <c r="EYT116" s="376"/>
      <c r="EYU116" s="376"/>
      <c r="EYV116" s="376"/>
      <c r="EYW116" s="376"/>
      <c r="EYX116" s="376"/>
      <c r="EYY116" s="376"/>
      <c r="EYZ116" s="376"/>
      <c r="EZA116" s="376"/>
      <c r="EZB116" s="376"/>
      <c r="EZC116" s="376"/>
      <c r="EZD116" s="376"/>
      <c r="EZE116" s="376"/>
      <c r="EZF116" s="376"/>
      <c r="EZG116" s="376"/>
      <c r="EZH116" s="376"/>
      <c r="EZI116" s="376"/>
      <c r="EZJ116" s="376"/>
      <c r="EZK116" s="376"/>
      <c r="EZL116" s="376"/>
      <c r="EZM116" s="376"/>
      <c r="EZN116" s="376"/>
      <c r="EZO116" s="376"/>
      <c r="EZP116" s="376"/>
      <c r="EZQ116" s="376"/>
      <c r="EZR116" s="376"/>
      <c r="EZS116" s="376"/>
      <c r="EZT116" s="376"/>
      <c r="EZU116" s="376"/>
      <c r="EZV116" s="376"/>
      <c r="EZW116" s="376"/>
      <c r="EZX116" s="376"/>
      <c r="EZY116" s="376"/>
      <c r="EZZ116" s="376"/>
      <c r="FAA116" s="376"/>
      <c r="FAB116" s="376"/>
      <c r="FAC116" s="376"/>
      <c r="FAD116" s="376"/>
      <c r="FAE116" s="376"/>
      <c r="FAF116" s="376"/>
      <c r="FAG116" s="376"/>
      <c r="FAH116" s="376"/>
      <c r="FAI116" s="376"/>
      <c r="FAJ116" s="376"/>
      <c r="FAK116" s="376"/>
      <c r="FAL116" s="376"/>
      <c r="FAM116" s="376"/>
      <c r="FAN116" s="376"/>
      <c r="FAO116" s="376"/>
      <c r="FAP116" s="376"/>
      <c r="FAQ116" s="376"/>
      <c r="FAR116" s="376"/>
      <c r="FAS116" s="376"/>
      <c r="FAT116" s="376"/>
      <c r="FAU116" s="376"/>
      <c r="FAV116" s="376"/>
      <c r="FAW116" s="376"/>
      <c r="FAX116" s="376"/>
      <c r="FAY116" s="376"/>
      <c r="FAZ116" s="376"/>
      <c r="FBA116" s="376"/>
      <c r="FBB116" s="376"/>
      <c r="FBC116" s="376"/>
      <c r="FBD116" s="376"/>
      <c r="FBE116" s="376"/>
      <c r="FBF116" s="376"/>
      <c r="FBG116" s="376"/>
      <c r="FBH116" s="376"/>
      <c r="FBI116" s="376"/>
      <c r="FBJ116" s="376"/>
      <c r="FBK116" s="376"/>
      <c r="FBL116" s="376"/>
      <c r="FBM116" s="376"/>
      <c r="FBN116" s="376"/>
      <c r="FBO116" s="376"/>
      <c r="FBP116" s="376"/>
      <c r="FBQ116" s="376"/>
      <c r="FBR116" s="376"/>
      <c r="FBS116" s="376"/>
      <c r="FBT116" s="376"/>
      <c r="FBU116" s="376"/>
      <c r="FBV116" s="376"/>
      <c r="FBW116" s="376"/>
      <c r="FBX116" s="376"/>
      <c r="FBY116" s="376"/>
      <c r="FBZ116" s="376"/>
      <c r="FCA116" s="376"/>
      <c r="FCB116" s="376"/>
      <c r="FCC116" s="376"/>
      <c r="FCD116" s="376"/>
      <c r="FCE116" s="376"/>
      <c r="FCF116" s="376"/>
      <c r="FCG116" s="376"/>
      <c r="FCH116" s="376"/>
      <c r="FCI116" s="376"/>
      <c r="FCJ116" s="376"/>
      <c r="FCK116" s="376"/>
      <c r="FCL116" s="376"/>
      <c r="FCM116" s="376"/>
      <c r="FCN116" s="376"/>
      <c r="FCO116" s="376"/>
      <c r="FCP116" s="376"/>
      <c r="FCQ116" s="376"/>
      <c r="FCR116" s="376"/>
      <c r="FCS116" s="376"/>
      <c r="FCT116" s="376"/>
      <c r="FCU116" s="376"/>
      <c r="FCV116" s="376"/>
      <c r="FCW116" s="376"/>
      <c r="FCX116" s="376"/>
      <c r="FCY116" s="376"/>
      <c r="FCZ116" s="376"/>
      <c r="FDA116" s="376"/>
      <c r="FDB116" s="376"/>
      <c r="FDC116" s="376"/>
      <c r="FDD116" s="376"/>
      <c r="FDE116" s="376"/>
      <c r="FDF116" s="376"/>
      <c r="FDG116" s="376"/>
      <c r="FDH116" s="376"/>
      <c r="FDI116" s="376"/>
      <c r="FDJ116" s="376"/>
      <c r="FDK116" s="376"/>
      <c r="FDL116" s="376"/>
      <c r="FDM116" s="376"/>
      <c r="FDN116" s="376"/>
      <c r="FDO116" s="376"/>
      <c r="FDP116" s="376"/>
      <c r="FDQ116" s="376"/>
      <c r="FDR116" s="376"/>
      <c r="FDS116" s="376"/>
      <c r="FDT116" s="376"/>
      <c r="FDU116" s="376"/>
      <c r="FDV116" s="376"/>
      <c r="FDW116" s="376"/>
      <c r="FDX116" s="376"/>
      <c r="FDY116" s="376"/>
      <c r="FDZ116" s="376"/>
      <c r="FEA116" s="376"/>
      <c r="FEB116" s="376"/>
      <c r="FEC116" s="376"/>
      <c r="FED116" s="376"/>
      <c r="FEE116" s="376"/>
      <c r="FEF116" s="376"/>
      <c r="FEG116" s="376"/>
      <c r="FEH116" s="376"/>
      <c r="FEI116" s="376"/>
      <c r="FEJ116" s="376"/>
      <c r="FEK116" s="376"/>
      <c r="FEL116" s="376"/>
      <c r="FEM116" s="376"/>
      <c r="FEN116" s="376"/>
      <c r="FEO116" s="376"/>
      <c r="FEP116" s="376"/>
      <c r="FEQ116" s="376"/>
      <c r="FER116" s="376"/>
      <c r="FES116" s="376"/>
      <c r="FET116" s="376"/>
      <c r="FEU116" s="376"/>
      <c r="FEV116" s="376"/>
      <c r="FEW116" s="376"/>
      <c r="FEX116" s="376"/>
      <c r="FEY116" s="376"/>
      <c r="FEZ116" s="376"/>
      <c r="FFA116" s="376"/>
      <c r="FFB116" s="376"/>
      <c r="FFC116" s="376"/>
      <c r="FFD116" s="376"/>
      <c r="FFE116" s="376"/>
      <c r="FFF116" s="376"/>
      <c r="FFG116" s="376"/>
      <c r="FFH116" s="376"/>
      <c r="FFI116" s="376"/>
      <c r="FFJ116" s="376"/>
      <c r="FFK116" s="376"/>
      <c r="FFL116" s="376"/>
      <c r="FFM116" s="376"/>
      <c r="FFN116" s="376"/>
      <c r="FFO116" s="376"/>
      <c r="FFP116" s="376"/>
      <c r="FFQ116" s="376"/>
      <c r="FFR116" s="376"/>
      <c r="FFS116" s="376"/>
      <c r="FFT116" s="376"/>
      <c r="FFU116" s="376"/>
      <c r="FFV116" s="376"/>
      <c r="FFW116" s="376"/>
      <c r="FFX116" s="376"/>
      <c r="FFY116" s="376"/>
      <c r="FFZ116" s="376"/>
      <c r="FGA116" s="376"/>
      <c r="FGB116" s="376"/>
      <c r="FGC116" s="376"/>
      <c r="FGD116" s="376"/>
      <c r="FGE116" s="376"/>
      <c r="FGF116" s="376"/>
      <c r="FGG116" s="376"/>
      <c r="FGH116" s="376"/>
      <c r="FGI116" s="376"/>
      <c r="FGJ116" s="376"/>
      <c r="FGK116" s="376"/>
      <c r="FGL116" s="376"/>
      <c r="FGM116" s="376"/>
      <c r="FGN116" s="376"/>
      <c r="FGO116" s="376"/>
      <c r="FGP116" s="376"/>
      <c r="FGQ116" s="376"/>
      <c r="FGR116" s="376"/>
      <c r="FGS116" s="376"/>
      <c r="FGT116" s="376"/>
      <c r="FGU116" s="376"/>
      <c r="FGV116" s="376"/>
      <c r="FGW116" s="376"/>
      <c r="FGX116" s="376"/>
      <c r="FGY116" s="376"/>
      <c r="FGZ116" s="376"/>
      <c r="FHA116" s="376"/>
      <c r="FHB116" s="376"/>
      <c r="FHC116" s="376"/>
      <c r="FHD116" s="376"/>
      <c r="FHE116" s="376"/>
      <c r="FHF116" s="376"/>
      <c r="FHG116" s="376"/>
      <c r="FHH116" s="376"/>
      <c r="FHI116" s="376"/>
      <c r="FHJ116" s="376"/>
      <c r="FHK116" s="376"/>
      <c r="FHL116" s="376"/>
      <c r="FHM116" s="376"/>
      <c r="FHN116" s="376"/>
      <c r="FHO116" s="376"/>
      <c r="FHP116" s="376"/>
      <c r="FHQ116" s="376"/>
      <c r="FHR116" s="376"/>
      <c r="FHS116" s="376"/>
      <c r="FHT116" s="376"/>
      <c r="FHU116" s="376"/>
      <c r="FHV116" s="376"/>
      <c r="FHW116" s="376"/>
      <c r="FHX116" s="376"/>
      <c r="FHY116" s="376"/>
      <c r="FHZ116" s="376"/>
      <c r="FIA116" s="376"/>
      <c r="FIB116" s="376"/>
      <c r="FIC116" s="376"/>
      <c r="FID116" s="376"/>
      <c r="FIE116" s="376"/>
      <c r="FIF116" s="376"/>
      <c r="FIG116" s="376"/>
      <c r="FIH116" s="376"/>
      <c r="FII116" s="376"/>
      <c r="FIJ116" s="376"/>
      <c r="FIK116" s="376"/>
      <c r="FIL116" s="376"/>
      <c r="FIM116" s="376"/>
      <c r="FIN116" s="376"/>
      <c r="FIO116" s="376"/>
      <c r="FIP116" s="376"/>
      <c r="FIQ116" s="376"/>
      <c r="FIR116" s="376"/>
      <c r="FIS116" s="376"/>
      <c r="FIT116" s="376"/>
      <c r="FIU116" s="376"/>
      <c r="FIV116" s="376"/>
      <c r="FIW116" s="376"/>
      <c r="FIX116" s="376"/>
      <c r="FIY116" s="376"/>
      <c r="FIZ116" s="376"/>
      <c r="FJA116" s="376"/>
      <c r="FJB116" s="376"/>
      <c r="FJC116" s="376"/>
      <c r="FJD116" s="376"/>
      <c r="FJE116" s="376"/>
      <c r="FJF116" s="376"/>
      <c r="FJG116" s="376"/>
      <c r="FJH116" s="376"/>
      <c r="FJI116" s="376"/>
      <c r="FJJ116" s="376"/>
      <c r="FJK116" s="376"/>
      <c r="FJL116" s="376"/>
      <c r="FJM116" s="376"/>
      <c r="FJN116" s="376"/>
      <c r="FJO116" s="376"/>
      <c r="FJP116" s="376"/>
      <c r="FJQ116" s="376"/>
      <c r="FJR116" s="376"/>
      <c r="FJS116" s="376"/>
      <c r="FJT116" s="376"/>
      <c r="FJU116" s="376"/>
      <c r="FJV116" s="376"/>
      <c r="FJW116" s="376"/>
      <c r="FJX116" s="376"/>
      <c r="FJY116" s="376"/>
      <c r="FJZ116" s="376"/>
      <c r="FKA116" s="376"/>
      <c r="FKB116" s="376"/>
      <c r="FKC116" s="376"/>
      <c r="FKD116" s="376"/>
      <c r="FKE116" s="376"/>
      <c r="FKF116" s="376"/>
      <c r="FKG116" s="376"/>
      <c r="FKH116" s="376"/>
      <c r="FKI116" s="376"/>
      <c r="FKJ116" s="376"/>
      <c r="FKK116" s="376"/>
      <c r="FKL116" s="376"/>
      <c r="FKM116" s="376"/>
      <c r="FKN116" s="376"/>
      <c r="FKO116" s="376"/>
      <c r="FKP116" s="376"/>
      <c r="FKQ116" s="376"/>
      <c r="FKR116" s="376"/>
      <c r="FKS116" s="376"/>
      <c r="FKT116" s="376"/>
      <c r="FKU116" s="376"/>
      <c r="FKV116" s="376"/>
      <c r="FKW116" s="376"/>
      <c r="FKX116" s="376"/>
      <c r="FKY116" s="376"/>
      <c r="FKZ116" s="376"/>
      <c r="FLA116" s="376"/>
      <c r="FLB116" s="376"/>
      <c r="FLC116" s="376"/>
      <c r="FLD116" s="376"/>
      <c r="FLE116" s="376"/>
      <c r="FLF116" s="376"/>
      <c r="FLG116" s="376"/>
      <c r="FLH116" s="376"/>
      <c r="FLI116" s="376"/>
      <c r="FLJ116" s="376"/>
      <c r="FLK116" s="376"/>
      <c r="FLL116" s="376"/>
      <c r="FLM116" s="376"/>
      <c r="FLN116" s="376"/>
      <c r="FLO116" s="376"/>
      <c r="FLP116" s="376"/>
      <c r="FLQ116" s="376"/>
      <c r="FLR116" s="376"/>
      <c r="FLS116" s="376"/>
      <c r="FLT116" s="376"/>
      <c r="FLU116" s="376"/>
      <c r="FLV116" s="376"/>
      <c r="FLW116" s="376"/>
      <c r="FLX116" s="376"/>
      <c r="FLY116" s="376"/>
      <c r="FLZ116" s="376"/>
      <c r="FMA116" s="376"/>
      <c r="FMB116" s="376"/>
      <c r="FMC116" s="376"/>
      <c r="FMD116" s="376"/>
      <c r="FME116" s="376"/>
      <c r="FMF116" s="376"/>
      <c r="FMG116" s="376"/>
      <c r="FMH116" s="376"/>
      <c r="FMI116" s="376"/>
      <c r="FMJ116" s="376"/>
      <c r="FMK116" s="376"/>
      <c r="FML116" s="376"/>
      <c r="FMM116" s="376"/>
      <c r="FMN116" s="376"/>
      <c r="FMO116" s="376"/>
      <c r="FMP116" s="376"/>
      <c r="FMQ116" s="376"/>
      <c r="FMR116" s="376"/>
      <c r="FMS116" s="376"/>
      <c r="FMT116" s="376"/>
      <c r="FMU116" s="376"/>
      <c r="FMV116" s="376"/>
      <c r="FMW116" s="376"/>
      <c r="FMX116" s="376"/>
      <c r="FMY116" s="376"/>
      <c r="FMZ116" s="376"/>
      <c r="FNA116" s="376"/>
      <c r="FNB116" s="376"/>
      <c r="FNC116" s="376"/>
      <c r="FND116" s="376"/>
      <c r="FNE116" s="376"/>
      <c r="FNF116" s="376"/>
      <c r="FNG116" s="376"/>
      <c r="FNH116" s="376"/>
      <c r="FNI116" s="376"/>
      <c r="FNJ116" s="376"/>
      <c r="FNK116" s="376"/>
      <c r="FNL116" s="376"/>
      <c r="FNM116" s="376"/>
      <c r="FNN116" s="376"/>
      <c r="FNO116" s="376"/>
      <c r="FNP116" s="376"/>
      <c r="FNQ116" s="376"/>
      <c r="FNR116" s="376"/>
      <c r="FNS116" s="376"/>
      <c r="FNT116" s="376"/>
      <c r="FNU116" s="376"/>
      <c r="FNV116" s="376"/>
      <c r="FNW116" s="376"/>
      <c r="FNX116" s="376"/>
      <c r="FNY116" s="376"/>
      <c r="FNZ116" s="376"/>
      <c r="FOA116" s="376"/>
      <c r="FOB116" s="376"/>
      <c r="FOC116" s="376"/>
      <c r="FOD116" s="376"/>
      <c r="FOE116" s="376"/>
      <c r="FOF116" s="376"/>
      <c r="FOG116" s="376"/>
      <c r="FOH116" s="376"/>
      <c r="FOI116" s="376"/>
      <c r="FOJ116" s="376"/>
      <c r="FOK116" s="376"/>
      <c r="FOL116" s="376"/>
      <c r="FOM116" s="376"/>
      <c r="FON116" s="376"/>
      <c r="FOO116" s="376"/>
      <c r="FOP116" s="376"/>
      <c r="FOQ116" s="376"/>
      <c r="FOR116" s="376"/>
      <c r="FOS116" s="376"/>
      <c r="FOT116" s="376"/>
      <c r="FOU116" s="376"/>
      <c r="FOV116" s="376"/>
      <c r="FOW116" s="376"/>
      <c r="FOX116" s="376"/>
      <c r="FOY116" s="376"/>
      <c r="FOZ116" s="376"/>
      <c r="FPA116" s="376"/>
      <c r="FPB116" s="376"/>
      <c r="FPC116" s="376"/>
      <c r="FPD116" s="376"/>
      <c r="FPE116" s="376"/>
      <c r="FPF116" s="376"/>
      <c r="FPG116" s="376"/>
      <c r="FPH116" s="376"/>
      <c r="FPI116" s="376"/>
      <c r="FPJ116" s="376"/>
      <c r="FPK116" s="376"/>
      <c r="FPL116" s="376"/>
      <c r="FPM116" s="376"/>
      <c r="FPN116" s="376"/>
      <c r="FPO116" s="376"/>
      <c r="FPP116" s="376"/>
      <c r="FPQ116" s="376"/>
      <c r="FPR116" s="376"/>
      <c r="FPS116" s="376"/>
      <c r="FPT116" s="376"/>
      <c r="FPU116" s="376"/>
      <c r="FPV116" s="376"/>
      <c r="FPW116" s="376"/>
      <c r="FPX116" s="376"/>
      <c r="FPY116" s="376"/>
      <c r="FPZ116" s="376"/>
      <c r="FQA116" s="376"/>
      <c r="FQB116" s="376"/>
      <c r="FQC116" s="376"/>
      <c r="FQD116" s="376"/>
      <c r="FQE116" s="376"/>
      <c r="FQF116" s="376"/>
      <c r="FQG116" s="376"/>
      <c r="FQH116" s="376"/>
      <c r="FQI116" s="376"/>
      <c r="FQJ116" s="376"/>
      <c r="FQK116" s="376"/>
      <c r="FQL116" s="376"/>
      <c r="FQM116" s="376"/>
      <c r="FQN116" s="376"/>
      <c r="FQO116" s="376"/>
      <c r="FQP116" s="376"/>
      <c r="FQQ116" s="376"/>
      <c r="FQR116" s="376"/>
      <c r="FQS116" s="376"/>
      <c r="FQT116" s="376"/>
      <c r="FQU116" s="376"/>
      <c r="FQV116" s="376"/>
      <c r="FQW116" s="376"/>
      <c r="FQX116" s="376"/>
      <c r="FQY116" s="376"/>
      <c r="FQZ116" s="376"/>
      <c r="FRA116" s="376"/>
      <c r="FRB116" s="376"/>
      <c r="FRC116" s="376"/>
      <c r="FRD116" s="376"/>
      <c r="FRE116" s="376"/>
      <c r="FRF116" s="376"/>
      <c r="FRG116" s="376"/>
      <c r="FRH116" s="376"/>
      <c r="FRI116" s="376"/>
      <c r="FRJ116" s="376"/>
      <c r="FRK116" s="376"/>
      <c r="FRL116" s="376"/>
      <c r="FRM116" s="376"/>
      <c r="FRN116" s="376"/>
      <c r="FRO116" s="376"/>
      <c r="FRP116" s="376"/>
      <c r="FRQ116" s="376"/>
      <c r="FRR116" s="376"/>
      <c r="FRS116" s="376"/>
      <c r="FRT116" s="376"/>
      <c r="FRU116" s="376"/>
      <c r="FRV116" s="376"/>
      <c r="FRW116" s="376"/>
      <c r="FRX116" s="376"/>
      <c r="FRY116" s="376"/>
      <c r="FRZ116" s="376"/>
      <c r="FSA116" s="376"/>
      <c r="FSB116" s="376"/>
      <c r="FSC116" s="376"/>
      <c r="FSD116" s="376"/>
      <c r="FSE116" s="376"/>
      <c r="FSF116" s="376"/>
      <c r="FSG116" s="376"/>
      <c r="FSH116" s="376"/>
      <c r="FSI116" s="376"/>
      <c r="FSJ116" s="376"/>
      <c r="FSK116" s="376"/>
      <c r="FSL116" s="376"/>
      <c r="FSM116" s="376"/>
      <c r="FSN116" s="376"/>
      <c r="FSO116" s="376"/>
      <c r="FSP116" s="376"/>
      <c r="FSQ116" s="376"/>
      <c r="FSR116" s="376"/>
      <c r="FSS116" s="376"/>
      <c r="FST116" s="376"/>
      <c r="FSU116" s="376"/>
      <c r="FSV116" s="376"/>
      <c r="FSW116" s="376"/>
      <c r="FSX116" s="376"/>
      <c r="FSY116" s="376"/>
      <c r="FSZ116" s="376"/>
      <c r="FTA116" s="376"/>
      <c r="FTB116" s="376"/>
      <c r="FTC116" s="376"/>
      <c r="FTD116" s="376"/>
      <c r="FTE116" s="376"/>
      <c r="FTF116" s="376"/>
      <c r="FTG116" s="376"/>
      <c r="FTH116" s="376"/>
      <c r="FTI116" s="376"/>
      <c r="FTJ116" s="376"/>
      <c r="FTK116" s="376"/>
      <c r="FTL116" s="376"/>
      <c r="FTM116" s="376"/>
      <c r="FTN116" s="376"/>
      <c r="FTO116" s="376"/>
      <c r="FTP116" s="376"/>
      <c r="FTQ116" s="376"/>
      <c r="FTR116" s="376"/>
      <c r="FTS116" s="376"/>
      <c r="FTT116" s="376"/>
      <c r="FTU116" s="376"/>
      <c r="FTV116" s="376"/>
      <c r="FTW116" s="376"/>
      <c r="FTX116" s="376"/>
      <c r="FTY116" s="376"/>
      <c r="FTZ116" s="376"/>
      <c r="FUA116" s="376"/>
      <c r="FUB116" s="376"/>
      <c r="FUC116" s="376"/>
      <c r="FUD116" s="376"/>
      <c r="FUE116" s="376"/>
      <c r="FUF116" s="376"/>
      <c r="FUG116" s="376"/>
      <c r="FUH116" s="376"/>
      <c r="FUI116" s="376"/>
      <c r="FUJ116" s="376"/>
      <c r="FUK116" s="376"/>
      <c r="FUL116" s="376"/>
      <c r="FUM116" s="376"/>
      <c r="FUN116" s="376"/>
      <c r="FUO116" s="376"/>
      <c r="FUP116" s="376"/>
      <c r="FUQ116" s="376"/>
      <c r="FUR116" s="376"/>
      <c r="FUS116" s="376"/>
      <c r="FUT116" s="376"/>
      <c r="FUU116" s="376"/>
      <c r="FUV116" s="376"/>
      <c r="FUW116" s="376"/>
      <c r="FUX116" s="376"/>
      <c r="FUY116" s="376"/>
      <c r="FUZ116" s="376"/>
      <c r="FVA116" s="376"/>
      <c r="FVB116" s="376"/>
      <c r="FVC116" s="376"/>
      <c r="FVD116" s="376"/>
      <c r="FVE116" s="376"/>
      <c r="FVF116" s="376"/>
      <c r="FVG116" s="376"/>
      <c r="FVH116" s="376"/>
      <c r="FVI116" s="376"/>
      <c r="FVJ116" s="376"/>
      <c r="FVK116" s="376"/>
      <c r="FVL116" s="376"/>
      <c r="FVM116" s="376"/>
      <c r="FVN116" s="376"/>
      <c r="FVO116" s="376"/>
      <c r="FVP116" s="376"/>
      <c r="FVQ116" s="376"/>
      <c r="FVR116" s="376"/>
      <c r="FVS116" s="376"/>
      <c r="FVT116" s="376"/>
      <c r="FVU116" s="376"/>
      <c r="FVV116" s="376"/>
      <c r="FVW116" s="376"/>
      <c r="FVX116" s="376"/>
      <c r="FVY116" s="376"/>
      <c r="FVZ116" s="376"/>
      <c r="FWA116" s="376"/>
      <c r="FWB116" s="376"/>
      <c r="FWC116" s="376"/>
      <c r="FWD116" s="376"/>
      <c r="FWE116" s="376"/>
      <c r="FWF116" s="376"/>
      <c r="FWG116" s="376"/>
      <c r="FWH116" s="376"/>
      <c r="FWI116" s="376"/>
      <c r="FWJ116" s="376"/>
      <c r="FWK116" s="376"/>
      <c r="FWL116" s="376"/>
      <c r="FWM116" s="376"/>
      <c r="FWN116" s="376"/>
      <c r="FWO116" s="376"/>
      <c r="FWP116" s="376"/>
      <c r="FWQ116" s="376"/>
      <c r="FWR116" s="376"/>
      <c r="FWS116" s="376"/>
      <c r="FWT116" s="376"/>
      <c r="FWU116" s="376"/>
      <c r="FWV116" s="376"/>
      <c r="FWW116" s="376"/>
      <c r="FWX116" s="376"/>
      <c r="FWY116" s="376"/>
      <c r="FWZ116" s="376"/>
      <c r="FXA116" s="376"/>
      <c r="FXB116" s="376"/>
      <c r="FXC116" s="376"/>
      <c r="FXD116" s="376"/>
      <c r="FXE116" s="376"/>
      <c r="FXF116" s="376"/>
      <c r="FXG116" s="376"/>
      <c r="FXH116" s="376"/>
      <c r="FXI116" s="376"/>
      <c r="FXJ116" s="376"/>
      <c r="FXK116" s="376"/>
      <c r="FXL116" s="376"/>
      <c r="FXM116" s="376"/>
      <c r="FXN116" s="376"/>
      <c r="FXO116" s="376"/>
      <c r="FXP116" s="376"/>
      <c r="FXQ116" s="376"/>
      <c r="FXR116" s="376"/>
      <c r="FXS116" s="376"/>
      <c r="FXT116" s="376"/>
      <c r="FXU116" s="376"/>
      <c r="FXV116" s="376"/>
      <c r="FXW116" s="376"/>
      <c r="FXX116" s="376"/>
      <c r="FXY116" s="376"/>
      <c r="FXZ116" s="376"/>
      <c r="FYA116" s="376"/>
      <c r="FYB116" s="376"/>
      <c r="FYC116" s="376"/>
      <c r="FYD116" s="376"/>
      <c r="FYE116" s="376"/>
      <c r="FYF116" s="376"/>
      <c r="FYG116" s="376"/>
      <c r="FYH116" s="376"/>
      <c r="FYI116" s="376"/>
      <c r="FYJ116" s="376"/>
      <c r="FYK116" s="376"/>
      <c r="FYL116" s="376"/>
      <c r="FYM116" s="376"/>
      <c r="FYN116" s="376"/>
      <c r="FYO116" s="376"/>
      <c r="FYP116" s="376"/>
      <c r="FYQ116" s="376"/>
      <c r="FYR116" s="376"/>
      <c r="FYS116" s="376"/>
      <c r="FYT116" s="376"/>
      <c r="FYU116" s="376"/>
      <c r="FYV116" s="376"/>
      <c r="FYW116" s="376"/>
      <c r="FYX116" s="376"/>
      <c r="FYY116" s="376"/>
      <c r="FYZ116" s="376"/>
      <c r="FZA116" s="376"/>
      <c r="FZB116" s="376"/>
      <c r="FZC116" s="376"/>
      <c r="FZD116" s="376"/>
      <c r="FZE116" s="376"/>
      <c r="FZF116" s="376"/>
      <c r="FZG116" s="376"/>
      <c r="FZH116" s="376"/>
      <c r="FZI116" s="376"/>
      <c r="FZJ116" s="376"/>
      <c r="FZK116" s="376"/>
      <c r="FZL116" s="376"/>
      <c r="FZM116" s="376"/>
      <c r="FZN116" s="376"/>
      <c r="FZO116" s="376"/>
      <c r="FZP116" s="376"/>
      <c r="FZQ116" s="376"/>
      <c r="FZR116" s="376"/>
      <c r="FZS116" s="376"/>
      <c r="FZT116" s="376"/>
      <c r="FZU116" s="376"/>
      <c r="FZV116" s="376"/>
      <c r="FZW116" s="376"/>
      <c r="FZX116" s="376"/>
      <c r="FZY116" s="376"/>
      <c r="FZZ116" s="376"/>
      <c r="GAA116" s="376"/>
      <c r="GAB116" s="376"/>
      <c r="GAC116" s="376"/>
      <c r="GAD116" s="376"/>
      <c r="GAE116" s="376"/>
      <c r="GAF116" s="376"/>
      <c r="GAG116" s="376"/>
      <c r="GAH116" s="376"/>
      <c r="GAI116" s="376"/>
      <c r="GAJ116" s="376"/>
      <c r="GAK116" s="376"/>
      <c r="GAL116" s="376"/>
      <c r="GAM116" s="376"/>
      <c r="GAN116" s="376"/>
      <c r="GAO116" s="376"/>
      <c r="GAP116" s="376"/>
      <c r="GAQ116" s="376"/>
      <c r="GAR116" s="376"/>
      <c r="GAS116" s="376"/>
      <c r="GAT116" s="376"/>
      <c r="GAU116" s="376"/>
      <c r="GAV116" s="376"/>
      <c r="GAW116" s="376"/>
      <c r="GAX116" s="376"/>
      <c r="GAY116" s="376"/>
      <c r="GAZ116" s="376"/>
      <c r="GBA116" s="376"/>
      <c r="GBB116" s="376"/>
      <c r="GBC116" s="376"/>
      <c r="GBD116" s="376"/>
      <c r="GBE116" s="376"/>
      <c r="GBF116" s="376"/>
      <c r="GBG116" s="376"/>
      <c r="GBH116" s="376"/>
      <c r="GBI116" s="376"/>
      <c r="GBJ116" s="376"/>
      <c r="GBK116" s="376"/>
      <c r="GBL116" s="376"/>
      <c r="GBM116" s="376"/>
      <c r="GBN116" s="376"/>
      <c r="GBO116" s="376"/>
      <c r="GBP116" s="376"/>
      <c r="GBQ116" s="376"/>
      <c r="GBR116" s="376"/>
      <c r="GBS116" s="376"/>
      <c r="GBT116" s="376"/>
      <c r="GBU116" s="376"/>
      <c r="GBV116" s="376"/>
      <c r="GBW116" s="376"/>
      <c r="GBX116" s="376"/>
      <c r="GBY116" s="376"/>
      <c r="GBZ116" s="376"/>
      <c r="GCA116" s="376"/>
      <c r="GCB116" s="376"/>
      <c r="GCC116" s="376"/>
      <c r="GCD116" s="376"/>
      <c r="GCE116" s="376"/>
      <c r="GCF116" s="376"/>
      <c r="GCG116" s="376"/>
      <c r="GCH116" s="376"/>
      <c r="GCI116" s="376"/>
      <c r="GCJ116" s="376"/>
      <c r="GCK116" s="376"/>
      <c r="GCL116" s="376"/>
      <c r="GCM116" s="376"/>
      <c r="GCN116" s="376"/>
      <c r="GCO116" s="376"/>
      <c r="GCP116" s="376"/>
      <c r="GCQ116" s="376"/>
      <c r="GCR116" s="376"/>
      <c r="GCS116" s="376"/>
      <c r="GCT116" s="376"/>
      <c r="GCU116" s="376"/>
      <c r="GCV116" s="376"/>
      <c r="GCW116" s="376"/>
      <c r="GCX116" s="376"/>
      <c r="GCY116" s="376"/>
      <c r="GCZ116" s="376"/>
      <c r="GDA116" s="376"/>
      <c r="GDB116" s="376"/>
      <c r="GDC116" s="376"/>
      <c r="GDD116" s="376"/>
      <c r="GDE116" s="376"/>
      <c r="GDF116" s="376"/>
      <c r="GDG116" s="376"/>
      <c r="GDH116" s="376"/>
      <c r="GDI116" s="376"/>
      <c r="GDJ116" s="376"/>
      <c r="GDK116" s="376"/>
      <c r="GDL116" s="376"/>
      <c r="GDM116" s="376"/>
      <c r="GDN116" s="376"/>
      <c r="GDO116" s="376"/>
      <c r="GDP116" s="376"/>
      <c r="GDQ116" s="376"/>
      <c r="GDR116" s="376"/>
      <c r="GDS116" s="376"/>
      <c r="GDT116" s="376"/>
      <c r="GDU116" s="376"/>
      <c r="GDV116" s="376"/>
      <c r="GDW116" s="376"/>
      <c r="GDX116" s="376"/>
      <c r="GDY116" s="376"/>
      <c r="GDZ116" s="376"/>
      <c r="GEA116" s="376"/>
      <c r="GEB116" s="376"/>
      <c r="GEC116" s="376"/>
      <c r="GED116" s="376"/>
      <c r="GEE116" s="376"/>
      <c r="GEF116" s="376"/>
      <c r="GEG116" s="376"/>
      <c r="GEH116" s="376"/>
      <c r="GEI116" s="376"/>
      <c r="GEJ116" s="376"/>
      <c r="GEK116" s="376"/>
      <c r="GEL116" s="376"/>
      <c r="GEM116" s="376"/>
      <c r="GEN116" s="376"/>
      <c r="GEO116" s="376"/>
      <c r="GEP116" s="376"/>
      <c r="GEQ116" s="376"/>
      <c r="GER116" s="376"/>
      <c r="GES116" s="376"/>
      <c r="GET116" s="376"/>
      <c r="GEU116" s="376"/>
      <c r="GEV116" s="376"/>
      <c r="GEW116" s="376"/>
      <c r="GEX116" s="376"/>
      <c r="GEY116" s="376"/>
      <c r="GEZ116" s="376"/>
      <c r="GFA116" s="376"/>
      <c r="GFB116" s="376"/>
      <c r="GFC116" s="376"/>
      <c r="GFD116" s="376"/>
      <c r="GFE116" s="376"/>
      <c r="GFF116" s="376"/>
      <c r="GFG116" s="376"/>
      <c r="GFH116" s="376"/>
      <c r="GFI116" s="376"/>
      <c r="GFJ116" s="376"/>
      <c r="GFK116" s="376"/>
      <c r="GFL116" s="376"/>
      <c r="GFM116" s="376"/>
      <c r="GFN116" s="376"/>
      <c r="GFO116" s="376"/>
      <c r="GFP116" s="376"/>
      <c r="GFQ116" s="376"/>
      <c r="GFR116" s="376"/>
      <c r="GFS116" s="376"/>
      <c r="GFT116" s="376"/>
      <c r="GFU116" s="376"/>
      <c r="GFV116" s="376"/>
      <c r="GFW116" s="376"/>
      <c r="GFX116" s="376"/>
      <c r="GFY116" s="376"/>
      <c r="GFZ116" s="376"/>
      <c r="GGA116" s="376"/>
      <c r="GGB116" s="376"/>
      <c r="GGC116" s="376"/>
      <c r="GGD116" s="376"/>
      <c r="GGE116" s="376"/>
      <c r="GGF116" s="376"/>
      <c r="GGG116" s="376"/>
      <c r="GGH116" s="376"/>
      <c r="GGI116" s="376"/>
      <c r="GGJ116" s="376"/>
      <c r="GGK116" s="376"/>
      <c r="GGL116" s="376"/>
      <c r="GGM116" s="376"/>
      <c r="GGN116" s="376"/>
      <c r="GGO116" s="376"/>
      <c r="GGP116" s="376"/>
      <c r="GGQ116" s="376"/>
      <c r="GGR116" s="376"/>
      <c r="GGS116" s="376"/>
      <c r="GGT116" s="376"/>
      <c r="GGU116" s="376"/>
      <c r="GGV116" s="376"/>
      <c r="GGW116" s="376"/>
      <c r="GGX116" s="376"/>
      <c r="GGY116" s="376"/>
      <c r="GGZ116" s="376"/>
      <c r="GHA116" s="376"/>
      <c r="GHB116" s="376"/>
      <c r="GHC116" s="376"/>
      <c r="GHD116" s="376"/>
      <c r="GHE116" s="376"/>
      <c r="GHF116" s="376"/>
      <c r="GHG116" s="376"/>
      <c r="GHH116" s="376"/>
      <c r="GHI116" s="376"/>
      <c r="GHJ116" s="376"/>
      <c r="GHK116" s="376"/>
      <c r="GHL116" s="376"/>
      <c r="GHM116" s="376"/>
      <c r="GHN116" s="376"/>
      <c r="GHO116" s="376"/>
      <c r="GHP116" s="376"/>
      <c r="GHQ116" s="376"/>
      <c r="GHR116" s="376"/>
      <c r="GHS116" s="376"/>
      <c r="GHT116" s="376"/>
      <c r="GHU116" s="376"/>
      <c r="GHV116" s="376"/>
      <c r="GHW116" s="376"/>
      <c r="GHX116" s="376"/>
      <c r="GHY116" s="376"/>
      <c r="GHZ116" s="376"/>
      <c r="GIA116" s="376"/>
      <c r="GIB116" s="376"/>
      <c r="GIC116" s="376"/>
      <c r="GID116" s="376"/>
      <c r="GIE116" s="376"/>
      <c r="GIF116" s="376"/>
      <c r="GIG116" s="376"/>
      <c r="GIH116" s="376"/>
      <c r="GII116" s="376"/>
      <c r="GIJ116" s="376"/>
      <c r="GIK116" s="376"/>
      <c r="GIL116" s="376"/>
      <c r="GIM116" s="376"/>
      <c r="GIN116" s="376"/>
      <c r="GIO116" s="376"/>
      <c r="GIP116" s="376"/>
      <c r="GIQ116" s="376"/>
      <c r="GIR116" s="376"/>
      <c r="GIS116" s="376"/>
      <c r="GIT116" s="376"/>
      <c r="GIU116" s="376"/>
      <c r="GIV116" s="376"/>
      <c r="GIW116" s="376"/>
      <c r="GIX116" s="376"/>
      <c r="GIY116" s="376"/>
      <c r="GIZ116" s="376"/>
      <c r="GJA116" s="376"/>
      <c r="GJB116" s="376"/>
      <c r="GJC116" s="376"/>
      <c r="GJD116" s="376"/>
      <c r="GJE116" s="376"/>
      <c r="GJF116" s="376"/>
      <c r="GJG116" s="376"/>
      <c r="GJH116" s="376"/>
      <c r="GJI116" s="376"/>
      <c r="GJJ116" s="376"/>
      <c r="GJK116" s="376"/>
      <c r="GJL116" s="376"/>
      <c r="GJM116" s="376"/>
      <c r="GJN116" s="376"/>
      <c r="GJO116" s="376"/>
      <c r="GJP116" s="376"/>
      <c r="GJQ116" s="376"/>
      <c r="GJR116" s="376"/>
      <c r="GJS116" s="376"/>
      <c r="GJT116" s="376"/>
      <c r="GJU116" s="376"/>
      <c r="GJV116" s="376"/>
      <c r="GJW116" s="376"/>
      <c r="GJX116" s="376"/>
      <c r="GJY116" s="376"/>
      <c r="GJZ116" s="376"/>
      <c r="GKA116" s="376"/>
      <c r="GKB116" s="376"/>
      <c r="GKC116" s="376"/>
      <c r="GKD116" s="376"/>
      <c r="GKE116" s="376"/>
      <c r="GKF116" s="376"/>
      <c r="GKG116" s="376"/>
      <c r="GKH116" s="376"/>
      <c r="GKI116" s="376"/>
      <c r="GKJ116" s="376"/>
      <c r="GKK116" s="376"/>
      <c r="GKL116" s="376"/>
      <c r="GKM116" s="376"/>
      <c r="GKN116" s="376"/>
      <c r="GKO116" s="376"/>
      <c r="GKP116" s="376"/>
      <c r="GKQ116" s="376"/>
      <c r="GKR116" s="376"/>
      <c r="GKS116" s="376"/>
      <c r="GKT116" s="376"/>
      <c r="GKU116" s="376"/>
      <c r="GKV116" s="376"/>
      <c r="GKW116" s="376"/>
      <c r="GKX116" s="376"/>
      <c r="GKY116" s="376"/>
      <c r="GKZ116" s="376"/>
      <c r="GLA116" s="376"/>
      <c r="GLB116" s="376"/>
      <c r="GLC116" s="376"/>
      <c r="GLD116" s="376"/>
      <c r="GLE116" s="376"/>
      <c r="GLF116" s="376"/>
      <c r="GLG116" s="376"/>
      <c r="GLH116" s="376"/>
      <c r="GLI116" s="376"/>
      <c r="GLJ116" s="376"/>
      <c r="GLK116" s="376"/>
      <c r="GLL116" s="376"/>
      <c r="GLM116" s="376"/>
      <c r="GLN116" s="376"/>
      <c r="GLO116" s="376"/>
      <c r="GLP116" s="376"/>
      <c r="GLQ116" s="376"/>
      <c r="GLR116" s="376"/>
      <c r="GLS116" s="376"/>
      <c r="GLT116" s="376"/>
      <c r="GLU116" s="376"/>
      <c r="GLV116" s="376"/>
      <c r="GLW116" s="376"/>
      <c r="GLX116" s="376"/>
      <c r="GLY116" s="376"/>
      <c r="GLZ116" s="376"/>
      <c r="GMA116" s="376"/>
      <c r="GMB116" s="376"/>
      <c r="GMC116" s="376"/>
      <c r="GMD116" s="376"/>
      <c r="GME116" s="376"/>
      <c r="GMF116" s="376"/>
      <c r="GMG116" s="376"/>
      <c r="GMH116" s="376"/>
      <c r="GMI116" s="376"/>
      <c r="GMJ116" s="376"/>
      <c r="GMK116" s="376"/>
      <c r="GML116" s="376"/>
      <c r="GMM116" s="376"/>
      <c r="GMN116" s="376"/>
      <c r="GMO116" s="376"/>
      <c r="GMP116" s="376"/>
      <c r="GMQ116" s="376"/>
      <c r="GMR116" s="376"/>
      <c r="GMS116" s="376"/>
      <c r="GMT116" s="376"/>
      <c r="GMU116" s="376"/>
      <c r="GMV116" s="376"/>
      <c r="GMW116" s="376"/>
      <c r="GMX116" s="376"/>
      <c r="GMY116" s="376"/>
      <c r="GMZ116" s="376"/>
      <c r="GNA116" s="376"/>
      <c r="GNB116" s="376"/>
      <c r="GNC116" s="376"/>
      <c r="GND116" s="376"/>
      <c r="GNE116" s="376"/>
      <c r="GNF116" s="376"/>
      <c r="GNG116" s="376"/>
      <c r="GNH116" s="376"/>
      <c r="GNI116" s="376"/>
      <c r="GNJ116" s="376"/>
      <c r="GNK116" s="376"/>
      <c r="GNL116" s="376"/>
      <c r="GNM116" s="376"/>
      <c r="GNN116" s="376"/>
      <c r="GNO116" s="376"/>
      <c r="GNP116" s="376"/>
      <c r="GNQ116" s="376"/>
      <c r="GNR116" s="376"/>
      <c r="GNS116" s="376"/>
      <c r="GNT116" s="376"/>
      <c r="GNU116" s="376"/>
      <c r="GNV116" s="376"/>
      <c r="GNW116" s="376"/>
      <c r="GNX116" s="376"/>
      <c r="GNY116" s="376"/>
      <c r="GNZ116" s="376"/>
      <c r="GOA116" s="376"/>
      <c r="GOB116" s="376"/>
      <c r="GOC116" s="376"/>
      <c r="GOD116" s="376"/>
      <c r="GOE116" s="376"/>
      <c r="GOF116" s="376"/>
      <c r="GOG116" s="376"/>
      <c r="GOH116" s="376"/>
      <c r="GOI116" s="376"/>
      <c r="GOJ116" s="376"/>
      <c r="GOK116" s="376"/>
      <c r="GOL116" s="376"/>
      <c r="GOM116" s="376"/>
      <c r="GON116" s="376"/>
      <c r="GOO116" s="376"/>
      <c r="GOP116" s="376"/>
      <c r="GOQ116" s="376"/>
      <c r="GOR116" s="376"/>
      <c r="GOS116" s="376"/>
      <c r="GOT116" s="376"/>
      <c r="GOU116" s="376"/>
      <c r="GOV116" s="376"/>
      <c r="GOW116" s="376"/>
      <c r="GOX116" s="376"/>
      <c r="GOY116" s="376"/>
      <c r="GOZ116" s="376"/>
      <c r="GPA116" s="376"/>
      <c r="GPB116" s="376"/>
      <c r="GPC116" s="376"/>
      <c r="GPD116" s="376"/>
      <c r="GPE116" s="376"/>
      <c r="GPF116" s="376"/>
      <c r="GPG116" s="376"/>
      <c r="GPH116" s="376"/>
      <c r="GPI116" s="376"/>
      <c r="GPJ116" s="376"/>
      <c r="GPK116" s="376"/>
      <c r="GPL116" s="376"/>
      <c r="GPM116" s="376"/>
      <c r="GPN116" s="376"/>
      <c r="GPO116" s="376"/>
      <c r="GPP116" s="376"/>
      <c r="GPQ116" s="376"/>
      <c r="GPR116" s="376"/>
      <c r="GPS116" s="376"/>
      <c r="GPT116" s="376"/>
      <c r="GPU116" s="376"/>
      <c r="GPV116" s="376"/>
      <c r="GPW116" s="376"/>
      <c r="GPX116" s="376"/>
      <c r="GPY116" s="376"/>
      <c r="GPZ116" s="376"/>
      <c r="GQA116" s="376"/>
      <c r="GQB116" s="376"/>
      <c r="GQC116" s="376"/>
      <c r="GQD116" s="376"/>
      <c r="GQE116" s="376"/>
      <c r="GQF116" s="376"/>
      <c r="GQG116" s="376"/>
      <c r="GQH116" s="376"/>
      <c r="GQI116" s="376"/>
      <c r="GQJ116" s="376"/>
      <c r="GQK116" s="376"/>
      <c r="GQL116" s="376"/>
      <c r="GQM116" s="376"/>
      <c r="GQN116" s="376"/>
      <c r="GQO116" s="376"/>
      <c r="GQP116" s="376"/>
      <c r="GQQ116" s="376"/>
      <c r="GQR116" s="376"/>
      <c r="GQS116" s="376"/>
      <c r="GQT116" s="376"/>
      <c r="GQU116" s="376"/>
      <c r="GQV116" s="376"/>
      <c r="GQW116" s="376"/>
      <c r="GQX116" s="376"/>
      <c r="GQY116" s="376"/>
      <c r="GQZ116" s="376"/>
      <c r="GRA116" s="376"/>
      <c r="GRB116" s="376"/>
      <c r="GRC116" s="376"/>
      <c r="GRD116" s="376"/>
      <c r="GRE116" s="376"/>
      <c r="GRF116" s="376"/>
      <c r="GRG116" s="376"/>
      <c r="GRH116" s="376"/>
      <c r="GRI116" s="376"/>
      <c r="GRJ116" s="376"/>
      <c r="GRK116" s="376"/>
      <c r="GRL116" s="376"/>
      <c r="GRM116" s="376"/>
      <c r="GRN116" s="376"/>
      <c r="GRO116" s="376"/>
      <c r="GRP116" s="376"/>
      <c r="GRQ116" s="376"/>
      <c r="GRR116" s="376"/>
      <c r="GRS116" s="376"/>
      <c r="GRT116" s="376"/>
      <c r="GRU116" s="376"/>
      <c r="GRV116" s="376"/>
      <c r="GRW116" s="376"/>
      <c r="GRX116" s="376"/>
      <c r="GRY116" s="376"/>
      <c r="GRZ116" s="376"/>
      <c r="GSA116" s="376"/>
      <c r="GSB116" s="376"/>
      <c r="GSC116" s="376"/>
      <c r="GSD116" s="376"/>
      <c r="GSE116" s="376"/>
      <c r="GSF116" s="376"/>
      <c r="GSG116" s="376"/>
      <c r="GSH116" s="376"/>
      <c r="GSI116" s="376"/>
      <c r="GSJ116" s="376"/>
      <c r="GSK116" s="376"/>
      <c r="GSL116" s="376"/>
      <c r="GSM116" s="376"/>
      <c r="GSN116" s="376"/>
      <c r="GSO116" s="376"/>
      <c r="GSP116" s="376"/>
      <c r="GSQ116" s="376"/>
      <c r="GSR116" s="376"/>
      <c r="GSS116" s="376"/>
      <c r="GST116" s="376"/>
      <c r="GSU116" s="376"/>
      <c r="GSV116" s="376"/>
      <c r="GSW116" s="376"/>
      <c r="GSX116" s="376"/>
      <c r="GSY116" s="376"/>
      <c r="GSZ116" s="376"/>
      <c r="GTA116" s="376"/>
      <c r="GTB116" s="376"/>
      <c r="GTC116" s="376"/>
      <c r="GTD116" s="376"/>
      <c r="GTE116" s="376"/>
      <c r="GTF116" s="376"/>
      <c r="GTG116" s="376"/>
      <c r="GTH116" s="376"/>
      <c r="GTI116" s="376"/>
      <c r="GTJ116" s="376"/>
      <c r="GTK116" s="376"/>
      <c r="GTL116" s="376"/>
      <c r="GTM116" s="376"/>
      <c r="GTN116" s="376"/>
      <c r="GTO116" s="376"/>
      <c r="GTP116" s="376"/>
      <c r="GTQ116" s="376"/>
      <c r="GTR116" s="376"/>
      <c r="GTS116" s="376"/>
      <c r="GTT116" s="376"/>
      <c r="GTU116" s="376"/>
      <c r="GTV116" s="376"/>
      <c r="GTW116" s="376"/>
      <c r="GTX116" s="376"/>
      <c r="GTY116" s="376"/>
      <c r="GTZ116" s="376"/>
      <c r="GUA116" s="376"/>
      <c r="GUB116" s="376"/>
      <c r="GUC116" s="376"/>
      <c r="GUD116" s="376"/>
      <c r="GUE116" s="376"/>
      <c r="GUF116" s="376"/>
      <c r="GUG116" s="376"/>
      <c r="GUH116" s="376"/>
      <c r="GUI116" s="376"/>
      <c r="GUJ116" s="376"/>
      <c r="GUK116" s="376"/>
      <c r="GUL116" s="376"/>
      <c r="GUM116" s="376"/>
      <c r="GUN116" s="376"/>
      <c r="GUO116" s="376"/>
      <c r="GUP116" s="376"/>
      <c r="GUQ116" s="376"/>
      <c r="GUR116" s="376"/>
      <c r="GUS116" s="376"/>
      <c r="GUT116" s="376"/>
      <c r="GUU116" s="376"/>
      <c r="GUV116" s="376"/>
      <c r="GUW116" s="376"/>
      <c r="GUX116" s="376"/>
      <c r="GUY116" s="376"/>
      <c r="GUZ116" s="376"/>
      <c r="GVA116" s="376"/>
      <c r="GVB116" s="376"/>
      <c r="GVC116" s="376"/>
      <c r="GVD116" s="376"/>
      <c r="GVE116" s="376"/>
      <c r="GVF116" s="376"/>
      <c r="GVG116" s="376"/>
      <c r="GVH116" s="376"/>
      <c r="GVI116" s="376"/>
      <c r="GVJ116" s="376"/>
      <c r="GVK116" s="376"/>
      <c r="GVL116" s="376"/>
      <c r="GVM116" s="376"/>
      <c r="GVN116" s="376"/>
      <c r="GVO116" s="376"/>
      <c r="GVP116" s="376"/>
      <c r="GVQ116" s="376"/>
      <c r="GVR116" s="376"/>
      <c r="GVS116" s="376"/>
      <c r="GVT116" s="376"/>
      <c r="GVU116" s="376"/>
      <c r="GVV116" s="376"/>
      <c r="GVW116" s="376"/>
      <c r="GVX116" s="376"/>
      <c r="GVY116" s="376"/>
      <c r="GVZ116" s="376"/>
      <c r="GWA116" s="376"/>
      <c r="GWB116" s="376"/>
      <c r="GWC116" s="376"/>
      <c r="GWD116" s="376"/>
      <c r="GWE116" s="376"/>
      <c r="GWF116" s="376"/>
      <c r="GWG116" s="376"/>
      <c r="GWH116" s="376"/>
      <c r="GWI116" s="376"/>
      <c r="GWJ116" s="376"/>
      <c r="GWK116" s="376"/>
      <c r="GWL116" s="376"/>
      <c r="GWM116" s="376"/>
      <c r="GWN116" s="376"/>
      <c r="GWO116" s="376"/>
      <c r="GWP116" s="376"/>
      <c r="GWQ116" s="376"/>
      <c r="GWR116" s="376"/>
      <c r="GWS116" s="376"/>
      <c r="GWT116" s="376"/>
      <c r="GWU116" s="376"/>
      <c r="GWV116" s="376"/>
      <c r="GWW116" s="376"/>
      <c r="GWX116" s="376"/>
      <c r="GWY116" s="376"/>
      <c r="GWZ116" s="376"/>
      <c r="GXA116" s="376"/>
      <c r="GXB116" s="376"/>
      <c r="GXC116" s="376"/>
      <c r="GXD116" s="376"/>
      <c r="GXE116" s="376"/>
      <c r="GXF116" s="376"/>
      <c r="GXG116" s="376"/>
      <c r="GXH116" s="376"/>
      <c r="GXI116" s="376"/>
      <c r="GXJ116" s="376"/>
      <c r="GXK116" s="376"/>
      <c r="GXL116" s="376"/>
      <c r="GXM116" s="376"/>
      <c r="GXN116" s="376"/>
      <c r="GXO116" s="376"/>
      <c r="GXP116" s="376"/>
      <c r="GXQ116" s="376"/>
      <c r="GXR116" s="376"/>
      <c r="GXS116" s="376"/>
      <c r="GXT116" s="376"/>
      <c r="GXU116" s="376"/>
      <c r="GXV116" s="376"/>
      <c r="GXW116" s="376"/>
      <c r="GXX116" s="376"/>
      <c r="GXY116" s="376"/>
      <c r="GXZ116" s="376"/>
      <c r="GYA116" s="376"/>
      <c r="GYB116" s="376"/>
      <c r="GYC116" s="376"/>
      <c r="GYD116" s="376"/>
      <c r="GYE116" s="376"/>
      <c r="GYF116" s="376"/>
      <c r="GYG116" s="376"/>
      <c r="GYH116" s="376"/>
      <c r="GYI116" s="376"/>
      <c r="GYJ116" s="376"/>
      <c r="GYK116" s="376"/>
      <c r="GYL116" s="376"/>
      <c r="GYM116" s="376"/>
      <c r="GYN116" s="376"/>
      <c r="GYO116" s="376"/>
      <c r="GYP116" s="376"/>
      <c r="GYQ116" s="376"/>
      <c r="GYR116" s="376"/>
      <c r="GYS116" s="376"/>
      <c r="GYT116" s="376"/>
      <c r="GYU116" s="376"/>
      <c r="GYV116" s="376"/>
      <c r="GYW116" s="376"/>
      <c r="GYX116" s="376"/>
      <c r="GYY116" s="376"/>
      <c r="GYZ116" s="376"/>
      <c r="GZA116" s="376"/>
      <c r="GZB116" s="376"/>
      <c r="GZC116" s="376"/>
      <c r="GZD116" s="376"/>
      <c r="GZE116" s="376"/>
      <c r="GZF116" s="376"/>
      <c r="GZG116" s="376"/>
      <c r="GZH116" s="376"/>
      <c r="GZI116" s="376"/>
      <c r="GZJ116" s="376"/>
      <c r="GZK116" s="376"/>
      <c r="GZL116" s="376"/>
      <c r="GZM116" s="376"/>
      <c r="GZN116" s="376"/>
      <c r="GZO116" s="376"/>
      <c r="GZP116" s="376"/>
      <c r="GZQ116" s="376"/>
      <c r="GZR116" s="376"/>
      <c r="GZS116" s="376"/>
      <c r="GZT116" s="376"/>
      <c r="GZU116" s="376"/>
      <c r="GZV116" s="376"/>
      <c r="GZW116" s="376"/>
      <c r="GZX116" s="376"/>
      <c r="GZY116" s="376"/>
      <c r="GZZ116" s="376"/>
      <c r="HAA116" s="376"/>
      <c r="HAB116" s="376"/>
      <c r="HAC116" s="376"/>
      <c r="HAD116" s="376"/>
      <c r="HAE116" s="376"/>
      <c r="HAF116" s="376"/>
      <c r="HAG116" s="376"/>
      <c r="HAH116" s="376"/>
      <c r="HAI116" s="376"/>
      <c r="HAJ116" s="376"/>
      <c r="HAK116" s="376"/>
      <c r="HAL116" s="376"/>
      <c r="HAM116" s="376"/>
      <c r="HAN116" s="376"/>
      <c r="HAO116" s="376"/>
      <c r="HAP116" s="376"/>
      <c r="HAQ116" s="376"/>
      <c r="HAR116" s="376"/>
      <c r="HAS116" s="376"/>
      <c r="HAT116" s="376"/>
      <c r="HAU116" s="376"/>
      <c r="HAV116" s="376"/>
      <c r="HAW116" s="376"/>
      <c r="HAX116" s="376"/>
      <c r="HAY116" s="376"/>
      <c r="HAZ116" s="376"/>
      <c r="HBA116" s="376"/>
      <c r="HBB116" s="376"/>
      <c r="HBC116" s="376"/>
      <c r="HBD116" s="376"/>
      <c r="HBE116" s="376"/>
      <c r="HBF116" s="376"/>
      <c r="HBG116" s="376"/>
      <c r="HBH116" s="376"/>
      <c r="HBI116" s="376"/>
      <c r="HBJ116" s="376"/>
      <c r="HBK116" s="376"/>
      <c r="HBL116" s="376"/>
      <c r="HBM116" s="376"/>
      <c r="HBN116" s="376"/>
      <c r="HBO116" s="376"/>
      <c r="HBP116" s="376"/>
      <c r="HBQ116" s="376"/>
      <c r="HBR116" s="376"/>
      <c r="HBS116" s="376"/>
      <c r="HBT116" s="376"/>
      <c r="HBU116" s="376"/>
      <c r="HBV116" s="376"/>
      <c r="HBW116" s="376"/>
      <c r="HBX116" s="376"/>
      <c r="HBY116" s="376"/>
      <c r="HBZ116" s="376"/>
      <c r="HCA116" s="376"/>
      <c r="HCB116" s="376"/>
      <c r="HCC116" s="376"/>
      <c r="HCD116" s="376"/>
      <c r="HCE116" s="376"/>
      <c r="HCF116" s="376"/>
      <c r="HCG116" s="376"/>
      <c r="HCH116" s="376"/>
      <c r="HCI116" s="376"/>
      <c r="HCJ116" s="376"/>
      <c r="HCK116" s="376"/>
      <c r="HCL116" s="376"/>
      <c r="HCM116" s="376"/>
      <c r="HCN116" s="376"/>
      <c r="HCO116" s="376"/>
      <c r="HCP116" s="376"/>
      <c r="HCQ116" s="376"/>
      <c r="HCR116" s="376"/>
      <c r="HCS116" s="376"/>
      <c r="HCT116" s="376"/>
      <c r="HCU116" s="376"/>
      <c r="HCV116" s="376"/>
      <c r="HCW116" s="376"/>
      <c r="HCX116" s="376"/>
      <c r="HCY116" s="376"/>
      <c r="HCZ116" s="376"/>
      <c r="HDA116" s="376"/>
      <c r="HDB116" s="376"/>
      <c r="HDC116" s="376"/>
      <c r="HDD116" s="376"/>
      <c r="HDE116" s="376"/>
      <c r="HDF116" s="376"/>
      <c r="HDG116" s="376"/>
      <c r="HDH116" s="376"/>
      <c r="HDI116" s="376"/>
      <c r="HDJ116" s="376"/>
      <c r="HDK116" s="376"/>
      <c r="HDL116" s="376"/>
      <c r="HDM116" s="376"/>
      <c r="HDN116" s="376"/>
      <c r="HDO116" s="376"/>
      <c r="HDP116" s="376"/>
      <c r="HDQ116" s="376"/>
      <c r="HDR116" s="376"/>
      <c r="HDS116" s="376"/>
      <c r="HDT116" s="376"/>
      <c r="HDU116" s="376"/>
      <c r="HDV116" s="376"/>
      <c r="HDW116" s="376"/>
      <c r="HDX116" s="376"/>
      <c r="HDY116" s="376"/>
      <c r="HDZ116" s="376"/>
      <c r="HEA116" s="376"/>
      <c r="HEB116" s="376"/>
      <c r="HEC116" s="376"/>
      <c r="HED116" s="376"/>
      <c r="HEE116" s="376"/>
      <c r="HEF116" s="376"/>
      <c r="HEG116" s="376"/>
      <c r="HEH116" s="376"/>
      <c r="HEI116" s="376"/>
      <c r="HEJ116" s="376"/>
      <c r="HEK116" s="376"/>
      <c r="HEL116" s="376"/>
      <c r="HEM116" s="376"/>
      <c r="HEN116" s="376"/>
      <c r="HEO116" s="376"/>
      <c r="HEP116" s="376"/>
      <c r="HEQ116" s="376"/>
      <c r="HER116" s="376"/>
      <c r="HES116" s="376"/>
      <c r="HET116" s="376"/>
      <c r="HEU116" s="376"/>
      <c r="HEV116" s="376"/>
      <c r="HEW116" s="376"/>
      <c r="HEX116" s="376"/>
      <c r="HEY116" s="376"/>
      <c r="HEZ116" s="376"/>
      <c r="HFA116" s="376"/>
      <c r="HFB116" s="376"/>
      <c r="HFC116" s="376"/>
      <c r="HFD116" s="376"/>
      <c r="HFE116" s="376"/>
      <c r="HFF116" s="376"/>
      <c r="HFG116" s="376"/>
      <c r="HFH116" s="376"/>
      <c r="HFI116" s="376"/>
      <c r="HFJ116" s="376"/>
      <c r="HFK116" s="376"/>
      <c r="HFL116" s="376"/>
      <c r="HFM116" s="376"/>
      <c r="HFN116" s="376"/>
      <c r="HFO116" s="376"/>
      <c r="HFP116" s="376"/>
      <c r="HFQ116" s="376"/>
      <c r="HFR116" s="376"/>
      <c r="HFS116" s="376"/>
      <c r="HFT116" s="376"/>
      <c r="HFU116" s="376"/>
      <c r="HFV116" s="376"/>
      <c r="HFW116" s="376"/>
      <c r="HFX116" s="376"/>
      <c r="HFY116" s="376"/>
      <c r="HFZ116" s="376"/>
      <c r="HGA116" s="376"/>
      <c r="HGB116" s="376"/>
      <c r="HGC116" s="376"/>
      <c r="HGD116" s="376"/>
      <c r="HGE116" s="376"/>
      <c r="HGF116" s="376"/>
      <c r="HGG116" s="376"/>
      <c r="HGH116" s="376"/>
      <c r="HGI116" s="376"/>
      <c r="HGJ116" s="376"/>
      <c r="HGK116" s="376"/>
      <c r="HGL116" s="376"/>
      <c r="HGM116" s="376"/>
      <c r="HGN116" s="376"/>
      <c r="HGO116" s="376"/>
      <c r="HGP116" s="376"/>
      <c r="HGQ116" s="376"/>
      <c r="HGR116" s="376"/>
      <c r="HGS116" s="376"/>
      <c r="HGT116" s="376"/>
      <c r="HGU116" s="376"/>
      <c r="HGV116" s="376"/>
      <c r="HGW116" s="376"/>
      <c r="HGX116" s="376"/>
      <c r="HGY116" s="376"/>
      <c r="HGZ116" s="376"/>
      <c r="HHA116" s="376"/>
      <c r="HHB116" s="376"/>
      <c r="HHC116" s="376"/>
      <c r="HHD116" s="376"/>
      <c r="HHE116" s="376"/>
      <c r="HHF116" s="376"/>
      <c r="HHG116" s="376"/>
      <c r="HHH116" s="376"/>
      <c r="HHI116" s="376"/>
      <c r="HHJ116" s="376"/>
      <c r="HHK116" s="376"/>
      <c r="HHL116" s="376"/>
      <c r="HHM116" s="376"/>
      <c r="HHN116" s="376"/>
      <c r="HHO116" s="376"/>
      <c r="HHP116" s="376"/>
      <c r="HHQ116" s="376"/>
      <c r="HHR116" s="376"/>
      <c r="HHS116" s="376"/>
      <c r="HHT116" s="376"/>
      <c r="HHU116" s="376"/>
      <c r="HHV116" s="376"/>
      <c r="HHW116" s="376"/>
      <c r="HHX116" s="376"/>
      <c r="HHY116" s="376"/>
      <c r="HHZ116" s="376"/>
      <c r="HIA116" s="376"/>
      <c r="HIB116" s="376"/>
      <c r="HIC116" s="376"/>
      <c r="HID116" s="376"/>
      <c r="HIE116" s="376"/>
      <c r="HIF116" s="376"/>
      <c r="HIG116" s="376"/>
      <c r="HIH116" s="376"/>
      <c r="HII116" s="376"/>
      <c r="HIJ116" s="376"/>
      <c r="HIK116" s="376"/>
      <c r="HIL116" s="376"/>
      <c r="HIM116" s="376"/>
      <c r="HIN116" s="376"/>
      <c r="HIO116" s="376"/>
      <c r="HIP116" s="376"/>
      <c r="HIQ116" s="376"/>
      <c r="HIR116" s="376"/>
      <c r="HIS116" s="376"/>
      <c r="HIT116" s="376"/>
      <c r="HIU116" s="376"/>
      <c r="HIV116" s="376"/>
      <c r="HIW116" s="376"/>
      <c r="HIX116" s="376"/>
      <c r="HIY116" s="376"/>
      <c r="HIZ116" s="376"/>
      <c r="HJA116" s="376"/>
      <c r="HJB116" s="376"/>
      <c r="HJC116" s="376"/>
      <c r="HJD116" s="376"/>
      <c r="HJE116" s="376"/>
      <c r="HJF116" s="376"/>
      <c r="HJG116" s="376"/>
      <c r="HJH116" s="376"/>
      <c r="HJI116" s="376"/>
      <c r="HJJ116" s="376"/>
      <c r="HJK116" s="376"/>
      <c r="HJL116" s="376"/>
      <c r="HJM116" s="376"/>
      <c r="HJN116" s="376"/>
      <c r="HJO116" s="376"/>
      <c r="HJP116" s="376"/>
      <c r="HJQ116" s="376"/>
      <c r="HJR116" s="376"/>
      <c r="HJS116" s="376"/>
      <c r="HJT116" s="376"/>
      <c r="HJU116" s="376"/>
      <c r="HJV116" s="376"/>
      <c r="HJW116" s="376"/>
      <c r="HJX116" s="376"/>
      <c r="HJY116" s="376"/>
      <c r="HJZ116" s="376"/>
      <c r="HKA116" s="376"/>
      <c r="HKB116" s="376"/>
      <c r="HKC116" s="376"/>
      <c r="HKD116" s="376"/>
      <c r="HKE116" s="376"/>
      <c r="HKF116" s="376"/>
      <c r="HKG116" s="376"/>
      <c r="HKH116" s="376"/>
      <c r="HKI116" s="376"/>
      <c r="HKJ116" s="376"/>
      <c r="HKK116" s="376"/>
      <c r="HKL116" s="376"/>
      <c r="HKM116" s="376"/>
      <c r="HKN116" s="376"/>
      <c r="HKO116" s="376"/>
      <c r="HKP116" s="376"/>
      <c r="HKQ116" s="376"/>
      <c r="HKR116" s="376"/>
      <c r="HKS116" s="376"/>
      <c r="HKT116" s="376"/>
      <c r="HKU116" s="376"/>
      <c r="HKV116" s="376"/>
      <c r="HKW116" s="376"/>
      <c r="HKX116" s="376"/>
      <c r="HKY116" s="376"/>
      <c r="HKZ116" s="376"/>
      <c r="HLA116" s="376"/>
      <c r="HLB116" s="376"/>
      <c r="HLC116" s="376"/>
      <c r="HLD116" s="376"/>
      <c r="HLE116" s="376"/>
      <c r="HLF116" s="376"/>
      <c r="HLG116" s="376"/>
      <c r="HLH116" s="376"/>
      <c r="HLI116" s="376"/>
      <c r="HLJ116" s="376"/>
      <c r="HLK116" s="376"/>
      <c r="HLL116" s="376"/>
      <c r="HLM116" s="376"/>
      <c r="HLN116" s="376"/>
      <c r="HLO116" s="376"/>
      <c r="HLP116" s="376"/>
      <c r="HLQ116" s="376"/>
      <c r="HLR116" s="376"/>
      <c r="HLS116" s="376"/>
      <c r="HLT116" s="376"/>
      <c r="HLU116" s="376"/>
      <c r="HLV116" s="376"/>
      <c r="HLW116" s="376"/>
      <c r="HLX116" s="376"/>
      <c r="HLY116" s="376"/>
      <c r="HLZ116" s="376"/>
      <c r="HMA116" s="376"/>
      <c r="HMB116" s="376"/>
      <c r="HMC116" s="376"/>
      <c r="HMD116" s="376"/>
      <c r="HME116" s="376"/>
      <c r="HMF116" s="376"/>
      <c r="HMG116" s="376"/>
      <c r="HMH116" s="376"/>
      <c r="HMI116" s="376"/>
      <c r="HMJ116" s="376"/>
      <c r="HMK116" s="376"/>
      <c r="HML116" s="376"/>
      <c r="HMM116" s="376"/>
      <c r="HMN116" s="376"/>
      <c r="HMO116" s="376"/>
      <c r="HMP116" s="376"/>
      <c r="HMQ116" s="376"/>
      <c r="HMR116" s="376"/>
      <c r="HMS116" s="376"/>
      <c r="HMT116" s="376"/>
      <c r="HMU116" s="376"/>
      <c r="HMV116" s="376"/>
      <c r="HMW116" s="376"/>
      <c r="HMX116" s="376"/>
      <c r="HMY116" s="376"/>
      <c r="HMZ116" s="376"/>
      <c r="HNA116" s="376"/>
      <c r="HNB116" s="376"/>
      <c r="HNC116" s="376"/>
      <c r="HND116" s="376"/>
      <c r="HNE116" s="376"/>
      <c r="HNF116" s="376"/>
      <c r="HNG116" s="376"/>
      <c r="HNH116" s="376"/>
      <c r="HNI116" s="376"/>
      <c r="HNJ116" s="376"/>
      <c r="HNK116" s="376"/>
      <c r="HNL116" s="376"/>
      <c r="HNM116" s="376"/>
      <c r="HNN116" s="376"/>
      <c r="HNO116" s="376"/>
      <c r="HNP116" s="376"/>
      <c r="HNQ116" s="376"/>
      <c r="HNR116" s="376"/>
      <c r="HNS116" s="376"/>
      <c r="HNT116" s="376"/>
      <c r="HNU116" s="376"/>
      <c r="HNV116" s="376"/>
      <c r="HNW116" s="376"/>
      <c r="HNX116" s="376"/>
      <c r="HNY116" s="376"/>
      <c r="HNZ116" s="376"/>
      <c r="HOA116" s="376"/>
      <c r="HOB116" s="376"/>
      <c r="HOC116" s="376"/>
      <c r="HOD116" s="376"/>
      <c r="HOE116" s="376"/>
      <c r="HOF116" s="376"/>
      <c r="HOG116" s="376"/>
      <c r="HOH116" s="376"/>
      <c r="HOI116" s="376"/>
      <c r="HOJ116" s="376"/>
      <c r="HOK116" s="376"/>
      <c r="HOL116" s="376"/>
      <c r="HOM116" s="376"/>
      <c r="HON116" s="376"/>
      <c r="HOO116" s="376"/>
      <c r="HOP116" s="376"/>
      <c r="HOQ116" s="376"/>
      <c r="HOR116" s="376"/>
      <c r="HOS116" s="376"/>
      <c r="HOT116" s="376"/>
      <c r="HOU116" s="376"/>
      <c r="HOV116" s="376"/>
      <c r="HOW116" s="376"/>
      <c r="HOX116" s="376"/>
      <c r="HOY116" s="376"/>
      <c r="HOZ116" s="376"/>
      <c r="HPA116" s="376"/>
      <c r="HPB116" s="376"/>
      <c r="HPC116" s="376"/>
      <c r="HPD116" s="376"/>
      <c r="HPE116" s="376"/>
      <c r="HPF116" s="376"/>
      <c r="HPG116" s="376"/>
      <c r="HPH116" s="376"/>
      <c r="HPI116" s="376"/>
      <c r="HPJ116" s="376"/>
      <c r="HPK116" s="376"/>
      <c r="HPL116" s="376"/>
      <c r="HPM116" s="376"/>
      <c r="HPN116" s="376"/>
      <c r="HPO116" s="376"/>
      <c r="HPP116" s="376"/>
      <c r="HPQ116" s="376"/>
      <c r="HPR116" s="376"/>
      <c r="HPS116" s="376"/>
      <c r="HPT116" s="376"/>
      <c r="HPU116" s="376"/>
      <c r="HPV116" s="376"/>
      <c r="HPW116" s="376"/>
      <c r="HPX116" s="376"/>
      <c r="HPY116" s="376"/>
      <c r="HPZ116" s="376"/>
      <c r="HQA116" s="376"/>
      <c r="HQB116" s="376"/>
      <c r="HQC116" s="376"/>
      <c r="HQD116" s="376"/>
      <c r="HQE116" s="376"/>
      <c r="HQF116" s="376"/>
      <c r="HQG116" s="376"/>
      <c r="HQH116" s="376"/>
      <c r="HQI116" s="376"/>
      <c r="HQJ116" s="376"/>
      <c r="HQK116" s="376"/>
      <c r="HQL116" s="376"/>
      <c r="HQM116" s="376"/>
      <c r="HQN116" s="376"/>
      <c r="HQO116" s="376"/>
      <c r="HQP116" s="376"/>
      <c r="HQQ116" s="376"/>
      <c r="HQR116" s="376"/>
      <c r="HQS116" s="376"/>
      <c r="HQT116" s="376"/>
      <c r="HQU116" s="376"/>
      <c r="HQV116" s="376"/>
      <c r="HQW116" s="376"/>
      <c r="HQX116" s="376"/>
      <c r="HQY116" s="376"/>
      <c r="HQZ116" s="376"/>
      <c r="HRA116" s="376"/>
      <c r="HRB116" s="376"/>
      <c r="HRC116" s="376"/>
      <c r="HRD116" s="376"/>
      <c r="HRE116" s="376"/>
      <c r="HRF116" s="376"/>
      <c r="HRG116" s="376"/>
      <c r="HRH116" s="376"/>
      <c r="HRI116" s="376"/>
      <c r="HRJ116" s="376"/>
      <c r="HRK116" s="376"/>
      <c r="HRL116" s="376"/>
      <c r="HRM116" s="376"/>
      <c r="HRN116" s="376"/>
      <c r="HRO116" s="376"/>
      <c r="HRP116" s="376"/>
      <c r="HRQ116" s="376"/>
      <c r="HRR116" s="376"/>
      <c r="HRS116" s="376"/>
      <c r="HRT116" s="376"/>
      <c r="HRU116" s="376"/>
      <c r="HRV116" s="376"/>
      <c r="HRW116" s="376"/>
      <c r="HRX116" s="376"/>
      <c r="HRY116" s="376"/>
      <c r="HRZ116" s="376"/>
      <c r="HSA116" s="376"/>
      <c r="HSB116" s="376"/>
      <c r="HSC116" s="376"/>
      <c r="HSD116" s="376"/>
      <c r="HSE116" s="376"/>
      <c r="HSF116" s="376"/>
      <c r="HSG116" s="376"/>
      <c r="HSH116" s="376"/>
      <c r="HSI116" s="376"/>
      <c r="HSJ116" s="376"/>
      <c r="HSK116" s="376"/>
      <c r="HSL116" s="376"/>
      <c r="HSM116" s="376"/>
      <c r="HSN116" s="376"/>
      <c r="HSO116" s="376"/>
      <c r="HSP116" s="376"/>
      <c r="HSQ116" s="376"/>
      <c r="HSR116" s="376"/>
      <c r="HSS116" s="376"/>
      <c r="HST116" s="376"/>
      <c r="HSU116" s="376"/>
      <c r="HSV116" s="376"/>
      <c r="HSW116" s="376"/>
      <c r="HSX116" s="376"/>
      <c r="HSY116" s="376"/>
      <c r="HSZ116" s="376"/>
      <c r="HTA116" s="376"/>
      <c r="HTB116" s="376"/>
      <c r="HTC116" s="376"/>
      <c r="HTD116" s="376"/>
      <c r="HTE116" s="376"/>
      <c r="HTF116" s="376"/>
      <c r="HTG116" s="376"/>
      <c r="HTH116" s="376"/>
      <c r="HTI116" s="376"/>
      <c r="HTJ116" s="376"/>
      <c r="HTK116" s="376"/>
      <c r="HTL116" s="376"/>
      <c r="HTM116" s="376"/>
      <c r="HTN116" s="376"/>
      <c r="HTO116" s="376"/>
      <c r="HTP116" s="376"/>
      <c r="HTQ116" s="376"/>
      <c r="HTR116" s="376"/>
      <c r="HTS116" s="376"/>
      <c r="HTT116" s="376"/>
      <c r="HTU116" s="376"/>
      <c r="HTV116" s="376"/>
      <c r="HTW116" s="376"/>
      <c r="HTX116" s="376"/>
      <c r="HTY116" s="376"/>
      <c r="HTZ116" s="376"/>
      <c r="HUA116" s="376"/>
      <c r="HUB116" s="376"/>
      <c r="HUC116" s="376"/>
      <c r="HUD116" s="376"/>
      <c r="HUE116" s="376"/>
      <c r="HUF116" s="376"/>
      <c r="HUG116" s="376"/>
      <c r="HUH116" s="376"/>
      <c r="HUI116" s="376"/>
      <c r="HUJ116" s="376"/>
      <c r="HUK116" s="376"/>
      <c r="HUL116" s="376"/>
      <c r="HUM116" s="376"/>
      <c r="HUN116" s="376"/>
      <c r="HUO116" s="376"/>
      <c r="HUP116" s="376"/>
      <c r="HUQ116" s="376"/>
      <c r="HUR116" s="376"/>
      <c r="HUS116" s="376"/>
      <c r="HUT116" s="376"/>
      <c r="HUU116" s="376"/>
      <c r="HUV116" s="376"/>
      <c r="HUW116" s="376"/>
      <c r="HUX116" s="376"/>
      <c r="HUY116" s="376"/>
      <c r="HUZ116" s="376"/>
      <c r="HVA116" s="376"/>
      <c r="HVB116" s="376"/>
      <c r="HVC116" s="376"/>
      <c r="HVD116" s="376"/>
      <c r="HVE116" s="376"/>
      <c r="HVF116" s="376"/>
      <c r="HVG116" s="376"/>
      <c r="HVH116" s="376"/>
      <c r="HVI116" s="376"/>
      <c r="HVJ116" s="376"/>
      <c r="HVK116" s="376"/>
      <c r="HVL116" s="376"/>
      <c r="HVM116" s="376"/>
      <c r="HVN116" s="376"/>
      <c r="HVO116" s="376"/>
      <c r="HVP116" s="376"/>
      <c r="HVQ116" s="376"/>
      <c r="HVR116" s="376"/>
      <c r="HVS116" s="376"/>
      <c r="HVT116" s="376"/>
      <c r="HVU116" s="376"/>
      <c r="HVV116" s="376"/>
      <c r="HVW116" s="376"/>
      <c r="HVX116" s="376"/>
      <c r="HVY116" s="376"/>
      <c r="HVZ116" s="376"/>
      <c r="HWA116" s="376"/>
      <c r="HWB116" s="376"/>
      <c r="HWC116" s="376"/>
      <c r="HWD116" s="376"/>
      <c r="HWE116" s="376"/>
      <c r="HWF116" s="376"/>
      <c r="HWG116" s="376"/>
      <c r="HWH116" s="376"/>
      <c r="HWI116" s="376"/>
      <c r="HWJ116" s="376"/>
      <c r="HWK116" s="376"/>
      <c r="HWL116" s="376"/>
      <c r="HWM116" s="376"/>
      <c r="HWN116" s="376"/>
      <c r="HWO116" s="376"/>
      <c r="HWP116" s="376"/>
      <c r="HWQ116" s="376"/>
      <c r="HWR116" s="376"/>
      <c r="HWS116" s="376"/>
      <c r="HWT116" s="376"/>
      <c r="HWU116" s="376"/>
      <c r="HWV116" s="376"/>
      <c r="HWW116" s="376"/>
      <c r="HWX116" s="376"/>
      <c r="HWY116" s="376"/>
      <c r="HWZ116" s="376"/>
      <c r="HXA116" s="376"/>
      <c r="HXB116" s="376"/>
      <c r="HXC116" s="376"/>
      <c r="HXD116" s="376"/>
      <c r="HXE116" s="376"/>
      <c r="HXF116" s="376"/>
      <c r="HXG116" s="376"/>
      <c r="HXH116" s="376"/>
      <c r="HXI116" s="376"/>
      <c r="HXJ116" s="376"/>
      <c r="HXK116" s="376"/>
      <c r="HXL116" s="376"/>
      <c r="HXM116" s="376"/>
      <c r="HXN116" s="376"/>
      <c r="HXO116" s="376"/>
      <c r="HXP116" s="376"/>
      <c r="HXQ116" s="376"/>
      <c r="HXR116" s="376"/>
      <c r="HXS116" s="376"/>
      <c r="HXT116" s="376"/>
      <c r="HXU116" s="376"/>
      <c r="HXV116" s="376"/>
      <c r="HXW116" s="376"/>
      <c r="HXX116" s="376"/>
      <c r="HXY116" s="376"/>
      <c r="HXZ116" s="376"/>
      <c r="HYA116" s="376"/>
      <c r="HYB116" s="376"/>
      <c r="HYC116" s="376"/>
      <c r="HYD116" s="376"/>
      <c r="HYE116" s="376"/>
      <c r="HYF116" s="376"/>
      <c r="HYG116" s="376"/>
      <c r="HYH116" s="376"/>
      <c r="HYI116" s="376"/>
      <c r="HYJ116" s="376"/>
      <c r="HYK116" s="376"/>
      <c r="HYL116" s="376"/>
      <c r="HYM116" s="376"/>
      <c r="HYN116" s="376"/>
      <c r="HYO116" s="376"/>
      <c r="HYP116" s="376"/>
      <c r="HYQ116" s="376"/>
      <c r="HYR116" s="376"/>
      <c r="HYS116" s="376"/>
      <c r="HYT116" s="376"/>
      <c r="HYU116" s="376"/>
      <c r="HYV116" s="376"/>
      <c r="HYW116" s="376"/>
      <c r="HYX116" s="376"/>
      <c r="HYY116" s="376"/>
      <c r="HYZ116" s="376"/>
      <c r="HZA116" s="376"/>
      <c r="HZB116" s="376"/>
      <c r="HZC116" s="376"/>
      <c r="HZD116" s="376"/>
      <c r="HZE116" s="376"/>
      <c r="HZF116" s="376"/>
      <c r="HZG116" s="376"/>
      <c r="HZH116" s="376"/>
      <c r="HZI116" s="376"/>
      <c r="HZJ116" s="376"/>
      <c r="HZK116" s="376"/>
      <c r="HZL116" s="376"/>
      <c r="HZM116" s="376"/>
      <c r="HZN116" s="376"/>
      <c r="HZO116" s="376"/>
      <c r="HZP116" s="376"/>
      <c r="HZQ116" s="376"/>
      <c r="HZR116" s="376"/>
      <c r="HZS116" s="376"/>
      <c r="HZT116" s="376"/>
      <c r="HZU116" s="376"/>
      <c r="HZV116" s="376"/>
      <c r="HZW116" s="376"/>
      <c r="HZX116" s="376"/>
      <c r="HZY116" s="376"/>
      <c r="HZZ116" s="376"/>
      <c r="IAA116" s="376"/>
      <c r="IAB116" s="376"/>
      <c r="IAC116" s="376"/>
      <c r="IAD116" s="376"/>
      <c r="IAE116" s="376"/>
      <c r="IAF116" s="376"/>
      <c r="IAG116" s="376"/>
      <c r="IAH116" s="376"/>
      <c r="IAI116" s="376"/>
      <c r="IAJ116" s="376"/>
      <c r="IAK116" s="376"/>
      <c r="IAL116" s="376"/>
      <c r="IAM116" s="376"/>
      <c r="IAN116" s="376"/>
      <c r="IAO116" s="376"/>
      <c r="IAP116" s="376"/>
      <c r="IAQ116" s="376"/>
      <c r="IAR116" s="376"/>
      <c r="IAS116" s="376"/>
      <c r="IAT116" s="376"/>
      <c r="IAU116" s="376"/>
      <c r="IAV116" s="376"/>
      <c r="IAW116" s="376"/>
      <c r="IAX116" s="376"/>
      <c r="IAY116" s="376"/>
      <c r="IAZ116" s="376"/>
      <c r="IBA116" s="376"/>
      <c r="IBB116" s="376"/>
      <c r="IBC116" s="376"/>
      <c r="IBD116" s="376"/>
      <c r="IBE116" s="376"/>
      <c r="IBF116" s="376"/>
      <c r="IBG116" s="376"/>
      <c r="IBH116" s="376"/>
      <c r="IBI116" s="376"/>
      <c r="IBJ116" s="376"/>
      <c r="IBK116" s="376"/>
      <c r="IBL116" s="376"/>
      <c r="IBM116" s="376"/>
      <c r="IBN116" s="376"/>
      <c r="IBO116" s="376"/>
      <c r="IBP116" s="376"/>
      <c r="IBQ116" s="376"/>
      <c r="IBR116" s="376"/>
      <c r="IBS116" s="376"/>
      <c r="IBT116" s="376"/>
      <c r="IBU116" s="376"/>
      <c r="IBV116" s="376"/>
      <c r="IBW116" s="376"/>
      <c r="IBX116" s="376"/>
      <c r="IBY116" s="376"/>
      <c r="IBZ116" s="376"/>
      <c r="ICA116" s="376"/>
      <c r="ICB116" s="376"/>
      <c r="ICC116" s="376"/>
      <c r="ICD116" s="376"/>
      <c r="ICE116" s="376"/>
      <c r="ICF116" s="376"/>
      <c r="ICG116" s="376"/>
      <c r="ICH116" s="376"/>
      <c r="ICI116" s="376"/>
      <c r="ICJ116" s="376"/>
      <c r="ICK116" s="376"/>
      <c r="ICL116" s="376"/>
      <c r="ICM116" s="376"/>
      <c r="ICN116" s="376"/>
      <c r="ICO116" s="376"/>
      <c r="ICP116" s="376"/>
      <c r="ICQ116" s="376"/>
      <c r="ICR116" s="376"/>
      <c r="ICS116" s="376"/>
      <c r="ICT116" s="376"/>
      <c r="ICU116" s="376"/>
      <c r="ICV116" s="376"/>
      <c r="ICW116" s="376"/>
      <c r="ICX116" s="376"/>
      <c r="ICY116" s="376"/>
      <c r="ICZ116" s="376"/>
      <c r="IDA116" s="376"/>
      <c r="IDB116" s="376"/>
      <c r="IDC116" s="376"/>
      <c r="IDD116" s="376"/>
      <c r="IDE116" s="376"/>
      <c r="IDF116" s="376"/>
      <c r="IDG116" s="376"/>
      <c r="IDH116" s="376"/>
      <c r="IDI116" s="376"/>
      <c r="IDJ116" s="376"/>
      <c r="IDK116" s="376"/>
      <c r="IDL116" s="376"/>
      <c r="IDM116" s="376"/>
      <c r="IDN116" s="376"/>
      <c r="IDO116" s="376"/>
      <c r="IDP116" s="376"/>
      <c r="IDQ116" s="376"/>
      <c r="IDR116" s="376"/>
      <c r="IDS116" s="376"/>
      <c r="IDT116" s="376"/>
      <c r="IDU116" s="376"/>
      <c r="IDV116" s="376"/>
      <c r="IDW116" s="376"/>
      <c r="IDX116" s="376"/>
      <c r="IDY116" s="376"/>
      <c r="IDZ116" s="376"/>
      <c r="IEA116" s="376"/>
      <c r="IEB116" s="376"/>
      <c r="IEC116" s="376"/>
      <c r="IED116" s="376"/>
      <c r="IEE116" s="376"/>
      <c r="IEF116" s="376"/>
      <c r="IEG116" s="376"/>
      <c r="IEH116" s="376"/>
      <c r="IEI116" s="376"/>
      <c r="IEJ116" s="376"/>
      <c r="IEK116" s="376"/>
      <c r="IEL116" s="376"/>
      <c r="IEM116" s="376"/>
      <c r="IEN116" s="376"/>
      <c r="IEO116" s="376"/>
      <c r="IEP116" s="376"/>
      <c r="IEQ116" s="376"/>
      <c r="IER116" s="376"/>
      <c r="IES116" s="376"/>
      <c r="IET116" s="376"/>
      <c r="IEU116" s="376"/>
      <c r="IEV116" s="376"/>
      <c r="IEW116" s="376"/>
      <c r="IEX116" s="376"/>
      <c r="IEY116" s="376"/>
      <c r="IEZ116" s="376"/>
      <c r="IFA116" s="376"/>
      <c r="IFB116" s="376"/>
      <c r="IFC116" s="376"/>
      <c r="IFD116" s="376"/>
      <c r="IFE116" s="376"/>
      <c r="IFF116" s="376"/>
      <c r="IFG116" s="376"/>
      <c r="IFH116" s="376"/>
      <c r="IFI116" s="376"/>
      <c r="IFJ116" s="376"/>
      <c r="IFK116" s="376"/>
      <c r="IFL116" s="376"/>
      <c r="IFM116" s="376"/>
      <c r="IFN116" s="376"/>
      <c r="IFO116" s="376"/>
      <c r="IFP116" s="376"/>
      <c r="IFQ116" s="376"/>
      <c r="IFR116" s="376"/>
      <c r="IFS116" s="376"/>
      <c r="IFT116" s="376"/>
      <c r="IFU116" s="376"/>
      <c r="IFV116" s="376"/>
      <c r="IFW116" s="376"/>
      <c r="IFX116" s="376"/>
      <c r="IFY116" s="376"/>
      <c r="IFZ116" s="376"/>
      <c r="IGA116" s="376"/>
      <c r="IGB116" s="376"/>
      <c r="IGC116" s="376"/>
      <c r="IGD116" s="376"/>
      <c r="IGE116" s="376"/>
      <c r="IGF116" s="376"/>
      <c r="IGG116" s="376"/>
      <c r="IGH116" s="376"/>
      <c r="IGI116" s="376"/>
      <c r="IGJ116" s="376"/>
      <c r="IGK116" s="376"/>
      <c r="IGL116" s="376"/>
      <c r="IGM116" s="376"/>
      <c r="IGN116" s="376"/>
      <c r="IGO116" s="376"/>
      <c r="IGP116" s="376"/>
      <c r="IGQ116" s="376"/>
      <c r="IGR116" s="376"/>
      <c r="IGS116" s="376"/>
      <c r="IGT116" s="376"/>
      <c r="IGU116" s="376"/>
      <c r="IGV116" s="376"/>
      <c r="IGW116" s="376"/>
      <c r="IGX116" s="376"/>
      <c r="IGY116" s="376"/>
      <c r="IGZ116" s="376"/>
      <c r="IHA116" s="376"/>
      <c r="IHB116" s="376"/>
      <c r="IHC116" s="376"/>
      <c r="IHD116" s="376"/>
      <c r="IHE116" s="376"/>
      <c r="IHF116" s="376"/>
      <c r="IHG116" s="376"/>
      <c r="IHH116" s="376"/>
      <c r="IHI116" s="376"/>
      <c r="IHJ116" s="376"/>
      <c r="IHK116" s="376"/>
      <c r="IHL116" s="376"/>
      <c r="IHM116" s="376"/>
      <c r="IHN116" s="376"/>
      <c r="IHO116" s="376"/>
      <c r="IHP116" s="376"/>
      <c r="IHQ116" s="376"/>
      <c r="IHR116" s="376"/>
      <c r="IHS116" s="376"/>
      <c r="IHT116" s="376"/>
      <c r="IHU116" s="376"/>
      <c r="IHV116" s="376"/>
      <c r="IHW116" s="376"/>
      <c r="IHX116" s="376"/>
      <c r="IHY116" s="376"/>
      <c r="IHZ116" s="376"/>
      <c r="IIA116" s="376"/>
      <c r="IIB116" s="376"/>
      <c r="IIC116" s="376"/>
      <c r="IID116" s="376"/>
      <c r="IIE116" s="376"/>
      <c r="IIF116" s="376"/>
      <c r="IIG116" s="376"/>
      <c r="IIH116" s="376"/>
      <c r="III116" s="376"/>
      <c r="IIJ116" s="376"/>
      <c r="IIK116" s="376"/>
      <c r="IIL116" s="376"/>
      <c r="IIM116" s="376"/>
      <c r="IIN116" s="376"/>
      <c r="IIO116" s="376"/>
      <c r="IIP116" s="376"/>
      <c r="IIQ116" s="376"/>
      <c r="IIR116" s="376"/>
      <c r="IIS116" s="376"/>
      <c r="IIT116" s="376"/>
      <c r="IIU116" s="376"/>
      <c r="IIV116" s="376"/>
      <c r="IIW116" s="376"/>
      <c r="IIX116" s="376"/>
      <c r="IIY116" s="376"/>
      <c r="IIZ116" s="376"/>
      <c r="IJA116" s="376"/>
      <c r="IJB116" s="376"/>
      <c r="IJC116" s="376"/>
      <c r="IJD116" s="376"/>
      <c r="IJE116" s="376"/>
      <c r="IJF116" s="376"/>
      <c r="IJG116" s="376"/>
      <c r="IJH116" s="376"/>
      <c r="IJI116" s="376"/>
      <c r="IJJ116" s="376"/>
      <c r="IJK116" s="376"/>
      <c r="IJL116" s="376"/>
      <c r="IJM116" s="376"/>
      <c r="IJN116" s="376"/>
      <c r="IJO116" s="376"/>
      <c r="IJP116" s="376"/>
      <c r="IJQ116" s="376"/>
      <c r="IJR116" s="376"/>
      <c r="IJS116" s="376"/>
      <c r="IJT116" s="376"/>
      <c r="IJU116" s="376"/>
      <c r="IJV116" s="376"/>
      <c r="IJW116" s="376"/>
      <c r="IJX116" s="376"/>
      <c r="IJY116" s="376"/>
      <c r="IJZ116" s="376"/>
      <c r="IKA116" s="376"/>
      <c r="IKB116" s="376"/>
      <c r="IKC116" s="376"/>
      <c r="IKD116" s="376"/>
      <c r="IKE116" s="376"/>
      <c r="IKF116" s="376"/>
      <c r="IKG116" s="376"/>
      <c r="IKH116" s="376"/>
      <c r="IKI116" s="376"/>
      <c r="IKJ116" s="376"/>
      <c r="IKK116" s="376"/>
      <c r="IKL116" s="376"/>
      <c r="IKM116" s="376"/>
      <c r="IKN116" s="376"/>
      <c r="IKO116" s="376"/>
      <c r="IKP116" s="376"/>
      <c r="IKQ116" s="376"/>
      <c r="IKR116" s="376"/>
      <c r="IKS116" s="376"/>
      <c r="IKT116" s="376"/>
      <c r="IKU116" s="376"/>
      <c r="IKV116" s="376"/>
      <c r="IKW116" s="376"/>
      <c r="IKX116" s="376"/>
      <c r="IKY116" s="376"/>
      <c r="IKZ116" s="376"/>
      <c r="ILA116" s="376"/>
      <c r="ILB116" s="376"/>
      <c r="ILC116" s="376"/>
      <c r="ILD116" s="376"/>
      <c r="ILE116" s="376"/>
      <c r="ILF116" s="376"/>
      <c r="ILG116" s="376"/>
      <c r="ILH116" s="376"/>
      <c r="ILI116" s="376"/>
      <c r="ILJ116" s="376"/>
      <c r="ILK116" s="376"/>
      <c r="ILL116" s="376"/>
      <c r="ILM116" s="376"/>
      <c r="ILN116" s="376"/>
      <c r="ILO116" s="376"/>
      <c r="ILP116" s="376"/>
      <c r="ILQ116" s="376"/>
      <c r="ILR116" s="376"/>
      <c r="ILS116" s="376"/>
      <c r="ILT116" s="376"/>
      <c r="ILU116" s="376"/>
      <c r="ILV116" s="376"/>
      <c r="ILW116" s="376"/>
      <c r="ILX116" s="376"/>
      <c r="ILY116" s="376"/>
      <c r="ILZ116" s="376"/>
      <c r="IMA116" s="376"/>
      <c r="IMB116" s="376"/>
      <c r="IMC116" s="376"/>
      <c r="IMD116" s="376"/>
      <c r="IME116" s="376"/>
      <c r="IMF116" s="376"/>
      <c r="IMG116" s="376"/>
      <c r="IMH116" s="376"/>
      <c r="IMI116" s="376"/>
      <c r="IMJ116" s="376"/>
      <c r="IMK116" s="376"/>
      <c r="IML116" s="376"/>
      <c r="IMM116" s="376"/>
      <c r="IMN116" s="376"/>
      <c r="IMO116" s="376"/>
      <c r="IMP116" s="376"/>
      <c r="IMQ116" s="376"/>
      <c r="IMR116" s="376"/>
      <c r="IMS116" s="376"/>
      <c r="IMT116" s="376"/>
      <c r="IMU116" s="376"/>
      <c r="IMV116" s="376"/>
      <c r="IMW116" s="376"/>
      <c r="IMX116" s="376"/>
      <c r="IMY116" s="376"/>
      <c r="IMZ116" s="376"/>
      <c r="INA116" s="376"/>
      <c r="INB116" s="376"/>
      <c r="INC116" s="376"/>
      <c r="IND116" s="376"/>
      <c r="INE116" s="376"/>
      <c r="INF116" s="376"/>
      <c r="ING116" s="376"/>
      <c r="INH116" s="376"/>
      <c r="INI116" s="376"/>
      <c r="INJ116" s="376"/>
      <c r="INK116" s="376"/>
      <c r="INL116" s="376"/>
      <c r="INM116" s="376"/>
      <c r="INN116" s="376"/>
      <c r="INO116" s="376"/>
      <c r="INP116" s="376"/>
      <c r="INQ116" s="376"/>
      <c r="INR116" s="376"/>
      <c r="INS116" s="376"/>
      <c r="INT116" s="376"/>
      <c r="INU116" s="376"/>
      <c r="INV116" s="376"/>
      <c r="INW116" s="376"/>
      <c r="INX116" s="376"/>
      <c r="INY116" s="376"/>
      <c r="INZ116" s="376"/>
      <c r="IOA116" s="376"/>
      <c r="IOB116" s="376"/>
      <c r="IOC116" s="376"/>
      <c r="IOD116" s="376"/>
      <c r="IOE116" s="376"/>
      <c r="IOF116" s="376"/>
      <c r="IOG116" s="376"/>
      <c r="IOH116" s="376"/>
      <c r="IOI116" s="376"/>
      <c r="IOJ116" s="376"/>
      <c r="IOK116" s="376"/>
      <c r="IOL116" s="376"/>
      <c r="IOM116" s="376"/>
      <c r="ION116" s="376"/>
      <c r="IOO116" s="376"/>
      <c r="IOP116" s="376"/>
      <c r="IOQ116" s="376"/>
      <c r="IOR116" s="376"/>
      <c r="IOS116" s="376"/>
      <c r="IOT116" s="376"/>
      <c r="IOU116" s="376"/>
      <c r="IOV116" s="376"/>
      <c r="IOW116" s="376"/>
      <c r="IOX116" s="376"/>
      <c r="IOY116" s="376"/>
      <c r="IOZ116" s="376"/>
      <c r="IPA116" s="376"/>
      <c r="IPB116" s="376"/>
      <c r="IPC116" s="376"/>
      <c r="IPD116" s="376"/>
      <c r="IPE116" s="376"/>
      <c r="IPF116" s="376"/>
      <c r="IPG116" s="376"/>
      <c r="IPH116" s="376"/>
      <c r="IPI116" s="376"/>
      <c r="IPJ116" s="376"/>
      <c r="IPK116" s="376"/>
      <c r="IPL116" s="376"/>
      <c r="IPM116" s="376"/>
      <c r="IPN116" s="376"/>
      <c r="IPO116" s="376"/>
      <c r="IPP116" s="376"/>
      <c r="IPQ116" s="376"/>
      <c r="IPR116" s="376"/>
      <c r="IPS116" s="376"/>
      <c r="IPT116" s="376"/>
      <c r="IPU116" s="376"/>
      <c r="IPV116" s="376"/>
      <c r="IPW116" s="376"/>
      <c r="IPX116" s="376"/>
      <c r="IPY116" s="376"/>
      <c r="IPZ116" s="376"/>
      <c r="IQA116" s="376"/>
      <c r="IQB116" s="376"/>
      <c r="IQC116" s="376"/>
      <c r="IQD116" s="376"/>
      <c r="IQE116" s="376"/>
      <c r="IQF116" s="376"/>
      <c r="IQG116" s="376"/>
      <c r="IQH116" s="376"/>
      <c r="IQI116" s="376"/>
      <c r="IQJ116" s="376"/>
      <c r="IQK116" s="376"/>
      <c r="IQL116" s="376"/>
      <c r="IQM116" s="376"/>
      <c r="IQN116" s="376"/>
      <c r="IQO116" s="376"/>
      <c r="IQP116" s="376"/>
      <c r="IQQ116" s="376"/>
      <c r="IQR116" s="376"/>
      <c r="IQS116" s="376"/>
      <c r="IQT116" s="376"/>
      <c r="IQU116" s="376"/>
      <c r="IQV116" s="376"/>
      <c r="IQW116" s="376"/>
      <c r="IQX116" s="376"/>
      <c r="IQY116" s="376"/>
      <c r="IQZ116" s="376"/>
      <c r="IRA116" s="376"/>
      <c r="IRB116" s="376"/>
      <c r="IRC116" s="376"/>
      <c r="IRD116" s="376"/>
      <c r="IRE116" s="376"/>
      <c r="IRF116" s="376"/>
      <c r="IRG116" s="376"/>
      <c r="IRH116" s="376"/>
      <c r="IRI116" s="376"/>
      <c r="IRJ116" s="376"/>
      <c r="IRK116" s="376"/>
      <c r="IRL116" s="376"/>
      <c r="IRM116" s="376"/>
      <c r="IRN116" s="376"/>
      <c r="IRO116" s="376"/>
      <c r="IRP116" s="376"/>
      <c r="IRQ116" s="376"/>
      <c r="IRR116" s="376"/>
      <c r="IRS116" s="376"/>
      <c r="IRT116" s="376"/>
      <c r="IRU116" s="376"/>
      <c r="IRV116" s="376"/>
      <c r="IRW116" s="376"/>
      <c r="IRX116" s="376"/>
      <c r="IRY116" s="376"/>
      <c r="IRZ116" s="376"/>
      <c r="ISA116" s="376"/>
      <c r="ISB116" s="376"/>
      <c r="ISC116" s="376"/>
      <c r="ISD116" s="376"/>
      <c r="ISE116" s="376"/>
      <c r="ISF116" s="376"/>
      <c r="ISG116" s="376"/>
      <c r="ISH116" s="376"/>
      <c r="ISI116" s="376"/>
      <c r="ISJ116" s="376"/>
      <c r="ISK116" s="376"/>
      <c r="ISL116" s="376"/>
      <c r="ISM116" s="376"/>
      <c r="ISN116" s="376"/>
      <c r="ISO116" s="376"/>
      <c r="ISP116" s="376"/>
      <c r="ISQ116" s="376"/>
      <c r="ISR116" s="376"/>
      <c r="ISS116" s="376"/>
      <c r="IST116" s="376"/>
      <c r="ISU116" s="376"/>
      <c r="ISV116" s="376"/>
      <c r="ISW116" s="376"/>
      <c r="ISX116" s="376"/>
      <c r="ISY116" s="376"/>
      <c r="ISZ116" s="376"/>
      <c r="ITA116" s="376"/>
      <c r="ITB116" s="376"/>
      <c r="ITC116" s="376"/>
      <c r="ITD116" s="376"/>
      <c r="ITE116" s="376"/>
      <c r="ITF116" s="376"/>
      <c r="ITG116" s="376"/>
      <c r="ITH116" s="376"/>
      <c r="ITI116" s="376"/>
      <c r="ITJ116" s="376"/>
      <c r="ITK116" s="376"/>
      <c r="ITL116" s="376"/>
      <c r="ITM116" s="376"/>
      <c r="ITN116" s="376"/>
      <c r="ITO116" s="376"/>
      <c r="ITP116" s="376"/>
      <c r="ITQ116" s="376"/>
      <c r="ITR116" s="376"/>
      <c r="ITS116" s="376"/>
      <c r="ITT116" s="376"/>
      <c r="ITU116" s="376"/>
      <c r="ITV116" s="376"/>
      <c r="ITW116" s="376"/>
      <c r="ITX116" s="376"/>
      <c r="ITY116" s="376"/>
      <c r="ITZ116" s="376"/>
      <c r="IUA116" s="376"/>
      <c r="IUB116" s="376"/>
      <c r="IUC116" s="376"/>
      <c r="IUD116" s="376"/>
      <c r="IUE116" s="376"/>
      <c r="IUF116" s="376"/>
      <c r="IUG116" s="376"/>
      <c r="IUH116" s="376"/>
      <c r="IUI116" s="376"/>
      <c r="IUJ116" s="376"/>
      <c r="IUK116" s="376"/>
      <c r="IUL116" s="376"/>
      <c r="IUM116" s="376"/>
      <c r="IUN116" s="376"/>
      <c r="IUO116" s="376"/>
      <c r="IUP116" s="376"/>
      <c r="IUQ116" s="376"/>
      <c r="IUR116" s="376"/>
      <c r="IUS116" s="376"/>
      <c r="IUT116" s="376"/>
      <c r="IUU116" s="376"/>
      <c r="IUV116" s="376"/>
      <c r="IUW116" s="376"/>
      <c r="IUX116" s="376"/>
      <c r="IUY116" s="376"/>
      <c r="IUZ116" s="376"/>
      <c r="IVA116" s="376"/>
      <c r="IVB116" s="376"/>
      <c r="IVC116" s="376"/>
      <c r="IVD116" s="376"/>
      <c r="IVE116" s="376"/>
      <c r="IVF116" s="376"/>
      <c r="IVG116" s="376"/>
      <c r="IVH116" s="376"/>
      <c r="IVI116" s="376"/>
      <c r="IVJ116" s="376"/>
      <c r="IVK116" s="376"/>
      <c r="IVL116" s="376"/>
      <c r="IVM116" s="376"/>
      <c r="IVN116" s="376"/>
      <c r="IVO116" s="376"/>
      <c r="IVP116" s="376"/>
      <c r="IVQ116" s="376"/>
      <c r="IVR116" s="376"/>
      <c r="IVS116" s="376"/>
      <c r="IVT116" s="376"/>
      <c r="IVU116" s="376"/>
      <c r="IVV116" s="376"/>
      <c r="IVW116" s="376"/>
      <c r="IVX116" s="376"/>
      <c r="IVY116" s="376"/>
      <c r="IVZ116" s="376"/>
      <c r="IWA116" s="376"/>
      <c r="IWB116" s="376"/>
      <c r="IWC116" s="376"/>
      <c r="IWD116" s="376"/>
      <c r="IWE116" s="376"/>
      <c r="IWF116" s="376"/>
      <c r="IWG116" s="376"/>
      <c r="IWH116" s="376"/>
      <c r="IWI116" s="376"/>
      <c r="IWJ116" s="376"/>
      <c r="IWK116" s="376"/>
      <c r="IWL116" s="376"/>
      <c r="IWM116" s="376"/>
      <c r="IWN116" s="376"/>
      <c r="IWO116" s="376"/>
      <c r="IWP116" s="376"/>
      <c r="IWQ116" s="376"/>
      <c r="IWR116" s="376"/>
      <c r="IWS116" s="376"/>
      <c r="IWT116" s="376"/>
      <c r="IWU116" s="376"/>
      <c r="IWV116" s="376"/>
      <c r="IWW116" s="376"/>
      <c r="IWX116" s="376"/>
      <c r="IWY116" s="376"/>
      <c r="IWZ116" s="376"/>
      <c r="IXA116" s="376"/>
      <c r="IXB116" s="376"/>
      <c r="IXC116" s="376"/>
      <c r="IXD116" s="376"/>
      <c r="IXE116" s="376"/>
      <c r="IXF116" s="376"/>
      <c r="IXG116" s="376"/>
      <c r="IXH116" s="376"/>
      <c r="IXI116" s="376"/>
      <c r="IXJ116" s="376"/>
      <c r="IXK116" s="376"/>
      <c r="IXL116" s="376"/>
      <c r="IXM116" s="376"/>
      <c r="IXN116" s="376"/>
      <c r="IXO116" s="376"/>
      <c r="IXP116" s="376"/>
      <c r="IXQ116" s="376"/>
      <c r="IXR116" s="376"/>
      <c r="IXS116" s="376"/>
      <c r="IXT116" s="376"/>
      <c r="IXU116" s="376"/>
      <c r="IXV116" s="376"/>
      <c r="IXW116" s="376"/>
      <c r="IXX116" s="376"/>
      <c r="IXY116" s="376"/>
      <c r="IXZ116" s="376"/>
      <c r="IYA116" s="376"/>
      <c r="IYB116" s="376"/>
      <c r="IYC116" s="376"/>
      <c r="IYD116" s="376"/>
      <c r="IYE116" s="376"/>
      <c r="IYF116" s="376"/>
      <c r="IYG116" s="376"/>
      <c r="IYH116" s="376"/>
      <c r="IYI116" s="376"/>
      <c r="IYJ116" s="376"/>
      <c r="IYK116" s="376"/>
      <c r="IYL116" s="376"/>
      <c r="IYM116" s="376"/>
      <c r="IYN116" s="376"/>
      <c r="IYO116" s="376"/>
      <c r="IYP116" s="376"/>
      <c r="IYQ116" s="376"/>
      <c r="IYR116" s="376"/>
      <c r="IYS116" s="376"/>
      <c r="IYT116" s="376"/>
      <c r="IYU116" s="376"/>
      <c r="IYV116" s="376"/>
      <c r="IYW116" s="376"/>
      <c r="IYX116" s="376"/>
      <c r="IYY116" s="376"/>
      <c r="IYZ116" s="376"/>
      <c r="IZA116" s="376"/>
      <c r="IZB116" s="376"/>
      <c r="IZC116" s="376"/>
      <c r="IZD116" s="376"/>
      <c r="IZE116" s="376"/>
      <c r="IZF116" s="376"/>
      <c r="IZG116" s="376"/>
      <c r="IZH116" s="376"/>
      <c r="IZI116" s="376"/>
      <c r="IZJ116" s="376"/>
      <c r="IZK116" s="376"/>
      <c r="IZL116" s="376"/>
      <c r="IZM116" s="376"/>
      <c r="IZN116" s="376"/>
      <c r="IZO116" s="376"/>
      <c r="IZP116" s="376"/>
      <c r="IZQ116" s="376"/>
      <c r="IZR116" s="376"/>
      <c r="IZS116" s="376"/>
      <c r="IZT116" s="376"/>
      <c r="IZU116" s="376"/>
      <c r="IZV116" s="376"/>
      <c r="IZW116" s="376"/>
      <c r="IZX116" s="376"/>
      <c r="IZY116" s="376"/>
      <c r="IZZ116" s="376"/>
      <c r="JAA116" s="376"/>
      <c r="JAB116" s="376"/>
      <c r="JAC116" s="376"/>
      <c r="JAD116" s="376"/>
      <c r="JAE116" s="376"/>
      <c r="JAF116" s="376"/>
      <c r="JAG116" s="376"/>
      <c r="JAH116" s="376"/>
      <c r="JAI116" s="376"/>
      <c r="JAJ116" s="376"/>
      <c r="JAK116" s="376"/>
      <c r="JAL116" s="376"/>
      <c r="JAM116" s="376"/>
      <c r="JAN116" s="376"/>
      <c r="JAO116" s="376"/>
      <c r="JAP116" s="376"/>
      <c r="JAQ116" s="376"/>
      <c r="JAR116" s="376"/>
      <c r="JAS116" s="376"/>
      <c r="JAT116" s="376"/>
      <c r="JAU116" s="376"/>
      <c r="JAV116" s="376"/>
      <c r="JAW116" s="376"/>
      <c r="JAX116" s="376"/>
      <c r="JAY116" s="376"/>
      <c r="JAZ116" s="376"/>
      <c r="JBA116" s="376"/>
      <c r="JBB116" s="376"/>
      <c r="JBC116" s="376"/>
      <c r="JBD116" s="376"/>
      <c r="JBE116" s="376"/>
      <c r="JBF116" s="376"/>
      <c r="JBG116" s="376"/>
      <c r="JBH116" s="376"/>
      <c r="JBI116" s="376"/>
      <c r="JBJ116" s="376"/>
      <c r="JBK116" s="376"/>
      <c r="JBL116" s="376"/>
      <c r="JBM116" s="376"/>
      <c r="JBN116" s="376"/>
      <c r="JBO116" s="376"/>
      <c r="JBP116" s="376"/>
      <c r="JBQ116" s="376"/>
      <c r="JBR116" s="376"/>
      <c r="JBS116" s="376"/>
      <c r="JBT116" s="376"/>
      <c r="JBU116" s="376"/>
      <c r="JBV116" s="376"/>
      <c r="JBW116" s="376"/>
      <c r="JBX116" s="376"/>
      <c r="JBY116" s="376"/>
      <c r="JBZ116" s="376"/>
      <c r="JCA116" s="376"/>
      <c r="JCB116" s="376"/>
      <c r="JCC116" s="376"/>
      <c r="JCD116" s="376"/>
      <c r="JCE116" s="376"/>
      <c r="JCF116" s="376"/>
      <c r="JCG116" s="376"/>
      <c r="JCH116" s="376"/>
      <c r="JCI116" s="376"/>
      <c r="JCJ116" s="376"/>
      <c r="JCK116" s="376"/>
      <c r="JCL116" s="376"/>
      <c r="JCM116" s="376"/>
      <c r="JCN116" s="376"/>
      <c r="JCO116" s="376"/>
      <c r="JCP116" s="376"/>
      <c r="JCQ116" s="376"/>
      <c r="JCR116" s="376"/>
      <c r="JCS116" s="376"/>
      <c r="JCT116" s="376"/>
      <c r="JCU116" s="376"/>
      <c r="JCV116" s="376"/>
      <c r="JCW116" s="376"/>
      <c r="JCX116" s="376"/>
      <c r="JCY116" s="376"/>
      <c r="JCZ116" s="376"/>
      <c r="JDA116" s="376"/>
      <c r="JDB116" s="376"/>
      <c r="JDC116" s="376"/>
      <c r="JDD116" s="376"/>
      <c r="JDE116" s="376"/>
      <c r="JDF116" s="376"/>
      <c r="JDG116" s="376"/>
      <c r="JDH116" s="376"/>
      <c r="JDI116" s="376"/>
      <c r="JDJ116" s="376"/>
      <c r="JDK116" s="376"/>
      <c r="JDL116" s="376"/>
      <c r="JDM116" s="376"/>
      <c r="JDN116" s="376"/>
      <c r="JDO116" s="376"/>
      <c r="JDP116" s="376"/>
      <c r="JDQ116" s="376"/>
      <c r="JDR116" s="376"/>
      <c r="JDS116" s="376"/>
      <c r="JDT116" s="376"/>
      <c r="JDU116" s="376"/>
      <c r="JDV116" s="376"/>
      <c r="JDW116" s="376"/>
      <c r="JDX116" s="376"/>
      <c r="JDY116" s="376"/>
      <c r="JDZ116" s="376"/>
      <c r="JEA116" s="376"/>
      <c r="JEB116" s="376"/>
      <c r="JEC116" s="376"/>
      <c r="JED116" s="376"/>
      <c r="JEE116" s="376"/>
      <c r="JEF116" s="376"/>
      <c r="JEG116" s="376"/>
      <c r="JEH116" s="376"/>
      <c r="JEI116" s="376"/>
      <c r="JEJ116" s="376"/>
      <c r="JEK116" s="376"/>
      <c r="JEL116" s="376"/>
      <c r="JEM116" s="376"/>
      <c r="JEN116" s="376"/>
      <c r="JEO116" s="376"/>
      <c r="JEP116" s="376"/>
      <c r="JEQ116" s="376"/>
      <c r="JER116" s="376"/>
      <c r="JES116" s="376"/>
      <c r="JET116" s="376"/>
      <c r="JEU116" s="376"/>
      <c r="JEV116" s="376"/>
      <c r="JEW116" s="376"/>
      <c r="JEX116" s="376"/>
      <c r="JEY116" s="376"/>
      <c r="JEZ116" s="376"/>
      <c r="JFA116" s="376"/>
      <c r="JFB116" s="376"/>
      <c r="JFC116" s="376"/>
      <c r="JFD116" s="376"/>
      <c r="JFE116" s="376"/>
      <c r="JFF116" s="376"/>
      <c r="JFG116" s="376"/>
      <c r="JFH116" s="376"/>
      <c r="JFI116" s="376"/>
      <c r="JFJ116" s="376"/>
      <c r="JFK116" s="376"/>
      <c r="JFL116" s="376"/>
      <c r="JFM116" s="376"/>
      <c r="JFN116" s="376"/>
      <c r="JFO116" s="376"/>
      <c r="JFP116" s="376"/>
      <c r="JFQ116" s="376"/>
      <c r="JFR116" s="376"/>
      <c r="JFS116" s="376"/>
      <c r="JFT116" s="376"/>
      <c r="JFU116" s="376"/>
      <c r="JFV116" s="376"/>
      <c r="JFW116" s="376"/>
      <c r="JFX116" s="376"/>
      <c r="JFY116" s="376"/>
      <c r="JFZ116" s="376"/>
      <c r="JGA116" s="376"/>
      <c r="JGB116" s="376"/>
      <c r="JGC116" s="376"/>
      <c r="JGD116" s="376"/>
      <c r="JGE116" s="376"/>
      <c r="JGF116" s="376"/>
      <c r="JGG116" s="376"/>
      <c r="JGH116" s="376"/>
      <c r="JGI116" s="376"/>
      <c r="JGJ116" s="376"/>
      <c r="JGK116" s="376"/>
      <c r="JGL116" s="376"/>
      <c r="JGM116" s="376"/>
      <c r="JGN116" s="376"/>
      <c r="JGO116" s="376"/>
      <c r="JGP116" s="376"/>
      <c r="JGQ116" s="376"/>
      <c r="JGR116" s="376"/>
      <c r="JGS116" s="376"/>
      <c r="JGT116" s="376"/>
      <c r="JGU116" s="376"/>
      <c r="JGV116" s="376"/>
      <c r="JGW116" s="376"/>
      <c r="JGX116" s="376"/>
      <c r="JGY116" s="376"/>
      <c r="JGZ116" s="376"/>
      <c r="JHA116" s="376"/>
      <c r="JHB116" s="376"/>
      <c r="JHC116" s="376"/>
      <c r="JHD116" s="376"/>
      <c r="JHE116" s="376"/>
      <c r="JHF116" s="376"/>
      <c r="JHG116" s="376"/>
      <c r="JHH116" s="376"/>
      <c r="JHI116" s="376"/>
      <c r="JHJ116" s="376"/>
      <c r="JHK116" s="376"/>
      <c r="JHL116" s="376"/>
      <c r="JHM116" s="376"/>
      <c r="JHN116" s="376"/>
      <c r="JHO116" s="376"/>
      <c r="JHP116" s="376"/>
      <c r="JHQ116" s="376"/>
      <c r="JHR116" s="376"/>
      <c r="JHS116" s="376"/>
      <c r="JHT116" s="376"/>
      <c r="JHU116" s="376"/>
      <c r="JHV116" s="376"/>
      <c r="JHW116" s="376"/>
      <c r="JHX116" s="376"/>
      <c r="JHY116" s="376"/>
      <c r="JHZ116" s="376"/>
      <c r="JIA116" s="376"/>
      <c r="JIB116" s="376"/>
      <c r="JIC116" s="376"/>
      <c r="JID116" s="376"/>
      <c r="JIE116" s="376"/>
      <c r="JIF116" s="376"/>
      <c r="JIG116" s="376"/>
      <c r="JIH116" s="376"/>
      <c r="JII116" s="376"/>
      <c r="JIJ116" s="376"/>
      <c r="JIK116" s="376"/>
      <c r="JIL116" s="376"/>
      <c r="JIM116" s="376"/>
      <c r="JIN116" s="376"/>
      <c r="JIO116" s="376"/>
      <c r="JIP116" s="376"/>
      <c r="JIQ116" s="376"/>
      <c r="JIR116" s="376"/>
      <c r="JIS116" s="376"/>
      <c r="JIT116" s="376"/>
      <c r="JIU116" s="376"/>
      <c r="JIV116" s="376"/>
      <c r="JIW116" s="376"/>
      <c r="JIX116" s="376"/>
      <c r="JIY116" s="376"/>
      <c r="JIZ116" s="376"/>
      <c r="JJA116" s="376"/>
      <c r="JJB116" s="376"/>
      <c r="JJC116" s="376"/>
      <c r="JJD116" s="376"/>
      <c r="JJE116" s="376"/>
      <c r="JJF116" s="376"/>
      <c r="JJG116" s="376"/>
      <c r="JJH116" s="376"/>
      <c r="JJI116" s="376"/>
      <c r="JJJ116" s="376"/>
      <c r="JJK116" s="376"/>
      <c r="JJL116" s="376"/>
      <c r="JJM116" s="376"/>
      <c r="JJN116" s="376"/>
      <c r="JJO116" s="376"/>
      <c r="JJP116" s="376"/>
      <c r="JJQ116" s="376"/>
      <c r="JJR116" s="376"/>
      <c r="JJS116" s="376"/>
      <c r="JJT116" s="376"/>
      <c r="JJU116" s="376"/>
      <c r="JJV116" s="376"/>
      <c r="JJW116" s="376"/>
      <c r="JJX116" s="376"/>
      <c r="JJY116" s="376"/>
      <c r="JJZ116" s="376"/>
      <c r="JKA116" s="376"/>
      <c r="JKB116" s="376"/>
      <c r="JKC116" s="376"/>
      <c r="JKD116" s="376"/>
      <c r="JKE116" s="376"/>
      <c r="JKF116" s="376"/>
      <c r="JKG116" s="376"/>
      <c r="JKH116" s="376"/>
      <c r="JKI116" s="376"/>
      <c r="JKJ116" s="376"/>
      <c r="JKK116" s="376"/>
      <c r="JKL116" s="376"/>
      <c r="JKM116" s="376"/>
      <c r="JKN116" s="376"/>
      <c r="JKO116" s="376"/>
      <c r="JKP116" s="376"/>
      <c r="JKQ116" s="376"/>
      <c r="JKR116" s="376"/>
      <c r="JKS116" s="376"/>
      <c r="JKT116" s="376"/>
      <c r="JKU116" s="376"/>
      <c r="JKV116" s="376"/>
      <c r="JKW116" s="376"/>
      <c r="JKX116" s="376"/>
      <c r="JKY116" s="376"/>
      <c r="JKZ116" s="376"/>
      <c r="JLA116" s="376"/>
      <c r="JLB116" s="376"/>
      <c r="JLC116" s="376"/>
      <c r="JLD116" s="376"/>
      <c r="JLE116" s="376"/>
      <c r="JLF116" s="376"/>
      <c r="JLG116" s="376"/>
      <c r="JLH116" s="376"/>
      <c r="JLI116" s="376"/>
      <c r="JLJ116" s="376"/>
      <c r="JLK116" s="376"/>
      <c r="JLL116" s="376"/>
      <c r="JLM116" s="376"/>
      <c r="JLN116" s="376"/>
      <c r="JLO116" s="376"/>
      <c r="JLP116" s="376"/>
      <c r="JLQ116" s="376"/>
      <c r="JLR116" s="376"/>
      <c r="JLS116" s="376"/>
      <c r="JLT116" s="376"/>
      <c r="JLU116" s="376"/>
      <c r="JLV116" s="376"/>
      <c r="JLW116" s="376"/>
      <c r="JLX116" s="376"/>
      <c r="JLY116" s="376"/>
      <c r="JLZ116" s="376"/>
      <c r="JMA116" s="376"/>
      <c r="JMB116" s="376"/>
      <c r="JMC116" s="376"/>
      <c r="JMD116" s="376"/>
      <c r="JME116" s="376"/>
      <c r="JMF116" s="376"/>
      <c r="JMG116" s="376"/>
      <c r="JMH116" s="376"/>
      <c r="JMI116" s="376"/>
      <c r="JMJ116" s="376"/>
      <c r="JMK116" s="376"/>
      <c r="JML116" s="376"/>
      <c r="JMM116" s="376"/>
      <c r="JMN116" s="376"/>
      <c r="JMO116" s="376"/>
      <c r="JMP116" s="376"/>
      <c r="JMQ116" s="376"/>
      <c r="JMR116" s="376"/>
      <c r="JMS116" s="376"/>
      <c r="JMT116" s="376"/>
      <c r="JMU116" s="376"/>
      <c r="JMV116" s="376"/>
      <c r="JMW116" s="376"/>
      <c r="JMX116" s="376"/>
      <c r="JMY116" s="376"/>
      <c r="JMZ116" s="376"/>
      <c r="JNA116" s="376"/>
      <c r="JNB116" s="376"/>
      <c r="JNC116" s="376"/>
      <c r="JND116" s="376"/>
      <c r="JNE116" s="376"/>
      <c r="JNF116" s="376"/>
      <c r="JNG116" s="376"/>
      <c r="JNH116" s="376"/>
      <c r="JNI116" s="376"/>
      <c r="JNJ116" s="376"/>
      <c r="JNK116" s="376"/>
      <c r="JNL116" s="376"/>
      <c r="JNM116" s="376"/>
      <c r="JNN116" s="376"/>
      <c r="JNO116" s="376"/>
      <c r="JNP116" s="376"/>
      <c r="JNQ116" s="376"/>
      <c r="JNR116" s="376"/>
      <c r="JNS116" s="376"/>
      <c r="JNT116" s="376"/>
      <c r="JNU116" s="376"/>
      <c r="JNV116" s="376"/>
      <c r="JNW116" s="376"/>
      <c r="JNX116" s="376"/>
      <c r="JNY116" s="376"/>
      <c r="JNZ116" s="376"/>
      <c r="JOA116" s="376"/>
      <c r="JOB116" s="376"/>
      <c r="JOC116" s="376"/>
      <c r="JOD116" s="376"/>
      <c r="JOE116" s="376"/>
      <c r="JOF116" s="376"/>
      <c r="JOG116" s="376"/>
      <c r="JOH116" s="376"/>
      <c r="JOI116" s="376"/>
      <c r="JOJ116" s="376"/>
      <c r="JOK116" s="376"/>
      <c r="JOL116" s="376"/>
      <c r="JOM116" s="376"/>
      <c r="JON116" s="376"/>
      <c r="JOO116" s="376"/>
      <c r="JOP116" s="376"/>
      <c r="JOQ116" s="376"/>
      <c r="JOR116" s="376"/>
      <c r="JOS116" s="376"/>
      <c r="JOT116" s="376"/>
      <c r="JOU116" s="376"/>
      <c r="JOV116" s="376"/>
      <c r="JOW116" s="376"/>
      <c r="JOX116" s="376"/>
      <c r="JOY116" s="376"/>
      <c r="JOZ116" s="376"/>
      <c r="JPA116" s="376"/>
      <c r="JPB116" s="376"/>
      <c r="JPC116" s="376"/>
      <c r="JPD116" s="376"/>
      <c r="JPE116" s="376"/>
      <c r="JPF116" s="376"/>
      <c r="JPG116" s="376"/>
      <c r="JPH116" s="376"/>
      <c r="JPI116" s="376"/>
      <c r="JPJ116" s="376"/>
      <c r="JPK116" s="376"/>
      <c r="JPL116" s="376"/>
      <c r="JPM116" s="376"/>
      <c r="JPN116" s="376"/>
      <c r="JPO116" s="376"/>
      <c r="JPP116" s="376"/>
      <c r="JPQ116" s="376"/>
      <c r="JPR116" s="376"/>
      <c r="JPS116" s="376"/>
      <c r="JPT116" s="376"/>
      <c r="JPU116" s="376"/>
      <c r="JPV116" s="376"/>
      <c r="JPW116" s="376"/>
      <c r="JPX116" s="376"/>
      <c r="JPY116" s="376"/>
      <c r="JPZ116" s="376"/>
      <c r="JQA116" s="376"/>
      <c r="JQB116" s="376"/>
      <c r="JQC116" s="376"/>
      <c r="JQD116" s="376"/>
      <c r="JQE116" s="376"/>
      <c r="JQF116" s="376"/>
      <c r="JQG116" s="376"/>
      <c r="JQH116" s="376"/>
      <c r="JQI116" s="376"/>
      <c r="JQJ116" s="376"/>
      <c r="JQK116" s="376"/>
      <c r="JQL116" s="376"/>
      <c r="JQM116" s="376"/>
      <c r="JQN116" s="376"/>
      <c r="JQO116" s="376"/>
      <c r="JQP116" s="376"/>
      <c r="JQQ116" s="376"/>
      <c r="JQR116" s="376"/>
      <c r="JQS116" s="376"/>
      <c r="JQT116" s="376"/>
      <c r="JQU116" s="376"/>
      <c r="JQV116" s="376"/>
      <c r="JQW116" s="376"/>
      <c r="JQX116" s="376"/>
      <c r="JQY116" s="376"/>
      <c r="JQZ116" s="376"/>
      <c r="JRA116" s="376"/>
      <c r="JRB116" s="376"/>
      <c r="JRC116" s="376"/>
      <c r="JRD116" s="376"/>
      <c r="JRE116" s="376"/>
      <c r="JRF116" s="376"/>
      <c r="JRG116" s="376"/>
      <c r="JRH116" s="376"/>
      <c r="JRI116" s="376"/>
      <c r="JRJ116" s="376"/>
      <c r="JRK116" s="376"/>
      <c r="JRL116" s="376"/>
      <c r="JRM116" s="376"/>
      <c r="JRN116" s="376"/>
      <c r="JRO116" s="376"/>
      <c r="JRP116" s="376"/>
      <c r="JRQ116" s="376"/>
      <c r="JRR116" s="376"/>
      <c r="JRS116" s="376"/>
      <c r="JRT116" s="376"/>
      <c r="JRU116" s="376"/>
      <c r="JRV116" s="376"/>
      <c r="JRW116" s="376"/>
      <c r="JRX116" s="376"/>
      <c r="JRY116" s="376"/>
      <c r="JRZ116" s="376"/>
      <c r="JSA116" s="376"/>
      <c r="JSB116" s="376"/>
      <c r="JSC116" s="376"/>
      <c r="JSD116" s="376"/>
      <c r="JSE116" s="376"/>
      <c r="JSF116" s="376"/>
      <c r="JSG116" s="376"/>
      <c r="JSH116" s="376"/>
      <c r="JSI116" s="376"/>
      <c r="JSJ116" s="376"/>
      <c r="JSK116" s="376"/>
      <c r="JSL116" s="376"/>
      <c r="JSM116" s="376"/>
      <c r="JSN116" s="376"/>
      <c r="JSO116" s="376"/>
      <c r="JSP116" s="376"/>
      <c r="JSQ116" s="376"/>
      <c r="JSR116" s="376"/>
      <c r="JSS116" s="376"/>
      <c r="JST116" s="376"/>
      <c r="JSU116" s="376"/>
      <c r="JSV116" s="376"/>
      <c r="JSW116" s="376"/>
      <c r="JSX116" s="376"/>
      <c r="JSY116" s="376"/>
      <c r="JSZ116" s="376"/>
      <c r="JTA116" s="376"/>
      <c r="JTB116" s="376"/>
      <c r="JTC116" s="376"/>
      <c r="JTD116" s="376"/>
      <c r="JTE116" s="376"/>
      <c r="JTF116" s="376"/>
      <c r="JTG116" s="376"/>
      <c r="JTH116" s="376"/>
      <c r="JTI116" s="376"/>
      <c r="JTJ116" s="376"/>
      <c r="JTK116" s="376"/>
      <c r="JTL116" s="376"/>
      <c r="JTM116" s="376"/>
      <c r="JTN116" s="376"/>
      <c r="JTO116" s="376"/>
      <c r="JTP116" s="376"/>
      <c r="JTQ116" s="376"/>
      <c r="JTR116" s="376"/>
      <c r="JTS116" s="376"/>
      <c r="JTT116" s="376"/>
      <c r="JTU116" s="376"/>
      <c r="JTV116" s="376"/>
      <c r="JTW116" s="376"/>
      <c r="JTX116" s="376"/>
      <c r="JTY116" s="376"/>
      <c r="JTZ116" s="376"/>
      <c r="JUA116" s="376"/>
      <c r="JUB116" s="376"/>
      <c r="JUC116" s="376"/>
      <c r="JUD116" s="376"/>
      <c r="JUE116" s="376"/>
      <c r="JUF116" s="376"/>
      <c r="JUG116" s="376"/>
      <c r="JUH116" s="376"/>
      <c r="JUI116" s="376"/>
      <c r="JUJ116" s="376"/>
      <c r="JUK116" s="376"/>
      <c r="JUL116" s="376"/>
      <c r="JUM116" s="376"/>
      <c r="JUN116" s="376"/>
      <c r="JUO116" s="376"/>
      <c r="JUP116" s="376"/>
      <c r="JUQ116" s="376"/>
      <c r="JUR116" s="376"/>
      <c r="JUS116" s="376"/>
      <c r="JUT116" s="376"/>
      <c r="JUU116" s="376"/>
      <c r="JUV116" s="376"/>
      <c r="JUW116" s="376"/>
      <c r="JUX116" s="376"/>
      <c r="JUY116" s="376"/>
      <c r="JUZ116" s="376"/>
      <c r="JVA116" s="376"/>
      <c r="JVB116" s="376"/>
      <c r="JVC116" s="376"/>
      <c r="JVD116" s="376"/>
      <c r="JVE116" s="376"/>
      <c r="JVF116" s="376"/>
      <c r="JVG116" s="376"/>
      <c r="JVH116" s="376"/>
      <c r="JVI116" s="376"/>
      <c r="JVJ116" s="376"/>
      <c r="JVK116" s="376"/>
      <c r="JVL116" s="376"/>
      <c r="JVM116" s="376"/>
      <c r="JVN116" s="376"/>
      <c r="JVO116" s="376"/>
      <c r="JVP116" s="376"/>
      <c r="JVQ116" s="376"/>
      <c r="JVR116" s="376"/>
      <c r="JVS116" s="376"/>
      <c r="JVT116" s="376"/>
      <c r="JVU116" s="376"/>
      <c r="JVV116" s="376"/>
      <c r="JVW116" s="376"/>
      <c r="JVX116" s="376"/>
      <c r="JVY116" s="376"/>
      <c r="JVZ116" s="376"/>
      <c r="JWA116" s="376"/>
      <c r="JWB116" s="376"/>
      <c r="JWC116" s="376"/>
      <c r="JWD116" s="376"/>
      <c r="JWE116" s="376"/>
      <c r="JWF116" s="376"/>
      <c r="JWG116" s="376"/>
      <c r="JWH116" s="376"/>
      <c r="JWI116" s="376"/>
      <c r="JWJ116" s="376"/>
      <c r="JWK116" s="376"/>
      <c r="JWL116" s="376"/>
      <c r="JWM116" s="376"/>
      <c r="JWN116" s="376"/>
      <c r="JWO116" s="376"/>
      <c r="JWP116" s="376"/>
      <c r="JWQ116" s="376"/>
      <c r="JWR116" s="376"/>
      <c r="JWS116" s="376"/>
      <c r="JWT116" s="376"/>
      <c r="JWU116" s="376"/>
      <c r="JWV116" s="376"/>
      <c r="JWW116" s="376"/>
      <c r="JWX116" s="376"/>
      <c r="JWY116" s="376"/>
      <c r="JWZ116" s="376"/>
      <c r="JXA116" s="376"/>
      <c r="JXB116" s="376"/>
      <c r="JXC116" s="376"/>
      <c r="JXD116" s="376"/>
      <c r="JXE116" s="376"/>
      <c r="JXF116" s="376"/>
      <c r="JXG116" s="376"/>
      <c r="JXH116" s="376"/>
      <c r="JXI116" s="376"/>
      <c r="JXJ116" s="376"/>
      <c r="JXK116" s="376"/>
      <c r="JXL116" s="376"/>
      <c r="JXM116" s="376"/>
      <c r="JXN116" s="376"/>
      <c r="JXO116" s="376"/>
      <c r="JXP116" s="376"/>
      <c r="JXQ116" s="376"/>
      <c r="JXR116" s="376"/>
      <c r="JXS116" s="376"/>
      <c r="JXT116" s="376"/>
      <c r="JXU116" s="376"/>
      <c r="JXV116" s="376"/>
      <c r="JXW116" s="376"/>
      <c r="JXX116" s="376"/>
      <c r="JXY116" s="376"/>
      <c r="JXZ116" s="376"/>
      <c r="JYA116" s="376"/>
      <c r="JYB116" s="376"/>
      <c r="JYC116" s="376"/>
      <c r="JYD116" s="376"/>
      <c r="JYE116" s="376"/>
      <c r="JYF116" s="376"/>
      <c r="JYG116" s="376"/>
      <c r="JYH116" s="376"/>
      <c r="JYI116" s="376"/>
      <c r="JYJ116" s="376"/>
      <c r="JYK116" s="376"/>
      <c r="JYL116" s="376"/>
      <c r="JYM116" s="376"/>
      <c r="JYN116" s="376"/>
      <c r="JYO116" s="376"/>
      <c r="JYP116" s="376"/>
      <c r="JYQ116" s="376"/>
      <c r="JYR116" s="376"/>
      <c r="JYS116" s="376"/>
      <c r="JYT116" s="376"/>
      <c r="JYU116" s="376"/>
      <c r="JYV116" s="376"/>
      <c r="JYW116" s="376"/>
      <c r="JYX116" s="376"/>
      <c r="JYY116" s="376"/>
      <c r="JYZ116" s="376"/>
      <c r="JZA116" s="376"/>
      <c r="JZB116" s="376"/>
      <c r="JZC116" s="376"/>
      <c r="JZD116" s="376"/>
      <c r="JZE116" s="376"/>
      <c r="JZF116" s="376"/>
      <c r="JZG116" s="376"/>
      <c r="JZH116" s="376"/>
      <c r="JZI116" s="376"/>
      <c r="JZJ116" s="376"/>
      <c r="JZK116" s="376"/>
      <c r="JZL116" s="376"/>
      <c r="JZM116" s="376"/>
      <c r="JZN116" s="376"/>
      <c r="JZO116" s="376"/>
      <c r="JZP116" s="376"/>
      <c r="JZQ116" s="376"/>
      <c r="JZR116" s="376"/>
      <c r="JZS116" s="376"/>
      <c r="JZT116" s="376"/>
      <c r="JZU116" s="376"/>
      <c r="JZV116" s="376"/>
      <c r="JZW116" s="376"/>
      <c r="JZX116" s="376"/>
      <c r="JZY116" s="376"/>
      <c r="JZZ116" s="376"/>
      <c r="KAA116" s="376"/>
      <c r="KAB116" s="376"/>
      <c r="KAC116" s="376"/>
      <c r="KAD116" s="376"/>
      <c r="KAE116" s="376"/>
      <c r="KAF116" s="376"/>
      <c r="KAG116" s="376"/>
      <c r="KAH116" s="376"/>
      <c r="KAI116" s="376"/>
      <c r="KAJ116" s="376"/>
      <c r="KAK116" s="376"/>
      <c r="KAL116" s="376"/>
      <c r="KAM116" s="376"/>
      <c r="KAN116" s="376"/>
      <c r="KAO116" s="376"/>
      <c r="KAP116" s="376"/>
      <c r="KAQ116" s="376"/>
      <c r="KAR116" s="376"/>
      <c r="KAS116" s="376"/>
      <c r="KAT116" s="376"/>
      <c r="KAU116" s="376"/>
      <c r="KAV116" s="376"/>
      <c r="KAW116" s="376"/>
      <c r="KAX116" s="376"/>
      <c r="KAY116" s="376"/>
      <c r="KAZ116" s="376"/>
      <c r="KBA116" s="376"/>
      <c r="KBB116" s="376"/>
      <c r="KBC116" s="376"/>
      <c r="KBD116" s="376"/>
      <c r="KBE116" s="376"/>
      <c r="KBF116" s="376"/>
      <c r="KBG116" s="376"/>
      <c r="KBH116" s="376"/>
      <c r="KBI116" s="376"/>
      <c r="KBJ116" s="376"/>
      <c r="KBK116" s="376"/>
      <c r="KBL116" s="376"/>
      <c r="KBM116" s="376"/>
      <c r="KBN116" s="376"/>
      <c r="KBO116" s="376"/>
      <c r="KBP116" s="376"/>
      <c r="KBQ116" s="376"/>
      <c r="KBR116" s="376"/>
      <c r="KBS116" s="376"/>
      <c r="KBT116" s="376"/>
      <c r="KBU116" s="376"/>
      <c r="KBV116" s="376"/>
      <c r="KBW116" s="376"/>
      <c r="KBX116" s="376"/>
      <c r="KBY116" s="376"/>
      <c r="KBZ116" s="376"/>
      <c r="KCA116" s="376"/>
      <c r="KCB116" s="376"/>
      <c r="KCC116" s="376"/>
      <c r="KCD116" s="376"/>
      <c r="KCE116" s="376"/>
      <c r="KCF116" s="376"/>
      <c r="KCG116" s="376"/>
      <c r="KCH116" s="376"/>
      <c r="KCI116" s="376"/>
      <c r="KCJ116" s="376"/>
      <c r="KCK116" s="376"/>
      <c r="KCL116" s="376"/>
      <c r="KCM116" s="376"/>
      <c r="KCN116" s="376"/>
      <c r="KCO116" s="376"/>
      <c r="KCP116" s="376"/>
      <c r="KCQ116" s="376"/>
      <c r="KCR116" s="376"/>
      <c r="KCS116" s="376"/>
      <c r="KCT116" s="376"/>
      <c r="KCU116" s="376"/>
      <c r="KCV116" s="376"/>
      <c r="KCW116" s="376"/>
      <c r="KCX116" s="376"/>
      <c r="KCY116" s="376"/>
      <c r="KCZ116" s="376"/>
      <c r="KDA116" s="376"/>
      <c r="KDB116" s="376"/>
      <c r="KDC116" s="376"/>
      <c r="KDD116" s="376"/>
      <c r="KDE116" s="376"/>
      <c r="KDF116" s="376"/>
      <c r="KDG116" s="376"/>
      <c r="KDH116" s="376"/>
      <c r="KDI116" s="376"/>
      <c r="KDJ116" s="376"/>
      <c r="KDK116" s="376"/>
      <c r="KDL116" s="376"/>
      <c r="KDM116" s="376"/>
      <c r="KDN116" s="376"/>
      <c r="KDO116" s="376"/>
      <c r="KDP116" s="376"/>
      <c r="KDQ116" s="376"/>
      <c r="KDR116" s="376"/>
      <c r="KDS116" s="376"/>
      <c r="KDT116" s="376"/>
      <c r="KDU116" s="376"/>
      <c r="KDV116" s="376"/>
      <c r="KDW116" s="376"/>
      <c r="KDX116" s="376"/>
      <c r="KDY116" s="376"/>
      <c r="KDZ116" s="376"/>
      <c r="KEA116" s="376"/>
      <c r="KEB116" s="376"/>
      <c r="KEC116" s="376"/>
      <c r="KED116" s="376"/>
      <c r="KEE116" s="376"/>
      <c r="KEF116" s="376"/>
      <c r="KEG116" s="376"/>
      <c r="KEH116" s="376"/>
      <c r="KEI116" s="376"/>
      <c r="KEJ116" s="376"/>
      <c r="KEK116" s="376"/>
      <c r="KEL116" s="376"/>
      <c r="KEM116" s="376"/>
      <c r="KEN116" s="376"/>
      <c r="KEO116" s="376"/>
      <c r="KEP116" s="376"/>
      <c r="KEQ116" s="376"/>
      <c r="KER116" s="376"/>
      <c r="KES116" s="376"/>
      <c r="KET116" s="376"/>
      <c r="KEU116" s="376"/>
      <c r="KEV116" s="376"/>
      <c r="KEW116" s="376"/>
      <c r="KEX116" s="376"/>
      <c r="KEY116" s="376"/>
      <c r="KEZ116" s="376"/>
      <c r="KFA116" s="376"/>
      <c r="KFB116" s="376"/>
      <c r="KFC116" s="376"/>
      <c r="KFD116" s="376"/>
      <c r="KFE116" s="376"/>
      <c r="KFF116" s="376"/>
      <c r="KFG116" s="376"/>
      <c r="KFH116" s="376"/>
      <c r="KFI116" s="376"/>
      <c r="KFJ116" s="376"/>
      <c r="KFK116" s="376"/>
      <c r="KFL116" s="376"/>
      <c r="KFM116" s="376"/>
      <c r="KFN116" s="376"/>
      <c r="KFO116" s="376"/>
      <c r="KFP116" s="376"/>
      <c r="KFQ116" s="376"/>
      <c r="KFR116" s="376"/>
      <c r="KFS116" s="376"/>
      <c r="KFT116" s="376"/>
      <c r="KFU116" s="376"/>
      <c r="KFV116" s="376"/>
      <c r="KFW116" s="376"/>
      <c r="KFX116" s="376"/>
      <c r="KFY116" s="376"/>
      <c r="KFZ116" s="376"/>
      <c r="KGA116" s="376"/>
      <c r="KGB116" s="376"/>
      <c r="KGC116" s="376"/>
      <c r="KGD116" s="376"/>
      <c r="KGE116" s="376"/>
      <c r="KGF116" s="376"/>
      <c r="KGG116" s="376"/>
      <c r="KGH116" s="376"/>
      <c r="KGI116" s="376"/>
      <c r="KGJ116" s="376"/>
      <c r="KGK116" s="376"/>
      <c r="KGL116" s="376"/>
      <c r="KGM116" s="376"/>
      <c r="KGN116" s="376"/>
      <c r="KGO116" s="376"/>
      <c r="KGP116" s="376"/>
      <c r="KGQ116" s="376"/>
      <c r="KGR116" s="376"/>
      <c r="KGS116" s="376"/>
      <c r="KGT116" s="376"/>
      <c r="KGU116" s="376"/>
      <c r="KGV116" s="376"/>
      <c r="KGW116" s="376"/>
      <c r="KGX116" s="376"/>
      <c r="KGY116" s="376"/>
      <c r="KGZ116" s="376"/>
      <c r="KHA116" s="376"/>
      <c r="KHB116" s="376"/>
      <c r="KHC116" s="376"/>
      <c r="KHD116" s="376"/>
      <c r="KHE116" s="376"/>
      <c r="KHF116" s="376"/>
      <c r="KHG116" s="376"/>
      <c r="KHH116" s="376"/>
      <c r="KHI116" s="376"/>
      <c r="KHJ116" s="376"/>
      <c r="KHK116" s="376"/>
      <c r="KHL116" s="376"/>
      <c r="KHM116" s="376"/>
      <c r="KHN116" s="376"/>
      <c r="KHO116" s="376"/>
      <c r="KHP116" s="376"/>
      <c r="KHQ116" s="376"/>
      <c r="KHR116" s="376"/>
      <c r="KHS116" s="376"/>
      <c r="KHT116" s="376"/>
      <c r="KHU116" s="376"/>
      <c r="KHV116" s="376"/>
      <c r="KHW116" s="376"/>
      <c r="KHX116" s="376"/>
      <c r="KHY116" s="376"/>
      <c r="KHZ116" s="376"/>
      <c r="KIA116" s="376"/>
      <c r="KIB116" s="376"/>
      <c r="KIC116" s="376"/>
      <c r="KID116" s="376"/>
      <c r="KIE116" s="376"/>
      <c r="KIF116" s="376"/>
      <c r="KIG116" s="376"/>
      <c r="KIH116" s="376"/>
      <c r="KII116" s="376"/>
      <c r="KIJ116" s="376"/>
      <c r="KIK116" s="376"/>
      <c r="KIL116" s="376"/>
      <c r="KIM116" s="376"/>
      <c r="KIN116" s="376"/>
      <c r="KIO116" s="376"/>
      <c r="KIP116" s="376"/>
      <c r="KIQ116" s="376"/>
      <c r="KIR116" s="376"/>
      <c r="KIS116" s="376"/>
      <c r="KIT116" s="376"/>
      <c r="KIU116" s="376"/>
      <c r="KIV116" s="376"/>
      <c r="KIW116" s="376"/>
      <c r="KIX116" s="376"/>
      <c r="KIY116" s="376"/>
      <c r="KIZ116" s="376"/>
      <c r="KJA116" s="376"/>
      <c r="KJB116" s="376"/>
      <c r="KJC116" s="376"/>
      <c r="KJD116" s="376"/>
      <c r="KJE116" s="376"/>
      <c r="KJF116" s="376"/>
      <c r="KJG116" s="376"/>
      <c r="KJH116" s="376"/>
      <c r="KJI116" s="376"/>
      <c r="KJJ116" s="376"/>
      <c r="KJK116" s="376"/>
      <c r="KJL116" s="376"/>
      <c r="KJM116" s="376"/>
      <c r="KJN116" s="376"/>
      <c r="KJO116" s="376"/>
      <c r="KJP116" s="376"/>
      <c r="KJQ116" s="376"/>
      <c r="KJR116" s="376"/>
      <c r="KJS116" s="376"/>
      <c r="KJT116" s="376"/>
      <c r="KJU116" s="376"/>
      <c r="KJV116" s="376"/>
      <c r="KJW116" s="376"/>
      <c r="KJX116" s="376"/>
      <c r="KJY116" s="376"/>
      <c r="KJZ116" s="376"/>
      <c r="KKA116" s="376"/>
      <c r="KKB116" s="376"/>
      <c r="KKC116" s="376"/>
      <c r="KKD116" s="376"/>
      <c r="KKE116" s="376"/>
      <c r="KKF116" s="376"/>
      <c r="KKG116" s="376"/>
      <c r="KKH116" s="376"/>
      <c r="KKI116" s="376"/>
      <c r="KKJ116" s="376"/>
      <c r="KKK116" s="376"/>
      <c r="KKL116" s="376"/>
      <c r="KKM116" s="376"/>
      <c r="KKN116" s="376"/>
      <c r="KKO116" s="376"/>
      <c r="KKP116" s="376"/>
      <c r="KKQ116" s="376"/>
      <c r="KKR116" s="376"/>
      <c r="KKS116" s="376"/>
      <c r="KKT116" s="376"/>
      <c r="KKU116" s="376"/>
      <c r="KKV116" s="376"/>
      <c r="KKW116" s="376"/>
      <c r="KKX116" s="376"/>
      <c r="KKY116" s="376"/>
      <c r="KKZ116" s="376"/>
      <c r="KLA116" s="376"/>
      <c r="KLB116" s="376"/>
      <c r="KLC116" s="376"/>
      <c r="KLD116" s="376"/>
      <c r="KLE116" s="376"/>
      <c r="KLF116" s="376"/>
      <c r="KLG116" s="376"/>
      <c r="KLH116" s="376"/>
      <c r="KLI116" s="376"/>
      <c r="KLJ116" s="376"/>
      <c r="KLK116" s="376"/>
      <c r="KLL116" s="376"/>
      <c r="KLM116" s="376"/>
      <c r="KLN116" s="376"/>
      <c r="KLO116" s="376"/>
      <c r="KLP116" s="376"/>
      <c r="KLQ116" s="376"/>
      <c r="KLR116" s="376"/>
      <c r="KLS116" s="376"/>
      <c r="KLT116" s="376"/>
      <c r="KLU116" s="376"/>
      <c r="KLV116" s="376"/>
      <c r="KLW116" s="376"/>
      <c r="KLX116" s="376"/>
      <c r="KLY116" s="376"/>
      <c r="KLZ116" s="376"/>
      <c r="KMA116" s="376"/>
      <c r="KMB116" s="376"/>
      <c r="KMC116" s="376"/>
      <c r="KMD116" s="376"/>
      <c r="KME116" s="376"/>
      <c r="KMF116" s="376"/>
      <c r="KMG116" s="376"/>
      <c r="KMH116" s="376"/>
      <c r="KMI116" s="376"/>
      <c r="KMJ116" s="376"/>
      <c r="KMK116" s="376"/>
      <c r="KML116" s="376"/>
      <c r="KMM116" s="376"/>
      <c r="KMN116" s="376"/>
      <c r="KMO116" s="376"/>
      <c r="KMP116" s="376"/>
      <c r="KMQ116" s="376"/>
      <c r="KMR116" s="376"/>
      <c r="KMS116" s="376"/>
      <c r="KMT116" s="376"/>
      <c r="KMU116" s="376"/>
      <c r="KMV116" s="376"/>
      <c r="KMW116" s="376"/>
      <c r="KMX116" s="376"/>
      <c r="KMY116" s="376"/>
      <c r="KMZ116" s="376"/>
      <c r="KNA116" s="376"/>
      <c r="KNB116" s="376"/>
      <c r="KNC116" s="376"/>
      <c r="KND116" s="376"/>
      <c r="KNE116" s="376"/>
      <c r="KNF116" s="376"/>
      <c r="KNG116" s="376"/>
      <c r="KNH116" s="376"/>
      <c r="KNI116" s="376"/>
      <c r="KNJ116" s="376"/>
      <c r="KNK116" s="376"/>
      <c r="KNL116" s="376"/>
      <c r="KNM116" s="376"/>
      <c r="KNN116" s="376"/>
      <c r="KNO116" s="376"/>
      <c r="KNP116" s="376"/>
      <c r="KNQ116" s="376"/>
      <c r="KNR116" s="376"/>
      <c r="KNS116" s="376"/>
      <c r="KNT116" s="376"/>
      <c r="KNU116" s="376"/>
      <c r="KNV116" s="376"/>
      <c r="KNW116" s="376"/>
      <c r="KNX116" s="376"/>
      <c r="KNY116" s="376"/>
      <c r="KNZ116" s="376"/>
      <c r="KOA116" s="376"/>
      <c r="KOB116" s="376"/>
      <c r="KOC116" s="376"/>
      <c r="KOD116" s="376"/>
      <c r="KOE116" s="376"/>
      <c r="KOF116" s="376"/>
      <c r="KOG116" s="376"/>
      <c r="KOH116" s="376"/>
      <c r="KOI116" s="376"/>
      <c r="KOJ116" s="376"/>
      <c r="KOK116" s="376"/>
      <c r="KOL116" s="376"/>
      <c r="KOM116" s="376"/>
      <c r="KON116" s="376"/>
      <c r="KOO116" s="376"/>
      <c r="KOP116" s="376"/>
      <c r="KOQ116" s="376"/>
      <c r="KOR116" s="376"/>
      <c r="KOS116" s="376"/>
      <c r="KOT116" s="376"/>
      <c r="KOU116" s="376"/>
      <c r="KOV116" s="376"/>
      <c r="KOW116" s="376"/>
      <c r="KOX116" s="376"/>
      <c r="KOY116" s="376"/>
      <c r="KOZ116" s="376"/>
      <c r="KPA116" s="376"/>
      <c r="KPB116" s="376"/>
      <c r="KPC116" s="376"/>
      <c r="KPD116" s="376"/>
      <c r="KPE116" s="376"/>
      <c r="KPF116" s="376"/>
      <c r="KPG116" s="376"/>
      <c r="KPH116" s="376"/>
      <c r="KPI116" s="376"/>
      <c r="KPJ116" s="376"/>
      <c r="KPK116" s="376"/>
      <c r="KPL116" s="376"/>
      <c r="KPM116" s="376"/>
      <c r="KPN116" s="376"/>
      <c r="KPO116" s="376"/>
      <c r="KPP116" s="376"/>
      <c r="KPQ116" s="376"/>
      <c r="KPR116" s="376"/>
      <c r="KPS116" s="376"/>
      <c r="KPT116" s="376"/>
      <c r="KPU116" s="376"/>
      <c r="KPV116" s="376"/>
      <c r="KPW116" s="376"/>
      <c r="KPX116" s="376"/>
      <c r="KPY116" s="376"/>
      <c r="KPZ116" s="376"/>
      <c r="KQA116" s="376"/>
      <c r="KQB116" s="376"/>
      <c r="KQC116" s="376"/>
      <c r="KQD116" s="376"/>
      <c r="KQE116" s="376"/>
      <c r="KQF116" s="376"/>
      <c r="KQG116" s="376"/>
      <c r="KQH116" s="376"/>
      <c r="KQI116" s="376"/>
      <c r="KQJ116" s="376"/>
      <c r="KQK116" s="376"/>
      <c r="KQL116" s="376"/>
      <c r="KQM116" s="376"/>
      <c r="KQN116" s="376"/>
      <c r="KQO116" s="376"/>
      <c r="KQP116" s="376"/>
      <c r="KQQ116" s="376"/>
      <c r="KQR116" s="376"/>
      <c r="KQS116" s="376"/>
      <c r="KQT116" s="376"/>
      <c r="KQU116" s="376"/>
      <c r="KQV116" s="376"/>
      <c r="KQW116" s="376"/>
      <c r="KQX116" s="376"/>
      <c r="KQY116" s="376"/>
      <c r="KQZ116" s="376"/>
      <c r="KRA116" s="376"/>
      <c r="KRB116" s="376"/>
      <c r="KRC116" s="376"/>
      <c r="KRD116" s="376"/>
      <c r="KRE116" s="376"/>
      <c r="KRF116" s="376"/>
      <c r="KRG116" s="376"/>
      <c r="KRH116" s="376"/>
      <c r="KRI116" s="376"/>
      <c r="KRJ116" s="376"/>
      <c r="KRK116" s="376"/>
      <c r="KRL116" s="376"/>
      <c r="KRM116" s="376"/>
      <c r="KRN116" s="376"/>
      <c r="KRO116" s="376"/>
      <c r="KRP116" s="376"/>
      <c r="KRQ116" s="376"/>
      <c r="KRR116" s="376"/>
      <c r="KRS116" s="376"/>
      <c r="KRT116" s="376"/>
      <c r="KRU116" s="376"/>
      <c r="KRV116" s="376"/>
      <c r="KRW116" s="376"/>
      <c r="KRX116" s="376"/>
      <c r="KRY116" s="376"/>
      <c r="KRZ116" s="376"/>
      <c r="KSA116" s="376"/>
      <c r="KSB116" s="376"/>
      <c r="KSC116" s="376"/>
      <c r="KSD116" s="376"/>
      <c r="KSE116" s="376"/>
      <c r="KSF116" s="376"/>
      <c r="KSG116" s="376"/>
      <c r="KSH116" s="376"/>
      <c r="KSI116" s="376"/>
      <c r="KSJ116" s="376"/>
      <c r="KSK116" s="376"/>
      <c r="KSL116" s="376"/>
      <c r="KSM116" s="376"/>
      <c r="KSN116" s="376"/>
      <c r="KSO116" s="376"/>
      <c r="KSP116" s="376"/>
      <c r="KSQ116" s="376"/>
      <c r="KSR116" s="376"/>
      <c r="KSS116" s="376"/>
      <c r="KST116" s="376"/>
      <c r="KSU116" s="376"/>
      <c r="KSV116" s="376"/>
      <c r="KSW116" s="376"/>
      <c r="KSX116" s="376"/>
      <c r="KSY116" s="376"/>
      <c r="KSZ116" s="376"/>
      <c r="KTA116" s="376"/>
      <c r="KTB116" s="376"/>
      <c r="KTC116" s="376"/>
      <c r="KTD116" s="376"/>
      <c r="KTE116" s="376"/>
      <c r="KTF116" s="376"/>
      <c r="KTG116" s="376"/>
      <c r="KTH116" s="376"/>
      <c r="KTI116" s="376"/>
      <c r="KTJ116" s="376"/>
      <c r="KTK116" s="376"/>
      <c r="KTL116" s="376"/>
      <c r="KTM116" s="376"/>
      <c r="KTN116" s="376"/>
      <c r="KTO116" s="376"/>
      <c r="KTP116" s="376"/>
      <c r="KTQ116" s="376"/>
      <c r="KTR116" s="376"/>
      <c r="KTS116" s="376"/>
      <c r="KTT116" s="376"/>
      <c r="KTU116" s="376"/>
      <c r="KTV116" s="376"/>
      <c r="KTW116" s="376"/>
      <c r="KTX116" s="376"/>
      <c r="KTY116" s="376"/>
      <c r="KTZ116" s="376"/>
      <c r="KUA116" s="376"/>
      <c r="KUB116" s="376"/>
      <c r="KUC116" s="376"/>
      <c r="KUD116" s="376"/>
      <c r="KUE116" s="376"/>
      <c r="KUF116" s="376"/>
      <c r="KUG116" s="376"/>
      <c r="KUH116" s="376"/>
      <c r="KUI116" s="376"/>
      <c r="KUJ116" s="376"/>
      <c r="KUK116" s="376"/>
      <c r="KUL116" s="376"/>
      <c r="KUM116" s="376"/>
      <c r="KUN116" s="376"/>
      <c r="KUO116" s="376"/>
      <c r="KUP116" s="376"/>
      <c r="KUQ116" s="376"/>
      <c r="KUR116" s="376"/>
      <c r="KUS116" s="376"/>
      <c r="KUT116" s="376"/>
      <c r="KUU116" s="376"/>
      <c r="KUV116" s="376"/>
      <c r="KUW116" s="376"/>
      <c r="KUX116" s="376"/>
      <c r="KUY116" s="376"/>
      <c r="KUZ116" s="376"/>
      <c r="KVA116" s="376"/>
      <c r="KVB116" s="376"/>
      <c r="KVC116" s="376"/>
      <c r="KVD116" s="376"/>
      <c r="KVE116" s="376"/>
      <c r="KVF116" s="376"/>
      <c r="KVG116" s="376"/>
      <c r="KVH116" s="376"/>
      <c r="KVI116" s="376"/>
      <c r="KVJ116" s="376"/>
      <c r="KVK116" s="376"/>
      <c r="KVL116" s="376"/>
      <c r="KVM116" s="376"/>
      <c r="KVN116" s="376"/>
      <c r="KVO116" s="376"/>
      <c r="KVP116" s="376"/>
      <c r="KVQ116" s="376"/>
      <c r="KVR116" s="376"/>
      <c r="KVS116" s="376"/>
      <c r="KVT116" s="376"/>
      <c r="KVU116" s="376"/>
      <c r="KVV116" s="376"/>
      <c r="KVW116" s="376"/>
      <c r="KVX116" s="376"/>
      <c r="KVY116" s="376"/>
      <c r="KVZ116" s="376"/>
      <c r="KWA116" s="376"/>
      <c r="KWB116" s="376"/>
      <c r="KWC116" s="376"/>
      <c r="KWD116" s="376"/>
      <c r="KWE116" s="376"/>
      <c r="KWF116" s="376"/>
      <c r="KWG116" s="376"/>
      <c r="KWH116" s="376"/>
      <c r="KWI116" s="376"/>
      <c r="KWJ116" s="376"/>
      <c r="KWK116" s="376"/>
      <c r="KWL116" s="376"/>
      <c r="KWM116" s="376"/>
      <c r="KWN116" s="376"/>
      <c r="KWO116" s="376"/>
      <c r="KWP116" s="376"/>
      <c r="KWQ116" s="376"/>
      <c r="KWR116" s="376"/>
      <c r="KWS116" s="376"/>
      <c r="KWT116" s="376"/>
      <c r="KWU116" s="376"/>
      <c r="KWV116" s="376"/>
      <c r="KWW116" s="376"/>
      <c r="KWX116" s="376"/>
      <c r="KWY116" s="376"/>
      <c r="KWZ116" s="376"/>
      <c r="KXA116" s="376"/>
      <c r="KXB116" s="376"/>
      <c r="KXC116" s="376"/>
      <c r="KXD116" s="376"/>
      <c r="KXE116" s="376"/>
      <c r="KXF116" s="376"/>
      <c r="KXG116" s="376"/>
      <c r="KXH116" s="376"/>
      <c r="KXI116" s="376"/>
      <c r="KXJ116" s="376"/>
      <c r="KXK116" s="376"/>
      <c r="KXL116" s="376"/>
      <c r="KXM116" s="376"/>
      <c r="KXN116" s="376"/>
      <c r="KXO116" s="376"/>
      <c r="KXP116" s="376"/>
      <c r="KXQ116" s="376"/>
      <c r="KXR116" s="376"/>
      <c r="KXS116" s="376"/>
      <c r="KXT116" s="376"/>
      <c r="KXU116" s="376"/>
      <c r="KXV116" s="376"/>
      <c r="KXW116" s="376"/>
      <c r="KXX116" s="376"/>
      <c r="KXY116" s="376"/>
      <c r="KXZ116" s="376"/>
      <c r="KYA116" s="376"/>
      <c r="KYB116" s="376"/>
      <c r="KYC116" s="376"/>
      <c r="KYD116" s="376"/>
      <c r="KYE116" s="376"/>
      <c r="KYF116" s="376"/>
      <c r="KYG116" s="376"/>
      <c r="KYH116" s="376"/>
      <c r="KYI116" s="376"/>
      <c r="KYJ116" s="376"/>
      <c r="KYK116" s="376"/>
      <c r="KYL116" s="376"/>
      <c r="KYM116" s="376"/>
      <c r="KYN116" s="376"/>
      <c r="KYO116" s="376"/>
      <c r="KYP116" s="376"/>
      <c r="KYQ116" s="376"/>
      <c r="KYR116" s="376"/>
      <c r="KYS116" s="376"/>
      <c r="KYT116" s="376"/>
      <c r="KYU116" s="376"/>
      <c r="KYV116" s="376"/>
      <c r="KYW116" s="376"/>
      <c r="KYX116" s="376"/>
      <c r="KYY116" s="376"/>
      <c r="KYZ116" s="376"/>
      <c r="KZA116" s="376"/>
      <c r="KZB116" s="376"/>
      <c r="KZC116" s="376"/>
      <c r="KZD116" s="376"/>
      <c r="KZE116" s="376"/>
      <c r="KZF116" s="376"/>
      <c r="KZG116" s="376"/>
      <c r="KZH116" s="376"/>
      <c r="KZI116" s="376"/>
      <c r="KZJ116" s="376"/>
      <c r="KZK116" s="376"/>
      <c r="KZL116" s="376"/>
      <c r="KZM116" s="376"/>
      <c r="KZN116" s="376"/>
      <c r="KZO116" s="376"/>
      <c r="KZP116" s="376"/>
      <c r="KZQ116" s="376"/>
      <c r="KZR116" s="376"/>
      <c r="KZS116" s="376"/>
      <c r="KZT116" s="376"/>
      <c r="KZU116" s="376"/>
      <c r="KZV116" s="376"/>
      <c r="KZW116" s="376"/>
      <c r="KZX116" s="376"/>
      <c r="KZY116" s="376"/>
      <c r="KZZ116" s="376"/>
      <c r="LAA116" s="376"/>
      <c r="LAB116" s="376"/>
      <c r="LAC116" s="376"/>
      <c r="LAD116" s="376"/>
      <c r="LAE116" s="376"/>
      <c r="LAF116" s="376"/>
      <c r="LAG116" s="376"/>
      <c r="LAH116" s="376"/>
      <c r="LAI116" s="376"/>
      <c r="LAJ116" s="376"/>
      <c r="LAK116" s="376"/>
      <c r="LAL116" s="376"/>
      <c r="LAM116" s="376"/>
      <c r="LAN116" s="376"/>
      <c r="LAO116" s="376"/>
      <c r="LAP116" s="376"/>
      <c r="LAQ116" s="376"/>
      <c r="LAR116" s="376"/>
      <c r="LAS116" s="376"/>
      <c r="LAT116" s="376"/>
      <c r="LAU116" s="376"/>
      <c r="LAV116" s="376"/>
      <c r="LAW116" s="376"/>
      <c r="LAX116" s="376"/>
      <c r="LAY116" s="376"/>
      <c r="LAZ116" s="376"/>
      <c r="LBA116" s="376"/>
      <c r="LBB116" s="376"/>
      <c r="LBC116" s="376"/>
      <c r="LBD116" s="376"/>
      <c r="LBE116" s="376"/>
      <c r="LBF116" s="376"/>
      <c r="LBG116" s="376"/>
      <c r="LBH116" s="376"/>
      <c r="LBI116" s="376"/>
      <c r="LBJ116" s="376"/>
      <c r="LBK116" s="376"/>
      <c r="LBL116" s="376"/>
      <c r="LBM116" s="376"/>
      <c r="LBN116" s="376"/>
      <c r="LBO116" s="376"/>
      <c r="LBP116" s="376"/>
      <c r="LBQ116" s="376"/>
      <c r="LBR116" s="376"/>
      <c r="LBS116" s="376"/>
      <c r="LBT116" s="376"/>
      <c r="LBU116" s="376"/>
      <c r="LBV116" s="376"/>
      <c r="LBW116" s="376"/>
      <c r="LBX116" s="376"/>
      <c r="LBY116" s="376"/>
      <c r="LBZ116" s="376"/>
      <c r="LCA116" s="376"/>
      <c r="LCB116" s="376"/>
      <c r="LCC116" s="376"/>
      <c r="LCD116" s="376"/>
      <c r="LCE116" s="376"/>
      <c r="LCF116" s="376"/>
      <c r="LCG116" s="376"/>
      <c r="LCH116" s="376"/>
      <c r="LCI116" s="376"/>
      <c r="LCJ116" s="376"/>
      <c r="LCK116" s="376"/>
      <c r="LCL116" s="376"/>
      <c r="LCM116" s="376"/>
      <c r="LCN116" s="376"/>
      <c r="LCO116" s="376"/>
      <c r="LCP116" s="376"/>
      <c r="LCQ116" s="376"/>
      <c r="LCR116" s="376"/>
      <c r="LCS116" s="376"/>
      <c r="LCT116" s="376"/>
      <c r="LCU116" s="376"/>
      <c r="LCV116" s="376"/>
      <c r="LCW116" s="376"/>
      <c r="LCX116" s="376"/>
      <c r="LCY116" s="376"/>
      <c r="LCZ116" s="376"/>
      <c r="LDA116" s="376"/>
      <c r="LDB116" s="376"/>
      <c r="LDC116" s="376"/>
      <c r="LDD116" s="376"/>
      <c r="LDE116" s="376"/>
      <c r="LDF116" s="376"/>
      <c r="LDG116" s="376"/>
      <c r="LDH116" s="376"/>
      <c r="LDI116" s="376"/>
      <c r="LDJ116" s="376"/>
      <c r="LDK116" s="376"/>
      <c r="LDL116" s="376"/>
      <c r="LDM116" s="376"/>
      <c r="LDN116" s="376"/>
      <c r="LDO116" s="376"/>
      <c r="LDP116" s="376"/>
      <c r="LDQ116" s="376"/>
      <c r="LDR116" s="376"/>
      <c r="LDS116" s="376"/>
      <c r="LDT116" s="376"/>
      <c r="LDU116" s="376"/>
      <c r="LDV116" s="376"/>
      <c r="LDW116" s="376"/>
      <c r="LDX116" s="376"/>
      <c r="LDY116" s="376"/>
      <c r="LDZ116" s="376"/>
      <c r="LEA116" s="376"/>
      <c r="LEB116" s="376"/>
      <c r="LEC116" s="376"/>
      <c r="LED116" s="376"/>
      <c r="LEE116" s="376"/>
      <c r="LEF116" s="376"/>
      <c r="LEG116" s="376"/>
      <c r="LEH116" s="376"/>
      <c r="LEI116" s="376"/>
      <c r="LEJ116" s="376"/>
      <c r="LEK116" s="376"/>
      <c r="LEL116" s="376"/>
      <c r="LEM116" s="376"/>
      <c r="LEN116" s="376"/>
      <c r="LEO116" s="376"/>
      <c r="LEP116" s="376"/>
      <c r="LEQ116" s="376"/>
      <c r="LER116" s="376"/>
      <c r="LES116" s="376"/>
      <c r="LET116" s="376"/>
      <c r="LEU116" s="376"/>
      <c r="LEV116" s="376"/>
      <c r="LEW116" s="376"/>
      <c r="LEX116" s="376"/>
      <c r="LEY116" s="376"/>
      <c r="LEZ116" s="376"/>
      <c r="LFA116" s="376"/>
      <c r="LFB116" s="376"/>
      <c r="LFC116" s="376"/>
      <c r="LFD116" s="376"/>
      <c r="LFE116" s="376"/>
      <c r="LFF116" s="376"/>
      <c r="LFG116" s="376"/>
      <c r="LFH116" s="376"/>
      <c r="LFI116" s="376"/>
      <c r="LFJ116" s="376"/>
      <c r="LFK116" s="376"/>
      <c r="LFL116" s="376"/>
      <c r="LFM116" s="376"/>
      <c r="LFN116" s="376"/>
      <c r="LFO116" s="376"/>
      <c r="LFP116" s="376"/>
      <c r="LFQ116" s="376"/>
      <c r="LFR116" s="376"/>
      <c r="LFS116" s="376"/>
      <c r="LFT116" s="376"/>
      <c r="LFU116" s="376"/>
      <c r="LFV116" s="376"/>
      <c r="LFW116" s="376"/>
      <c r="LFX116" s="376"/>
      <c r="LFY116" s="376"/>
      <c r="LFZ116" s="376"/>
      <c r="LGA116" s="376"/>
      <c r="LGB116" s="376"/>
      <c r="LGC116" s="376"/>
      <c r="LGD116" s="376"/>
      <c r="LGE116" s="376"/>
      <c r="LGF116" s="376"/>
      <c r="LGG116" s="376"/>
      <c r="LGH116" s="376"/>
      <c r="LGI116" s="376"/>
      <c r="LGJ116" s="376"/>
      <c r="LGK116" s="376"/>
      <c r="LGL116" s="376"/>
      <c r="LGM116" s="376"/>
      <c r="LGN116" s="376"/>
      <c r="LGO116" s="376"/>
      <c r="LGP116" s="376"/>
      <c r="LGQ116" s="376"/>
      <c r="LGR116" s="376"/>
      <c r="LGS116" s="376"/>
      <c r="LGT116" s="376"/>
      <c r="LGU116" s="376"/>
      <c r="LGV116" s="376"/>
      <c r="LGW116" s="376"/>
      <c r="LGX116" s="376"/>
      <c r="LGY116" s="376"/>
      <c r="LGZ116" s="376"/>
      <c r="LHA116" s="376"/>
      <c r="LHB116" s="376"/>
      <c r="LHC116" s="376"/>
      <c r="LHD116" s="376"/>
      <c r="LHE116" s="376"/>
      <c r="LHF116" s="376"/>
      <c r="LHG116" s="376"/>
      <c r="LHH116" s="376"/>
      <c r="LHI116" s="376"/>
      <c r="LHJ116" s="376"/>
      <c r="LHK116" s="376"/>
      <c r="LHL116" s="376"/>
      <c r="LHM116" s="376"/>
      <c r="LHN116" s="376"/>
      <c r="LHO116" s="376"/>
      <c r="LHP116" s="376"/>
      <c r="LHQ116" s="376"/>
      <c r="LHR116" s="376"/>
      <c r="LHS116" s="376"/>
      <c r="LHT116" s="376"/>
      <c r="LHU116" s="376"/>
      <c r="LHV116" s="376"/>
      <c r="LHW116" s="376"/>
      <c r="LHX116" s="376"/>
      <c r="LHY116" s="376"/>
      <c r="LHZ116" s="376"/>
      <c r="LIA116" s="376"/>
      <c r="LIB116" s="376"/>
      <c r="LIC116" s="376"/>
      <c r="LID116" s="376"/>
      <c r="LIE116" s="376"/>
      <c r="LIF116" s="376"/>
      <c r="LIG116" s="376"/>
      <c r="LIH116" s="376"/>
      <c r="LII116" s="376"/>
      <c r="LIJ116" s="376"/>
      <c r="LIK116" s="376"/>
      <c r="LIL116" s="376"/>
      <c r="LIM116" s="376"/>
      <c r="LIN116" s="376"/>
      <c r="LIO116" s="376"/>
      <c r="LIP116" s="376"/>
      <c r="LIQ116" s="376"/>
      <c r="LIR116" s="376"/>
      <c r="LIS116" s="376"/>
      <c r="LIT116" s="376"/>
      <c r="LIU116" s="376"/>
      <c r="LIV116" s="376"/>
      <c r="LIW116" s="376"/>
      <c r="LIX116" s="376"/>
      <c r="LIY116" s="376"/>
      <c r="LIZ116" s="376"/>
      <c r="LJA116" s="376"/>
      <c r="LJB116" s="376"/>
      <c r="LJC116" s="376"/>
      <c r="LJD116" s="376"/>
      <c r="LJE116" s="376"/>
      <c r="LJF116" s="376"/>
      <c r="LJG116" s="376"/>
      <c r="LJH116" s="376"/>
      <c r="LJI116" s="376"/>
      <c r="LJJ116" s="376"/>
      <c r="LJK116" s="376"/>
      <c r="LJL116" s="376"/>
      <c r="LJM116" s="376"/>
      <c r="LJN116" s="376"/>
      <c r="LJO116" s="376"/>
      <c r="LJP116" s="376"/>
      <c r="LJQ116" s="376"/>
      <c r="LJR116" s="376"/>
      <c r="LJS116" s="376"/>
      <c r="LJT116" s="376"/>
      <c r="LJU116" s="376"/>
      <c r="LJV116" s="376"/>
      <c r="LJW116" s="376"/>
      <c r="LJX116" s="376"/>
      <c r="LJY116" s="376"/>
      <c r="LJZ116" s="376"/>
      <c r="LKA116" s="376"/>
      <c r="LKB116" s="376"/>
      <c r="LKC116" s="376"/>
      <c r="LKD116" s="376"/>
      <c r="LKE116" s="376"/>
      <c r="LKF116" s="376"/>
      <c r="LKG116" s="376"/>
      <c r="LKH116" s="376"/>
      <c r="LKI116" s="376"/>
      <c r="LKJ116" s="376"/>
      <c r="LKK116" s="376"/>
      <c r="LKL116" s="376"/>
      <c r="LKM116" s="376"/>
      <c r="LKN116" s="376"/>
      <c r="LKO116" s="376"/>
      <c r="LKP116" s="376"/>
      <c r="LKQ116" s="376"/>
      <c r="LKR116" s="376"/>
      <c r="LKS116" s="376"/>
      <c r="LKT116" s="376"/>
      <c r="LKU116" s="376"/>
      <c r="LKV116" s="376"/>
      <c r="LKW116" s="376"/>
      <c r="LKX116" s="376"/>
      <c r="LKY116" s="376"/>
      <c r="LKZ116" s="376"/>
      <c r="LLA116" s="376"/>
      <c r="LLB116" s="376"/>
      <c r="LLC116" s="376"/>
      <c r="LLD116" s="376"/>
      <c r="LLE116" s="376"/>
      <c r="LLF116" s="376"/>
      <c r="LLG116" s="376"/>
      <c r="LLH116" s="376"/>
      <c r="LLI116" s="376"/>
      <c r="LLJ116" s="376"/>
      <c r="LLK116" s="376"/>
      <c r="LLL116" s="376"/>
      <c r="LLM116" s="376"/>
      <c r="LLN116" s="376"/>
      <c r="LLO116" s="376"/>
      <c r="LLP116" s="376"/>
      <c r="LLQ116" s="376"/>
      <c r="LLR116" s="376"/>
      <c r="LLS116" s="376"/>
      <c r="LLT116" s="376"/>
      <c r="LLU116" s="376"/>
      <c r="LLV116" s="376"/>
      <c r="LLW116" s="376"/>
      <c r="LLX116" s="376"/>
      <c r="LLY116" s="376"/>
      <c r="LLZ116" s="376"/>
      <c r="LMA116" s="376"/>
      <c r="LMB116" s="376"/>
      <c r="LMC116" s="376"/>
      <c r="LMD116" s="376"/>
      <c r="LME116" s="376"/>
      <c r="LMF116" s="376"/>
      <c r="LMG116" s="376"/>
      <c r="LMH116" s="376"/>
      <c r="LMI116" s="376"/>
      <c r="LMJ116" s="376"/>
      <c r="LMK116" s="376"/>
      <c r="LML116" s="376"/>
      <c r="LMM116" s="376"/>
      <c r="LMN116" s="376"/>
      <c r="LMO116" s="376"/>
      <c r="LMP116" s="376"/>
      <c r="LMQ116" s="376"/>
      <c r="LMR116" s="376"/>
      <c r="LMS116" s="376"/>
      <c r="LMT116" s="376"/>
      <c r="LMU116" s="376"/>
      <c r="LMV116" s="376"/>
      <c r="LMW116" s="376"/>
      <c r="LMX116" s="376"/>
      <c r="LMY116" s="376"/>
      <c r="LMZ116" s="376"/>
      <c r="LNA116" s="376"/>
      <c r="LNB116" s="376"/>
      <c r="LNC116" s="376"/>
      <c r="LND116" s="376"/>
      <c r="LNE116" s="376"/>
      <c r="LNF116" s="376"/>
      <c r="LNG116" s="376"/>
      <c r="LNH116" s="376"/>
      <c r="LNI116" s="376"/>
      <c r="LNJ116" s="376"/>
      <c r="LNK116" s="376"/>
      <c r="LNL116" s="376"/>
      <c r="LNM116" s="376"/>
      <c r="LNN116" s="376"/>
      <c r="LNO116" s="376"/>
      <c r="LNP116" s="376"/>
      <c r="LNQ116" s="376"/>
      <c r="LNR116" s="376"/>
      <c r="LNS116" s="376"/>
      <c r="LNT116" s="376"/>
      <c r="LNU116" s="376"/>
      <c r="LNV116" s="376"/>
      <c r="LNW116" s="376"/>
      <c r="LNX116" s="376"/>
      <c r="LNY116" s="376"/>
      <c r="LNZ116" s="376"/>
      <c r="LOA116" s="376"/>
      <c r="LOB116" s="376"/>
      <c r="LOC116" s="376"/>
      <c r="LOD116" s="376"/>
      <c r="LOE116" s="376"/>
      <c r="LOF116" s="376"/>
      <c r="LOG116" s="376"/>
      <c r="LOH116" s="376"/>
      <c r="LOI116" s="376"/>
      <c r="LOJ116" s="376"/>
      <c r="LOK116" s="376"/>
      <c r="LOL116" s="376"/>
      <c r="LOM116" s="376"/>
      <c r="LON116" s="376"/>
      <c r="LOO116" s="376"/>
      <c r="LOP116" s="376"/>
      <c r="LOQ116" s="376"/>
      <c r="LOR116" s="376"/>
      <c r="LOS116" s="376"/>
      <c r="LOT116" s="376"/>
      <c r="LOU116" s="376"/>
      <c r="LOV116" s="376"/>
      <c r="LOW116" s="376"/>
      <c r="LOX116" s="376"/>
      <c r="LOY116" s="376"/>
      <c r="LOZ116" s="376"/>
      <c r="LPA116" s="376"/>
      <c r="LPB116" s="376"/>
      <c r="LPC116" s="376"/>
      <c r="LPD116" s="376"/>
      <c r="LPE116" s="376"/>
      <c r="LPF116" s="376"/>
      <c r="LPG116" s="376"/>
      <c r="LPH116" s="376"/>
      <c r="LPI116" s="376"/>
      <c r="LPJ116" s="376"/>
      <c r="LPK116" s="376"/>
      <c r="LPL116" s="376"/>
      <c r="LPM116" s="376"/>
      <c r="LPN116" s="376"/>
      <c r="LPO116" s="376"/>
      <c r="LPP116" s="376"/>
      <c r="LPQ116" s="376"/>
      <c r="LPR116" s="376"/>
      <c r="LPS116" s="376"/>
      <c r="LPT116" s="376"/>
      <c r="LPU116" s="376"/>
      <c r="LPV116" s="376"/>
      <c r="LPW116" s="376"/>
      <c r="LPX116" s="376"/>
      <c r="LPY116" s="376"/>
      <c r="LPZ116" s="376"/>
      <c r="LQA116" s="376"/>
      <c r="LQB116" s="376"/>
      <c r="LQC116" s="376"/>
      <c r="LQD116" s="376"/>
      <c r="LQE116" s="376"/>
      <c r="LQF116" s="376"/>
      <c r="LQG116" s="376"/>
      <c r="LQH116" s="376"/>
      <c r="LQI116" s="376"/>
      <c r="LQJ116" s="376"/>
      <c r="LQK116" s="376"/>
      <c r="LQL116" s="376"/>
      <c r="LQM116" s="376"/>
      <c r="LQN116" s="376"/>
      <c r="LQO116" s="376"/>
      <c r="LQP116" s="376"/>
      <c r="LQQ116" s="376"/>
      <c r="LQR116" s="376"/>
      <c r="LQS116" s="376"/>
      <c r="LQT116" s="376"/>
      <c r="LQU116" s="376"/>
      <c r="LQV116" s="376"/>
      <c r="LQW116" s="376"/>
      <c r="LQX116" s="376"/>
      <c r="LQY116" s="376"/>
      <c r="LQZ116" s="376"/>
      <c r="LRA116" s="376"/>
      <c r="LRB116" s="376"/>
      <c r="LRC116" s="376"/>
      <c r="LRD116" s="376"/>
      <c r="LRE116" s="376"/>
      <c r="LRF116" s="376"/>
      <c r="LRG116" s="376"/>
      <c r="LRH116" s="376"/>
      <c r="LRI116" s="376"/>
      <c r="LRJ116" s="376"/>
      <c r="LRK116" s="376"/>
      <c r="LRL116" s="376"/>
      <c r="LRM116" s="376"/>
      <c r="LRN116" s="376"/>
      <c r="LRO116" s="376"/>
      <c r="LRP116" s="376"/>
      <c r="LRQ116" s="376"/>
      <c r="LRR116" s="376"/>
      <c r="LRS116" s="376"/>
      <c r="LRT116" s="376"/>
      <c r="LRU116" s="376"/>
      <c r="LRV116" s="376"/>
      <c r="LRW116" s="376"/>
      <c r="LRX116" s="376"/>
      <c r="LRY116" s="376"/>
      <c r="LRZ116" s="376"/>
      <c r="LSA116" s="376"/>
      <c r="LSB116" s="376"/>
      <c r="LSC116" s="376"/>
      <c r="LSD116" s="376"/>
      <c r="LSE116" s="376"/>
      <c r="LSF116" s="376"/>
      <c r="LSG116" s="376"/>
      <c r="LSH116" s="376"/>
      <c r="LSI116" s="376"/>
      <c r="LSJ116" s="376"/>
      <c r="LSK116" s="376"/>
      <c r="LSL116" s="376"/>
      <c r="LSM116" s="376"/>
      <c r="LSN116" s="376"/>
      <c r="LSO116" s="376"/>
      <c r="LSP116" s="376"/>
      <c r="LSQ116" s="376"/>
      <c r="LSR116" s="376"/>
      <c r="LSS116" s="376"/>
      <c r="LST116" s="376"/>
      <c r="LSU116" s="376"/>
      <c r="LSV116" s="376"/>
      <c r="LSW116" s="376"/>
      <c r="LSX116" s="376"/>
      <c r="LSY116" s="376"/>
      <c r="LSZ116" s="376"/>
      <c r="LTA116" s="376"/>
      <c r="LTB116" s="376"/>
      <c r="LTC116" s="376"/>
      <c r="LTD116" s="376"/>
      <c r="LTE116" s="376"/>
      <c r="LTF116" s="376"/>
      <c r="LTG116" s="376"/>
      <c r="LTH116" s="376"/>
      <c r="LTI116" s="376"/>
      <c r="LTJ116" s="376"/>
      <c r="LTK116" s="376"/>
      <c r="LTL116" s="376"/>
      <c r="LTM116" s="376"/>
      <c r="LTN116" s="376"/>
      <c r="LTO116" s="376"/>
      <c r="LTP116" s="376"/>
      <c r="LTQ116" s="376"/>
      <c r="LTR116" s="376"/>
      <c r="LTS116" s="376"/>
      <c r="LTT116" s="376"/>
      <c r="LTU116" s="376"/>
      <c r="LTV116" s="376"/>
      <c r="LTW116" s="376"/>
      <c r="LTX116" s="376"/>
      <c r="LTY116" s="376"/>
      <c r="LTZ116" s="376"/>
      <c r="LUA116" s="376"/>
      <c r="LUB116" s="376"/>
      <c r="LUC116" s="376"/>
      <c r="LUD116" s="376"/>
      <c r="LUE116" s="376"/>
      <c r="LUF116" s="376"/>
      <c r="LUG116" s="376"/>
      <c r="LUH116" s="376"/>
      <c r="LUI116" s="376"/>
      <c r="LUJ116" s="376"/>
      <c r="LUK116" s="376"/>
      <c r="LUL116" s="376"/>
      <c r="LUM116" s="376"/>
      <c r="LUN116" s="376"/>
      <c r="LUO116" s="376"/>
      <c r="LUP116" s="376"/>
      <c r="LUQ116" s="376"/>
      <c r="LUR116" s="376"/>
      <c r="LUS116" s="376"/>
      <c r="LUT116" s="376"/>
      <c r="LUU116" s="376"/>
      <c r="LUV116" s="376"/>
      <c r="LUW116" s="376"/>
      <c r="LUX116" s="376"/>
      <c r="LUY116" s="376"/>
      <c r="LUZ116" s="376"/>
      <c r="LVA116" s="376"/>
      <c r="LVB116" s="376"/>
      <c r="LVC116" s="376"/>
      <c r="LVD116" s="376"/>
      <c r="LVE116" s="376"/>
      <c r="LVF116" s="376"/>
      <c r="LVG116" s="376"/>
      <c r="LVH116" s="376"/>
      <c r="LVI116" s="376"/>
      <c r="LVJ116" s="376"/>
      <c r="LVK116" s="376"/>
      <c r="LVL116" s="376"/>
      <c r="LVM116" s="376"/>
      <c r="LVN116" s="376"/>
      <c r="LVO116" s="376"/>
      <c r="LVP116" s="376"/>
      <c r="LVQ116" s="376"/>
      <c r="LVR116" s="376"/>
      <c r="LVS116" s="376"/>
      <c r="LVT116" s="376"/>
      <c r="LVU116" s="376"/>
      <c r="LVV116" s="376"/>
      <c r="LVW116" s="376"/>
      <c r="LVX116" s="376"/>
      <c r="LVY116" s="376"/>
      <c r="LVZ116" s="376"/>
      <c r="LWA116" s="376"/>
      <c r="LWB116" s="376"/>
      <c r="LWC116" s="376"/>
      <c r="LWD116" s="376"/>
      <c r="LWE116" s="376"/>
      <c r="LWF116" s="376"/>
      <c r="LWG116" s="376"/>
      <c r="LWH116" s="376"/>
      <c r="LWI116" s="376"/>
      <c r="LWJ116" s="376"/>
      <c r="LWK116" s="376"/>
      <c r="LWL116" s="376"/>
      <c r="LWM116" s="376"/>
      <c r="LWN116" s="376"/>
      <c r="LWO116" s="376"/>
      <c r="LWP116" s="376"/>
      <c r="LWQ116" s="376"/>
      <c r="LWR116" s="376"/>
      <c r="LWS116" s="376"/>
      <c r="LWT116" s="376"/>
      <c r="LWU116" s="376"/>
      <c r="LWV116" s="376"/>
      <c r="LWW116" s="376"/>
      <c r="LWX116" s="376"/>
      <c r="LWY116" s="376"/>
      <c r="LWZ116" s="376"/>
      <c r="LXA116" s="376"/>
      <c r="LXB116" s="376"/>
      <c r="LXC116" s="376"/>
      <c r="LXD116" s="376"/>
      <c r="LXE116" s="376"/>
      <c r="LXF116" s="376"/>
      <c r="LXG116" s="376"/>
      <c r="LXH116" s="376"/>
      <c r="LXI116" s="376"/>
      <c r="LXJ116" s="376"/>
      <c r="LXK116" s="376"/>
      <c r="LXL116" s="376"/>
      <c r="LXM116" s="376"/>
      <c r="LXN116" s="376"/>
      <c r="LXO116" s="376"/>
      <c r="LXP116" s="376"/>
      <c r="LXQ116" s="376"/>
      <c r="LXR116" s="376"/>
      <c r="LXS116" s="376"/>
      <c r="LXT116" s="376"/>
      <c r="LXU116" s="376"/>
      <c r="LXV116" s="376"/>
      <c r="LXW116" s="376"/>
      <c r="LXX116" s="376"/>
      <c r="LXY116" s="376"/>
      <c r="LXZ116" s="376"/>
      <c r="LYA116" s="376"/>
      <c r="LYB116" s="376"/>
      <c r="LYC116" s="376"/>
      <c r="LYD116" s="376"/>
      <c r="LYE116" s="376"/>
      <c r="LYF116" s="376"/>
      <c r="LYG116" s="376"/>
      <c r="LYH116" s="376"/>
      <c r="LYI116" s="376"/>
      <c r="LYJ116" s="376"/>
      <c r="LYK116" s="376"/>
      <c r="LYL116" s="376"/>
      <c r="LYM116" s="376"/>
      <c r="LYN116" s="376"/>
      <c r="LYO116" s="376"/>
      <c r="LYP116" s="376"/>
      <c r="LYQ116" s="376"/>
      <c r="LYR116" s="376"/>
      <c r="LYS116" s="376"/>
      <c r="LYT116" s="376"/>
      <c r="LYU116" s="376"/>
      <c r="LYV116" s="376"/>
      <c r="LYW116" s="376"/>
      <c r="LYX116" s="376"/>
      <c r="LYY116" s="376"/>
      <c r="LYZ116" s="376"/>
      <c r="LZA116" s="376"/>
      <c r="LZB116" s="376"/>
      <c r="LZC116" s="376"/>
      <c r="LZD116" s="376"/>
      <c r="LZE116" s="376"/>
      <c r="LZF116" s="376"/>
      <c r="LZG116" s="376"/>
      <c r="LZH116" s="376"/>
      <c r="LZI116" s="376"/>
      <c r="LZJ116" s="376"/>
      <c r="LZK116" s="376"/>
      <c r="LZL116" s="376"/>
      <c r="LZM116" s="376"/>
      <c r="LZN116" s="376"/>
      <c r="LZO116" s="376"/>
      <c r="LZP116" s="376"/>
      <c r="LZQ116" s="376"/>
      <c r="LZR116" s="376"/>
      <c r="LZS116" s="376"/>
      <c r="LZT116" s="376"/>
      <c r="LZU116" s="376"/>
      <c r="LZV116" s="376"/>
      <c r="LZW116" s="376"/>
      <c r="LZX116" s="376"/>
      <c r="LZY116" s="376"/>
      <c r="LZZ116" s="376"/>
      <c r="MAA116" s="376"/>
      <c r="MAB116" s="376"/>
      <c r="MAC116" s="376"/>
      <c r="MAD116" s="376"/>
      <c r="MAE116" s="376"/>
      <c r="MAF116" s="376"/>
      <c r="MAG116" s="376"/>
      <c r="MAH116" s="376"/>
      <c r="MAI116" s="376"/>
      <c r="MAJ116" s="376"/>
      <c r="MAK116" s="376"/>
      <c r="MAL116" s="376"/>
      <c r="MAM116" s="376"/>
      <c r="MAN116" s="376"/>
      <c r="MAO116" s="376"/>
      <c r="MAP116" s="376"/>
      <c r="MAQ116" s="376"/>
      <c r="MAR116" s="376"/>
      <c r="MAS116" s="376"/>
      <c r="MAT116" s="376"/>
      <c r="MAU116" s="376"/>
      <c r="MAV116" s="376"/>
      <c r="MAW116" s="376"/>
      <c r="MAX116" s="376"/>
      <c r="MAY116" s="376"/>
      <c r="MAZ116" s="376"/>
      <c r="MBA116" s="376"/>
      <c r="MBB116" s="376"/>
      <c r="MBC116" s="376"/>
      <c r="MBD116" s="376"/>
      <c r="MBE116" s="376"/>
      <c r="MBF116" s="376"/>
      <c r="MBG116" s="376"/>
      <c r="MBH116" s="376"/>
      <c r="MBI116" s="376"/>
      <c r="MBJ116" s="376"/>
      <c r="MBK116" s="376"/>
      <c r="MBL116" s="376"/>
      <c r="MBM116" s="376"/>
      <c r="MBN116" s="376"/>
      <c r="MBO116" s="376"/>
      <c r="MBP116" s="376"/>
      <c r="MBQ116" s="376"/>
      <c r="MBR116" s="376"/>
      <c r="MBS116" s="376"/>
      <c r="MBT116" s="376"/>
      <c r="MBU116" s="376"/>
      <c r="MBV116" s="376"/>
      <c r="MBW116" s="376"/>
      <c r="MBX116" s="376"/>
      <c r="MBY116" s="376"/>
      <c r="MBZ116" s="376"/>
      <c r="MCA116" s="376"/>
      <c r="MCB116" s="376"/>
      <c r="MCC116" s="376"/>
      <c r="MCD116" s="376"/>
      <c r="MCE116" s="376"/>
      <c r="MCF116" s="376"/>
      <c r="MCG116" s="376"/>
      <c r="MCH116" s="376"/>
      <c r="MCI116" s="376"/>
      <c r="MCJ116" s="376"/>
      <c r="MCK116" s="376"/>
      <c r="MCL116" s="376"/>
      <c r="MCM116" s="376"/>
      <c r="MCN116" s="376"/>
      <c r="MCO116" s="376"/>
      <c r="MCP116" s="376"/>
      <c r="MCQ116" s="376"/>
      <c r="MCR116" s="376"/>
      <c r="MCS116" s="376"/>
      <c r="MCT116" s="376"/>
      <c r="MCU116" s="376"/>
      <c r="MCV116" s="376"/>
      <c r="MCW116" s="376"/>
      <c r="MCX116" s="376"/>
      <c r="MCY116" s="376"/>
      <c r="MCZ116" s="376"/>
      <c r="MDA116" s="376"/>
      <c r="MDB116" s="376"/>
      <c r="MDC116" s="376"/>
      <c r="MDD116" s="376"/>
      <c r="MDE116" s="376"/>
      <c r="MDF116" s="376"/>
      <c r="MDG116" s="376"/>
      <c r="MDH116" s="376"/>
      <c r="MDI116" s="376"/>
      <c r="MDJ116" s="376"/>
      <c r="MDK116" s="376"/>
      <c r="MDL116" s="376"/>
      <c r="MDM116" s="376"/>
      <c r="MDN116" s="376"/>
      <c r="MDO116" s="376"/>
      <c r="MDP116" s="376"/>
      <c r="MDQ116" s="376"/>
      <c r="MDR116" s="376"/>
      <c r="MDS116" s="376"/>
      <c r="MDT116" s="376"/>
      <c r="MDU116" s="376"/>
      <c r="MDV116" s="376"/>
      <c r="MDW116" s="376"/>
      <c r="MDX116" s="376"/>
      <c r="MDY116" s="376"/>
      <c r="MDZ116" s="376"/>
      <c r="MEA116" s="376"/>
      <c r="MEB116" s="376"/>
      <c r="MEC116" s="376"/>
      <c r="MED116" s="376"/>
      <c r="MEE116" s="376"/>
      <c r="MEF116" s="376"/>
      <c r="MEG116" s="376"/>
      <c r="MEH116" s="376"/>
      <c r="MEI116" s="376"/>
      <c r="MEJ116" s="376"/>
      <c r="MEK116" s="376"/>
      <c r="MEL116" s="376"/>
      <c r="MEM116" s="376"/>
      <c r="MEN116" s="376"/>
      <c r="MEO116" s="376"/>
      <c r="MEP116" s="376"/>
      <c r="MEQ116" s="376"/>
      <c r="MER116" s="376"/>
      <c r="MES116" s="376"/>
      <c r="MET116" s="376"/>
      <c r="MEU116" s="376"/>
      <c r="MEV116" s="376"/>
      <c r="MEW116" s="376"/>
      <c r="MEX116" s="376"/>
      <c r="MEY116" s="376"/>
      <c r="MEZ116" s="376"/>
      <c r="MFA116" s="376"/>
      <c r="MFB116" s="376"/>
      <c r="MFC116" s="376"/>
      <c r="MFD116" s="376"/>
      <c r="MFE116" s="376"/>
      <c r="MFF116" s="376"/>
      <c r="MFG116" s="376"/>
      <c r="MFH116" s="376"/>
      <c r="MFI116" s="376"/>
      <c r="MFJ116" s="376"/>
      <c r="MFK116" s="376"/>
      <c r="MFL116" s="376"/>
      <c r="MFM116" s="376"/>
      <c r="MFN116" s="376"/>
      <c r="MFO116" s="376"/>
      <c r="MFP116" s="376"/>
      <c r="MFQ116" s="376"/>
      <c r="MFR116" s="376"/>
      <c r="MFS116" s="376"/>
      <c r="MFT116" s="376"/>
      <c r="MFU116" s="376"/>
      <c r="MFV116" s="376"/>
      <c r="MFW116" s="376"/>
      <c r="MFX116" s="376"/>
      <c r="MFY116" s="376"/>
      <c r="MFZ116" s="376"/>
      <c r="MGA116" s="376"/>
      <c r="MGB116" s="376"/>
      <c r="MGC116" s="376"/>
      <c r="MGD116" s="376"/>
      <c r="MGE116" s="376"/>
      <c r="MGF116" s="376"/>
      <c r="MGG116" s="376"/>
      <c r="MGH116" s="376"/>
      <c r="MGI116" s="376"/>
      <c r="MGJ116" s="376"/>
      <c r="MGK116" s="376"/>
      <c r="MGL116" s="376"/>
      <c r="MGM116" s="376"/>
      <c r="MGN116" s="376"/>
      <c r="MGO116" s="376"/>
      <c r="MGP116" s="376"/>
      <c r="MGQ116" s="376"/>
      <c r="MGR116" s="376"/>
      <c r="MGS116" s="376"/>
      <c r="MGT116" s="376"/>
      <c r="MGU116" s="376"/>
      <c r="MGV116" s="376"/>
      <c r="MGW116" s="376"/>
      <c r="MGX116" s="376"/>
      <c r="MGY116" s="376"/>
      <c r="MGZ116" s="376"/>
      <c r="MHA116" s="376"/>
      <c r="MHB116" s="376"/>
      <c r="MHC116" s="376"/>
      <c r="MHD116" s="376"/>
      <c r="MHE116" s="376"/>
      <c r="MHF116" s="376"/>
      <c r="MHG116" s="376"/>
      <c r="MHH116" s="376"/>
      <c r="MHI116" s="376"/>
      <c r="MHJ116" s="376"/>
      <c r="MHK116" s="376"/>
      <c r="MHL116" s="376"/>
      <c r="MHM116" s="376"/>
      <c r="MHN116" s="376"/>
      <c r="MHO116" s="376"/>
      <c r="MHP116" s="376"/>
      <c r="MHQ116" s="376"/>
      <c r="MHR116" s="376"/>
      <c r="MHS116" s="376"/>
      <c r="MHT116" s="376"/>
      <c r="MHU116" s="376"/>
      <c r="MHV116" s="376"/>
      <c r="MHW116" s="376"/>
      <c r="MHX116" s="376"/>
      <c r="MHY116" s="376"/>
      <c r="MHZ116" s="376"/>
      <c r="MIA116" s="376"/>
      <c r="MIB116" s="376"/>
      <c r="MIC116" s="376"/>
      <c r="MID116" s="376"/>
      <c r="MIE116" s="376"/>
      <c r="MIF116" s="376"/>
      <c r="MIG116" s="376"/>
      <c r="MIH116" s="376"/>
      <c r="MII116" s="376"/>
      <c r="MIJ116" s="376"/>
      <c r="MIK116" s="376"/>
      <c r="MIL116" s="376"/>
      <c r="MIM116" s="376"/>
      <c r="MIN116" s="376"/>
      <c r="MIO116" s="376"/>
      <c r="MIP116" s="376"/>
      <c r="MIQ116" s="376"/>
      <c r="MIR116" s="376"/>
      <c r="MIS116" s="376"/>
      <c r="MIT116" s="376"/>
      <c r="MIU116" s="376"/>
      <c r="MIV116" s="376"/>
      <c r="MIW116" s="376"/>
      <c r="MIX116" s="376"/>
      <c r="MIY116" s="376"/>
      <c r="MIZ116" s="376"/>
      <c r="MJA116" s="376"/>
      <c r="MJB116" s="376"/>
      <c r="MJC116" s="376"/>
      <c r="MJD116" s="376"/>
      <c r="MJE116" s="376"/>
      <c r="MJF116" s="376"/>
      <c r="MJG116" s="376"/>
      <c r="MJH116" s="376"/>
      <c r="MJI116" s="376"/>
      <c r="MJJ116" s="376"/>
      <c r="MJK116" s="376"/>
      <c r="MJL116" s="376"/>
      <c r="MJM116" s="376"/>
      <c r="MJN116" s="376"/>
      <c r="MJO116" s="376"/>
      <c r="MJP116" s="376"/>
      <c r="MJQ116" s="376"/>
      <c r="MJR116" s="376"/>
      <c r="MJS116" s="376"/>
      <c r="MJT116" s="376"/>
      <c r="MJU116" s="376"/>
      <c r="MJV116" s="376"/>
      <c r="MJW116" s="376"/>
      <c r="MJX116" s="376"/>
      <c r="MJY116" s="376"/>
      <c r="MJZ116" s="376"/>
      <c r="MKA116" s="376"/>
      <c r="MKB116" s="376"/>
      <c r="MKC116" s="376"/>
      <c r="MKD116" s="376"/>
      <c r="MKE116" s="376"/>
      <c r="MKF116" s="376"/>
      <c r="MKG116" s="376"/>
      <c r="MKH116" s="376"/>
      <c r="MKI116" s="376"/>
      <c r="MKJ116" s="376"/>
      <c r="MKK116" s="376"/>
      <c r="MKL116" s="376"/>
      <c r="MKM116" s="376"/>
      <c r="MKN116" s="376"/>
      <c r="MKO116" s="376"/>
      <c r="MKP116" s="376"/>
      <c r="MKQ116" s="376"/>
      <c r="MKR116" s="376"/>
      <c r="MKS116" s="376"/>
      <c r="MKT116" s="376"/>
      <c r="MKU116" s="376"/>
      <c r="MKV116" s="376"/>
      <c r="MKW116" s="376"/>
      <c r="MKX116" s="376"/>
      <c r="MKY116" s="376"/>
      <c r="MKZ116" s="376"/>
      <c r="MLA116" s="376"/>
      <c r="MLB116" s="376"/>
      <c r="MLC116" s="376"/>
      <c r="MLD116" s="376"/>
      <c r="MLE116" s="376"/>
      <c r="MLF116" s="376"/>
      <c r="MLG116" s="376"/>
      <c r="MLH116" s="376"/>
      <c r="MLI116" s="376"/>
      <c r="MLJ116" s="376"/>
      <c r="MLK116" s="376"/>
      <c r="MLL116" s="376"/>
      <c r="MLM116" s="376"/>
      <c r="MLN116" s="376"/>
      <c r="MLO116" s="376"/>
      <c r="MLP116" s="376"/>
      <c r="MLQ116" s="376"/>
      <c r="MLR116" s="376"/>
      <c r="MLS116" s="376"/>
      <c r="MLT116" s="376"/>
      <c r="MLU116" s="376"/>
      <c r="MLV116" s="376"/>
      <c r="MLW116" s="376"/>
      <c r="MLX116" s="376"/>
      <c r="MLY116" s="376"/>
      <c r="MLZ116" s="376"/>
      <c r="MMA116" s="376"/>
      <c r="MMB116" s="376"/>
      <c r="MMC116" s="376"/>
      <c r="MMD116" s="376"/>
      <c r="MME116" s="376"/>
      <c r="MMF116" s="376"/>
      <c r="MMG116" s="376"/>
      <c r="MMH116" s="376"/>
      <c r="MMI116" s="376"/>
      <c r="MMJ116" s="376"/>
      <c r="MMK116" s="376"/>
      <c r="MML116" s="376"/>
      <c r="MMM116" s="376"/>
      <c r="MMN116" s="376"/>
      <c r="MMO116" s="376"/>
      <c r="MMP116" s="376"/>
      <c r="MMQ116" s="376"/>
      <c r="MMR116" s="376"/>
      <c r="MMS116" s="376"/>
      <c r="MMT116" s="376"/>
      <c r="MMU116" s="376"/>
      <c r="MMV116" s="376"/>
      <c r="MMW116" s="376"/>
      <c r="MMX116" s="376"/>
      <c r="MMY116" s="376"/>
      <c r="MMZ116" s="376"/>
      <c r="MNA116" s="376"/>
      <c r="MNB116" s="376"/>
      <c r="MNC116" s="376"/>
      <c r="MND116" s="376"/>
      <c r="MNE116" s="376"/>
      <c r="MNF116" s="376"/>
      <c r="MNG116" s="376"/>
      <c r="MNH116" s="376"/>
      <c r="MNI116" s="376"/>
      <c r="MNJ116" s="376"/>
      <c r="MNK116" s="376"/>
      <c r="MNL116" s="376"/>
      <c r="MNM116" s="376"/>
      <c r="MNN116" s="376"/>
      <c r="MNO116" s="376"/>
      <c r="MNP116" s="376"/>
      <c r="MNQ116" s="376"/>
      <c r="MNR116" s="376"/>
      <c r="MNS116" s="376"/>
      <c r="MNT116" s="376"/>
      <c r="MNU116" s="376"/>
      <c r="MNV116" s="376"/>
      <c r="MNW116" s="376"/>
      <c r="MNX116" s="376"/>
      <c r="MNY116" s="376"/>
      <c r="MNZ116" s="376"/>
      <c r="MOA116" s="376"/>
      <c r="MOB116" s="376"/>
      <c r="MOC116" s="376"/>
      <c r="MOD116" s="376"/>
      <c r="MOE116" s="376"/>
      <c r="MOF116" s="376"/>
      <c r="MOG116" s="376"/>
      <c r="MOH116" s="376"/>
      <c r="MOI116" s="376"/>
      <c r="MOJ116" s="376"/>
      <c r="MOK116" s="376"/>
      <c r="MOL116" s="376"/>
      <c r="MOM116" s="376"/>
      <c r="MON116" s="376"/>
      <c r="MOO116" s="376"/>
      <c r="MOP116" s="376"/>
      <c r="MOQ116" s="376"/>
      <c r="MOR116" s="376"/>
      <c r="MOS116" s="376"/>
      <c r="MOT116" s="376"/>
      <c r="MOU116" s="376"/>
      <c r="MOV116" s="376"/>
      <c r="MOW116" s="376"/>
      <c r="MOX116" s="376"/>
      <c r="MOY116" s="376"/>
      <c r="MOZ116" s="376"/>
      <c r="MPA116" s="376"/>
      <c r="MPB116" s="376"/>
      <c r="MPC116" s="376"/>
      <c r="MPD116" s="376"/>
      <c r="MPE116" s="376"/>
      <c r="MPF116" s="376"/>
      <c r="MPG116" s="376"/>
      <c r="MPH116" s="376"/>
      <c r="MPI116" s="376"/>
      <c r="MPJ116" s="376"/>
      <c r="MPK116" s="376"/>
      <c r="MPL116" s="376"/>
      <c r="MPM116" s="376"/>
      <c r="MPN116" s="376"/>
      <c r="MPO116" s="376"/>
      <c r="MPP116" s="376"/>
      <c r="MPQ116" s="376"/>
      <c r="MPR116" s="376"/>
      <c r="MPS116" s="376"/>
      <c r="MPT116" s="376"/>
      <c r="MPU116" s="376"/>
      <c r="MPV116" s="376"/>
      <c r="MPW116" s="376"/>
      <c r="MPX116" s="376"/>
      <c r="MPY116" s="376"/>
      <c r="MPZ116" s="376"/>
      <c r="MQA116" s="376"/>
      <c r="MQB116" s="376"/>
      <c r="MQC116" s="376"/>
      <c r="MQD116" s="376"/>
      <c r="MQE116" s="376"/>
      <c r="MQF116" s="376"/>
      <c r="MQG116" s="376"/>
      <c r="MQH116" s="376"/>
      <c r="MQI116" s="376"/>
      <c r="MQJ116" s="376"/>
      <c r="MQK116" s="376"/>
      <c r="MQL116" s="376"/>
      <c r="MQM116" s="376"/>
      <c r="MQN116" s="376"/>
      <c r="MQO116" s="376"/>
      <c r="MQP116" s="376"/>
      <c r="MQQ116" s="376"/>
      <c r="MQR116" s="376"/>
      <c r="MQS116" s="376"/>
      <c r="MQT116" s="376"/>
      <c r="MQU116" s="376"/>
      <c r="MQV116" s="376"/>
      <c r="MQW116" s="376"/>
      <c r="MQX116" s="376"/>
      <c r="MQY116" s="376"/>
      <c r="MQZ116" s="376"/>
      <c r="MRA116" s="376"/>
      <c r="MRB116" s="376"/>
      <c r="MRC116" s="376"/>
      <c r="MRD116" s="376"/>
      <c r="MRE116" s="376"/>
      <c r="MRF116" s="376"/>
      <c r="MRG116" s="376"/>
      <c r="MRH116" s="376"/>
      <c r="MRI116" s="376"/>
      <c r="MRJ116" s="376"/>
      <c r="MRK116" s="376"/>
      <c r="MRL116" s="376"/>
      <c r="MRM116" s="376"/>
      <c r="MRN116" s="376"/>
      <c r="MRO116" s="376"/>
      <c r="MRP116" s="376"/>
      <c r="MRQ116" s="376"/>
      <c r="MRR116" s="376"/>
      <c r="MRS116" s="376"/>
      <c r="MRT116" s="376"/>
      <c r="MRU116" s="376"/>
      <c r="MRV116" s="376"/>
      <c r="MRW116" s="376"/>
      <c r="MRX116" s="376"/>
      <c r="MRY116" s="376"/>
      <c r="MRZ116" s="376"/>
      <c r="MSA116" s="376"/>
      <c r="MSB116" s="376"/>
      <c r="MSC116" s="376"/>
      <c r="MSD116" s="376"/>
      <c r="MSE116" s="376"/>
      <c r="MSF116" s="376"/>
      <c r="MSG116" s="376"/>
      <c r="MSH116" s="376"/>
      <c r="MSI116" s="376"/>
      <c r="MSJ116" s="376"/>
      <c r="MSK116" s="376"/>
      <c r="MSL116" s="376"/>
      <c r="MSM116" s="376"/>
      <c r="MSN116" s="376"/>
      <c r="MSO116" s="376"/>
      <c r="MSP116" s="376"/>
      <c r="MSQ116" s="376"/>
      <c r="MSR116" s="376"/>
      <c r="MSS116" s="376"/>
      <c r="MST116" s="376"/>
      <c r="MSU116" s="376"/>
      <c r="MSV116" s="376"/>
      <c r="MSW116" s="376"/>
      <c r="MSX116" s="376"/>
      <c r="MSY116" s="376"/>
      <c r="MSZ116" s="376"/>
      <c r="MTA116" s="376"/>
      <c r="MTB116" s="376"/>
      <c r="MTC116" s="376"/>
      <c r="MTD116" s="376"/>
      <c r="MTE116" s="376"/>
      <c r="MTF116" s="376"/>
      <c r="MTG116" s="376"/>
      <c r="MTH116" s="376"/>
      <c r="MTI116" s="376"/>
      <c r="MTJ116" s="376"/>
      <c r="MTK116" s="376"/>
      <c r="MTL116" s="376"/>
      <c r="MTM116" s="376"/>
      <c r="MTN116" s="376"/>
      <c r="MTO116" s="376"/>
      <c r="MTP116" s="376"/>
      <c r="MTQ116" s="376"/>
      <c r="MTR116" s="376"/>
      <c r="MTS116" s="376"/>
      <c r="MTT116" s="376"/>
      <c r="MTU116" s="376"/>
      <c r="MTV116" s="376"/>
      <c r="MTW116" s="376"/>
      <c r="MTX116" s="376"/>
      <c r="MTY116" s="376"/>
      <c r="MTZ116" s="376"/>
      <c r="MUA116" s="376"/>
      <c r="MUB116" s="376"/>
      <c r="MUC116" s="376"/>
      <c r="MUD116" s="376"/>
      <c r="MUE116" s="376"/>
      <c r="MUF116" s="376"/>
      <c r="MUG116" s="376"/>
      <c r="MUH116" s="376"/>
      <c r="MUI116" s="376"/>
      <c r="MUJ116" s="376"/>
      <c r="MUK116" s="376"/>
      <c r="MUL116" s="376"/>
      <c r="MUM116" s="376"/>
      <c r="MUN116" s="376"/>
      <c r="MUO116" s="376"/>
      <c r="MUP116" s="376"/>
      <c r="MUQ116" s="376"/>
      <c r="MUR116" s="376"/>
      <c r="MUS116" s="376"/>
      <c r="MUT116" s="376"/>
      <c r="MUU116" s="376"/>
      <c r="MUV116" s="376"/>
      <c r="MUW116" s="376"/>
      <c r="MUX116" s="376"/>
      <c r="MUY116" s="376"/>
      <c r="MUZ116" s="376"/>
      <c r="MVA116" s="376"/>
      <c r="MVB116" s="376"/>
      <c r="MVC116" s="376"/>
      <c r="MVD116" s="376"/>
      <c r="MVE116" s="376"/>
      <c r="MVF116" s="376"/>
      <c r="MVG116" s="376"/>
      <c r="MVH116" s="376"/>
      <c r="MVI116" s="376"/>
      <c r="MVJ116" s="376"/>
      <c r="MVK116" s="376"/>
      <c r="MVL116" s="376"/>
      <c r="MVM116" s="376"/>
      <c r="MVN116" s="376"/>
      <c r="MVO116" s="376"/>
      <c r="MVP116" s="376"/>
      <c r="MVQ116" s="376"/>
      <c r="MVR116" s="376"/>
      <c r="MVS116" s="376"/>
      <c r="MVT116" s="376"/>
      <c r="MVU116" s="376"/>
      <c r="MVV116" s="376"/>
      <c r="MVW116" s="376"/>
      <c r="MVX116" s="376"/>
      <c r="MVY116" s="376"/>
      <c r="MVZ116" s="376"/>
      <c r="MWA116" s="376"/>
      <c r="MWB116" s="376"/>
      <c r="MWC116" s="376"/>
      <c r="MWD116" s="376"/>
      <c r="MWE116" s="376"/>
      <c r="MWF116" s="376"/>
      <c r="MWG116" s="376"/>
      <c r="MWH116" s="376"/>
      <c r="MWI116" s="376"/>
      <c r="MWJ116" s="376"/>
      <c r="MWK116" s="376"/>
      <c r="MWL116" s="376"/>
      <c r="MWM116" s="376"/>
      <c r="MWN116" s="376"/>
      <c r="MWO116" s="376"/>
      <c r="MWP116" s="376"/>
      <c r="MWQ116" s="376"/>
      <c r="MWR116" s="376"/>
      <c r="MWS116" s="376"/>
      <c r="MWT116" s="376"/>
      <c r="MWU116" s="376"/>
      <c r="MWV116" s="376"/>
      <c r="MWW116" s="376"/>
      <c r="MWX116" s="376"/>
      <c r="MWY116" s="376"/>
      <c r="MWZ116" s="376"/>
      <c r="MXA116" s="376"/>
      <c r="MXB116" s="376"/>
      <c r="MXC116" s="376"/>
      <c r="MXD116" s="376"/>
      <c r="MXE116" s="376"/>
      <c r="MXF116" s="376"/>
      <c r="MXG116" s="376"/>
      <c r="MXH116" s="376"/>
      <c r="MXI116" s="376"/>
      <c r="MXJ116" s="376"/>
      <c r="MXK116" s="376"/>
      <c r="MXL116" s="376"/>
      <c r="MXM116" s="376"/>
      <c r="MXN116" s="376"/>
      <c r="MXO116" s="376"/>
      <c r="MXP116" s="376"/>
      <c r="MXQ116" s="376"/>
      <c r="MXR116" s="376"/>
      <c r="MXS116" s="376"/>
      <c r="MXT116" s="376"/>
      <c r="MXU116" s="376"/>
      <c r="MXV116" s="376"/>
      <c r="MXW116" s="376"/>
      <c r="MXX116" s="376"/>
      <c r="MXY116" s="376"/>
      <c r="MXZ116" s="376"/>
      <c r="MYA116" s="376"/>
      <c r="MYB116" s="376"/>
      <c r="MYC116" s="376"/>
      <c r="MYD116" s="376"/>
      <c r="MYE116" s="376"/>
      <c r="MYF116" s="376"/>
      <c r="MYG116" s="376"/>
      <c r="MYH116" s="376"/>
      <c r="MYI116" s="376"/>
      <c r="MYJ116" s="376"/>
      <c r="MYK116" s="376"/>
      <c r="MYL116" s="376"/>
      <c r="MYM116" s="376"/>
      <c r="MYN116" s="376"/>
      <c r="MYO116" s="376"/>
      <c r="MYP116" s="376"/>
      <c r="MYQ116" s="376"/>
      <c r="MYR116" s="376"/>
      <c r="MYS116" s="376"/>
      <c r="MYT116" s="376"/>
      <c r="MYU116" s="376"/>
      <c r="MYV116" s="376"/>
      <c r="MYW116" s="376"/>
      <c r="MYX116" s="376"/>
      <c r="MYY116" s="376"/>
      <c r="MYZ116" s="376"/>
      <c r="MZA116" s="376"/>
      <c r="MZB116" s="376"/>
      <c r="MZC116" s="376"/>
      <c r="MZD116" s="376"/>
      <c r="MZE116" s="376"/>
      <c r="MZF116" s="376"/>
      <c r="MZG116" s="376"/>
      <c r="MZH116" s="376"/>
      <c r="MZI116" s="376"/>
      <c r="MZJ116" s="376"/>
      <c r="MZK116" s="376"/>
      <c r="MZL116" s="376"/>
      <c r="MZM116" s="376"/>
      <c r="MZN116" s="376"/>
      <c r="MZO116" s="376"/>
      <c r="MZP116" s="376"/>
      <c r="MZQ116" s="376"/>
      <c r="MZR116" s="376"/>
      <c r="MZS116" s="376"/>
      <c r="MZT116" s="376"/>
      <c r="MZU116" s="376"/>
      <c r="MZV116" s="376"/>
      <c r="MZW116" s="376"/>
      <c r="MZX116" s="376"/>
      <c r="MZY116" s="376"/>
      <c r="MZZ116" s="376"/>
      <c r="NAA116" s="376"/>
      <c r="NAB116" s="376"/>
      <c r="NAC116" s="376"/>
      <c r="NAD116" s="376"/>
      <c r="NAE116" s="376"/>
      <c r="NAF116" s="376"/>
      <c r="NAG116" s="376"/>
      <c r="NAH116" s="376"/>
      <c r="NAI116" s="376"/>
      <c r="NAJ116" s="376"/>
      <c r="NAK116" s="376"/>
      <c r="NAL116" s="376"/>
      <c r="NAM116" s="376"/>
      <c r="NAN116" s="376"/>
      <c r="NAO116" s="376"/>
      <c r="NAP116" s="376"/>
      <c r="NAQ116" s="376"/>
      <c r="NAR116" s="376"/>
      <c r="NAS116" s="376"/>
      <c r="NAT116" s="376"/>
      <c r="NAU116" s="376"/>
      <c r="NAV116" s="376"/>
      <c r="NAW116" s="376"/>
      <c r="NAX116" s="376"/>
      <c r="NAY116" s="376"/>
      <c r="NAZ116" s="376"/>
      <c r="NBA116" s="376"/>
      <c r="NBB116" s="376"/>
      <c r="NBC116" s="376"/>
      <c r="NBD116" s="376"/>
      <c r="NBE116" s="376"/>
      <c r="NBF116" s="376"/>
      <c r="NBG116" s="376"/>
      <c r="NBH116" s="376"/>
      <c r="NBI116" s="376"/>
      <c r="NBJ116" s="376"/>
      <c r="NBK116" s="376"/>
      <c r="NBL116" s="376"/>
      <c r="NBM116" s="376"/>
      <c r="NBN116" s="376"/>
      <c r="NBO116" s="376"/>
      <c r="NBP116" s="376"/>
      <c r="NBQ116" s="376"/>
      <c r="NBR116" s="376"/>
      <c r="NBS116" s="376"/>
      <c r="NBT116" s="376"/>
      <c r="NBU116" s="376"/>
      <c r="NBV116" s="376"/>
      <c r="NBW116" s="376"/>
      <c r="NBX116" s="376"/>
      <c r="NBY116" s="376"/>
      <c r="NBZ116" s="376"/>
      <c r="NCA116" s="376"/>
      <c r="NCB116" s="376"/>
      <c r="NCC116" s="376"/>
      <c r="NCD116" s="376"/>
      <c r="NCE116" s="376"/>
      <c r="NCF116" s="376"/>
      <c r="NCG116" s="376"/>
      <c r="NCH116" s="376"/>
      <c r="NCI116" s="376"/>
      <c r="NCJ116" s="376"/>
      <c r="NCK116" s="376"/>
      <c r="NCL116" s="376"/>
      <c r="NCM116" s="376"/>
      <c r="NCN116" s="376"/>
      <c r="NCO116" s="376"/>
      <c r="NCP116" s="376"/>
      <c r="NCQ116" s="376"/>
      <c r="NCR116" s="376"/>
      <c r="NCS116" s="376"/>
      <c r="NCT116" s="376"/>
      <c r="NCU116" s="376"/>
      <c r="NCV116" s="376"/>
      <c r="NCW116" s="376"/>
      <c r="NCX116" s="376"/>
      <c r="NCY116" s="376"/>
      <c r="NCZ116" s="376"/>
      <c r="NDA116" s="376"/>
      <c r="NDB116" s="376"/>
      <c r="NDC116" s="376"/>
      <c r="NDD116" s="376"/>
      <c r="NDE116" s="376"/>
      <c r="NDF116" s="376"/>
      <c r="NDG116" s="376"/>
      <c r="NDH116" s="376"/>
      <c r="NDI116" s="376"/>
      <c r="NDJ116" s="376"/>
      <c r="NDK116" s="376"/>
      <c r="NDL116" s="376"/>
      <c r="NDM116" s="376"/>
      <c r="NDN116" s="376"/>
      <c r="NDO116" s="376"/>
      <c r="NDP116" s="376"/>
      <c r="NDQ116" s="376"/>
      <c r="NDR116" s="376"/>
      <c r="NDS116" s="376"/>
      <c r="NDT116" s="376"/>
      <c r="NDU116" s="376"/>
      <c r="NDV116" s="376"/>
      <c r="NDW116" s="376"/>
      <c r="NDX116" s="376"/>
      <c r="NDY116" s="376"/>
      <c r="NDZ116" s="376"/>
      <c r="NEA116" s="376"/>
      <c r="NEB116" s="376"/>
      <c r="NEC116" s="376"/>
      <c r="NED116" s="376"/>
      <c r="NEE116" s="376"/>
      <c r="NEF116" s="376"/>
      <c r="NEG116" s="376"/>
      <c r="NEH116" s="376"/>
      <c r="NEI116" s="376"/>
      <c r="NEJ116" s="376"/>
      <c r="NEK116" s="376"/>
      <c r="NEL116" s="376"/>
      <c r="NEM116" s="376"/>
      <c r="NEN116" s="376"/>
      <c r="NEO116" s="376"/>
      <c r="NEP116" s="376"/>
      <c r="NEQ116" s="376"/>
      <c r="NER116" s="376"/>
      <c r="NES116" s="376"/>
      <c r="NET116" s="376"/>
      <c r="NEU116" s="376"/>
      <c r="NEV116" s="376"/>
      <c r="NEW116" s="376"/>
      <c r="NEX116" s="376"/>
      <c r="NEY116" s="376"/>
      <c r="NEZ116" s="376"/>
      <c r="NFA116" s="376"/>
      <c r="NFB116" s="376"/>
      <c r="NFC116" s="376"/>
      <c r="NFD116" s="376"/>
      <c r="NFE116" s="376"/>
      <c r="NFF116" s="376"/>
      <c r="NFG116" s="376"/>
      <c r="NFH116" s="376"/>
      <c r="NFI116" s="376"/>
      <c r="NFJ116" s="376"/>
      <c r="NFK116" s="376"/>
      <c r="NFL116" s="376"/>
      <c r="NFM116" s="376"/>
      <c r="NFN116" s="376"/>
      <c r="NFO116" s="376"/>
      <c r="NFP116" s="376"/>
      <c r="NFQ116" s="376"/>
      <c r="NFR116" s="376"/>
      <c r="NFS116" s="376"/>
      <c r="NFT116" s="376"/>
      <c r="NFU116" s="376"/>
      <c r="NFV116" s="376"/>
      <c r="NFW116" s="376"/>
      <c r="NFX116" s="376"/>
      <c r="NFY116" s="376"/>
      <c r="NFZ116" s="376"/>
      <c r="NGA116" s="376"/>
      <c r="NGB116" s="376"/>
      <c r="NGC116" s="376"/>
      <c r="NGD116" s="376"/>
      <c r="NGE116" s="376"/>
      <c r="NGF116" s="376"/>
      <c r="NGG116" s="376"/>
      <c r="NGH116" s="376"/>
      <c r="NGI116" s="376"/>
      <c r="NGJ116" s="376"/>
      <c r="NGK116" s="376"/>
      <c r="NGL116" s="376"/>
      <c r="NGM116" s="376"/>
      <c r="NGN116" s="376"/>
      <c r="NGO116" s="376"/>
      <c r="NGP116" s="376"/>
      <c r="NGQ116" s="376"/>
      <c r="NGR116" s="376"/>
      <c r="NGS116" s="376"/>
      <c r="NGT116" s="376"/>
      <c r="NGU116" s="376"/>
      <c r="NGV116" s="376"/>
      <c r="NGW116" s="376"/>
      <c r="NGX116" s="376"/>
      <c r="NGY116" s="376"/>
      <c r="NGZ116" s="376"/>
      <c r="NHA116" s="376"/>
      <c r="NHB116" s="376"/>
      <c r="NHC116" s="376"/>
      <c r="NHD116" s="376"/>
      <c r="NHE116" s="376"/>
      <c r="NHF116" s="376"/>
      <c r="NHG116" s="376"/>
      <c r="NHH116" s="376"/>
      <c r="NHI116" s="376"/>
      <c r="NHJ116" s="376"/>
      <c r="NHK116" s="376"/>
      <c r="NHL116" s="376"/>
      <c r="NHM116" s="376"/>
      <c r="NHN116" s="376"/>
      <c r="NHO116" s="376"/>
      <c r="NHP116" s="376"/>
      <c r="NHQ116" s="376"/>
      <c r="NHR116" s="376"/>
      <c r="NHS116" s="376"/>
      <c r="NHT116" s="376"/>
      <c r="NHU116" s="376"/>
      <c r="NHV116" s="376"/>
      <c r="NHW116" s="376"/>
      <c r="NHX116" s="376"/>
      <c r="NHY116" s="376"/>
      <c r="NHZ116" s="376"/>
      <c r="NIA116" s="376"/>
      <c r="NIB116" s="376"/>
      <c r="NIC116" s="376"/>
      <c r="NID116" s="376"/>
      <c r="NIE116" s="376"/>
      <c r="NIF116" s="376"/>
      <c r="NIG116" s="376"/>
      <c r="NIH116" s="376"/>
      <c r="NII116" s="376"/>
      <c r="NIJ116" s="376"/>
      <c r="NIK116" s="376"/>
      <c r="NIL116" s="376"/>
      <c r="NIM116" s="376"/>
      <c r="NIN116" s="376"/>
      <c r="NIO116" s="376"/>
      <c r="NIP116" s="376"/>
      <c r="NIQ116" s="376"/>
      <c r="NIR116" s="376"/>
      <c r="NIS116" s="376"/>
      <c r="NIT116" s="376"/>
      <c r="NIU116" s="376"/>
      <c r="NIV116" s="376"/>
      <c r="NIW116" s="376"/>
      <c r="NIX116" s="376"/>
      <c r="NIY116" s="376"/>
      <c r="NIZ116" s="376"/>
      <c r="NJA116" s="376"/>
      <c r="NJB116" s="376"/>
      <c r="NJC116" s="376"/>
      <c r="NJD116" s="376"/>
      <c r="NJE116" s="376"/>
      <c r="NJF116" s="376"/>
      <c r="NJG116" s="376"/>
      <c r="NJH116" s="376"/>
      <c r="NJI116" s="376"/>
      <c r="NJJ116" s="376"/>
      <c r="NJK116" s="376"/>
      <c r="NJL116" s="376"/>
      <c r="NJM116" s="376"/>
      <c r="NJN116" s="376"/>
      <c r="NJO116" s="376"/>
      <c r="NJP116" s="376"/>
      <c r="NJQ116" s="376"/>
      <c r="NJR116" s="376"/>
      <c r="NJS116" s="376"/>
      <c r="NJT116" s="376"/>
      <c r="NJU116" s="376"/>
      <c r="NJV116" s="376"/>
      <c r="NJW116" s="376"/>
      <c r="NJX116" s="376"/>
      <c r="NJY116" s="376"/>
      <c r="NJZ116" s="376"/>
      <c r="NKA116" s="376"/>
      <c r="NKB116" s="376"/>
      <c r="NKC116" s="376"/>
      <c r="NKD116" s="376"/>
      <c r="NKE116" s="376"/>
      <c r="NKF116" s="376"/>
      <c r="NKG116" s="376"/>
      <c r="NKH116" s="376"/>
      <c r="NKI116" s="376"/>
      <c r="NKJ116" s="376"/>
      <c r="NKK116" s="376"/>
      <c r="NKL116" s="376"/>
      <c r="NKM116" s="376"/>
      <c r="NKN116" s="376"/>
      <c r="NKO116" s="376"/>
      <c r="NKP116" s="376"/>
      <c r="NKQ116" s="376"/>
      <c r="NKR116" s="376"/>
      <c r="NKS116" s="376"/>
      <c r="NKT116" s="376"/>
      <c r="NKU116" s="376"/>
      <c r="NKV116" s="376"/>
      <c r="NKW116" s="376"/>
      <c r="NKX116" s="376"/>
      <c r="NKY116" s="376"/>
      <c r="NKZ116" s="376"/>
      <c r="NLA116" s="376"/>
      <c r="NLB116" s="376"/>
      <c r="NLC116" s="376"/>
      <c r="NLD116" s="376"/>
      <c r="NLE116" s="376"/>
      <c r="NLF116" s="376"/>
      <c r="NLG116" s="376"/>
      <c r="NLH116" s="376"/>
      <c r="NLI116" s="376"/>
      <c r="NLJ116" s="376"/>
      <c r="NLK116" s="376"/>
      <c r="NLL116" s="376"/>
      <c r="NLM116" s="376"/>
      <c r="NLN116" s="376"/>
      <c r="NLO116" s="376"/>
      <c r="NLP116" s="376"/>
      <c r="NLQ116" s="376"/>
      <c r="NLR116" s="376"/>
      <c r="NLS116" s="376"/>
      <c r="NLT116" s="376"/>
      <c r="NLU116" s="376"/>
      <c r="NLV116" s="376"/>
      <c r="NLW116" s="376"/>
      <c r="NLX116" s="376"/>
      <c r="NLY116" s="376"/>
      <c r="NLZ116" s="376"/>
      <c r="NMA116" s="376"/>
      <c r="NMB116" s="376"/>
      <c r="NMC116" s="376"/>
      <c r="NMD116" s="376"/>
      <c r="NME116" s="376"/>
      <c r="NMF116" s="376"/>
      <c r="NMG116" s="376"/>
      <c r="NMH116" s="376"/>
      <c r="NMI116" s="376"/>
      <c r="NMJ116" s="376"/>
      <c r="NMK116" s="376"/>
      <c r="NML116" s="376"/>
      <c r="NMM116" s="376"/>
      <c r="NMN116" s="376"/>
      <c r="NMO116" s="376"/>
      <c r="NMP116" s="376"/>
      <c r="NMQ116" s="376"/>
      <c r="NMR116" s="376"/>
      <c r="NMS116" s="376"/>
      <c r="NMT116" s="376"/>
      <c r="NMU116" s="376"/>
      <c r="NMV116" s="376"/>
      <c r="NMW116" s="376"/>
      <c r="NMX116" s="376"/>
      <c r="NMY116" s="376"/>
      <c r="NMZ116" s="376"/>
      <c r="NNA116" s="376"/>
      <c r="NNB116" s="376"/>
      <c r="NNC116" s="376"/>
      <c r="NND116" s="376"/>
      <c r="NNE116" s="376"/>
      <c r="NNF116" s="376"/>
      <c r="NNG116" s="376"/>
      <c r="NNH116" s="376"/>
      <c r="NNI116" s="376"/>
      <c r="NNJ116" s="376"/>
      <c r="NNK116" s="376"/>
      <c r="NNL116" s="376"/>
      <c r="NNM116" s="376"/>
      <c r="NNN116" s="376"/>
      <c r="NNO116" s="376"/>
      <c r="NNP116" s="376"/>
      <c r="NNQ116" s="376"/>
      <c r="NNR116" s="376"/>
      <c r="NNS116" s="376"/>
      <c r="NNT116" s="376"/>
      <c r="NNU116" s="376"/>
      <c r="NNV116" s="376"/>
      <c r="NNW116" s="376"/>
      <c r="NNX116" s="376"/>
      <c r="NNY116" s="376"/>
      <c r="NNZ116" s="376"/>
      <c r="NOA116" s="376"/>
      <c r="NOB116" s="376"/>
      <c r="NOC116" s="376"/>
      <c r="NOD116" s="376"/>
      <c r="NOE116" s="376"/>
      <c r="NOF116" s="376"/>
      <c r="NOG116" s="376"/>
      <c r="NOH116" s="376"/>
      <c r="NOI116" s="376"/>
      <c r="NOJ116" s="376"/>
      <c r="NOK116" s="376"/>
      <c r="NOL116" s="376"/>
      <c r="NOM116" s="376"/>
      <c r="NON116" s="376"/>
      <c r="NOO116" s="376"/>
      <c r="NOP116" s="376"/>
      <c r="NOQ116" s="376"/>
      <c r="NOR116" s="376"/>
      <c r="NOS116" s="376"/>
      <c r="NOT116" s="376"/>
      <c r="NOU116" s="376"/>
      <c r="NOV116" s="376"/>
      <c r="NOW116" s="376"/>
      <c r="NOX116" s="376"/>
      <c r="NOY116" s="376"/>
      <c r="NOZ116" s="376"/>
      <c r="NPA116" s="376"/>
      <c r="NPB116" s="376"/>
      <c r="NPC116" s="376"/>
      <c r="NPD116" s="376"/>
      <c r="NPE116" s="376"/>
      <c r="NPF116" s="376"/>
      <c r="NPG116" s="376"/>
      <c r="NPH116" s="376"/>
      <c r="NPI116" s="376"/>
      <c r="NPJ116" s="376"/>
      <c r="NPK116" s="376"/>
      <c r="NPL116" s="376"/>
      <c r="NPM116" s="376"/>
      <c r="NPN116" s="376"/>
      <c r="NPO116" s="376"/>
      <c r="NPP116" s="376"/>
      <c r="NPQ116" s="376"/>
      <c r="NPR116" s="376"/>
      <c r="NPS116" s="376"/>
      <c r="NPT116" s="376"/>
      <c r="NPU116" s="376"/>
      <c r="NPV116" s="376"/>
      <c r="NPW116" s="376"/>
      <c r="NPX116" s="376"/>
      <c r="NPY116" s="376"/>
      <c r="NPZ116" s="376"/>
      <c r="NQA116" s="376"/>
      <c r="NQB116" s="376"/>
      <c r="NQC116" s="376"/>
      <c r="NQD116" s="376"/>
      <c r="NQE116" s="376"/>
      <c r="NQF116" s="376"/>
      <c r="NQG116" s="376"/>
      <c r="NQH116" s="376"/>
      <c r="NQI116" s="376"/>
      <c r="NQJ116" s="376"/>
      <c r="NQK116" s="376"/>
      <c r="NQL116" s="376"/>
      <c r="NQM116" s="376"/>
      <c r="NQN116" s="376"/>
      <c r="NQO116" s="376"/>
      <c r="NQP116" s="376"/>
      <c r="NQQ116" s="376"/>
      <c r="NQR116" s="376"/>
      <c r="NQS116" s="376"/>
      <c r="NQT116" s="376"/>
      <c r="NQU116" s="376"/>
      <c r="NQV116" s="376"/>
      <c r="NQW116" s="376"/>
      <c r="NQX116" s="376"/>
      <c r="NQY116" s="376"/>
      <c r="NQZ116" s="376"/>
      <c r="NRA116" s="376"/>
      <c r="NRB116" s="376"/>
      <c r="NRC116" s="376"/>
      <c r="NRD116" s="376"/>
      <c r="NRE116" s="376"/>
      <c r="NRF116" s="376"/>
      <c r="NRG116" s="376"/>
      <c r="NRH116" s="376"/>
      <c r="NRI116" s="376"/>
      <c r="NRJ116" s="376"/>
      <c r="NRK116" s="376"/>
      <c r="NRL116" s="376"/>
      <c r="NRM116" s="376"/>
      <c r="NRN116" s="376"/>
      <c r="NRO116" s="376"/>
      <c r="NRP116" s="376"/>
      <c r="NRQ116" s="376"/>
      <c r="NRR116" s="376"/>
      <c r="NRS116" s="376"/>
      <c r="NRT116" s="376"/>
      <c r="NRU116" s="376"/>
      <c r="NRV116" s="376"/>
      <c r="NRW116" s="376"/>
      <c r="NRX116" s="376"/>
      <c r="NRY116" s="376"/>
      <c r="NRZ116" s="376"/>
      <c r="NSA116" s="376"/>
      <c r="NSB116" s="376"/>
      <c r="NSC116" s="376"/>
      <c r="NSD116" s="376"/>
      <c r="NSE116" s="376"/>
      <c r="NSF116" s="376"/>
      <c r="NSG116" s="376"/>
      <c r="NSH116" s="376"/>
      <c r="NSI116" s="376"/>
      <c r="NSJ116" s="376"/>
      <c r="NSK116" s="376"/>
      <c r="NSL116" s="376"/>
      <c r="NSM116" s="376"/>
      <c r="NSN116" s="376"/>
      <c r="NSO116" s="376"/>
      <c r="NSP116" s="376"/>
      <c r="NSQ116" s="376"/>
      <c r="NSR116" s="376"/>
      <c r="NSS116" s="376"/>
      <c r="NST116" s="376"/>
      <c r="NSU116" s="376"/>
      <c r="NSV116" s="376"/>
      <c r="NSW116" s="376"/>
      <c r="NSX116" s="376"/>
      <c r="NSY116" s="376"/>
      <c r="NSZ116" s="376"/>
      <c r="NTA116" s="376"/>
      <c r="NTB116" s="376"/>
      <c r="NTC116" s="376"/>
      <c r="NTD116" s="376"/>
      <c r="NTE116" s="376"/>
      <c r="NTF116" s="376"/>
      <c r="NTG116" s="376"/>
      <c r="NTH116" s="376"/>
      <c r="NTI116" s="376"/>
      <c r="NTJ116" s="376"/>
      <c r="NTK116" s="376"/>
      <c r="NTL116" s="376"/>
      <c r="NTM116" s="376"/>
      <c r="NTN116" s="376"/>
      <c r="NTO116" s="376"/>
      <c r="NTP116" s="376"/>
      <c r="NTQ116" s="376"/>
      <c r="NTR116" s="376"/>
      <c r="NTS116" s="376"/>
      <c r="NTT116" s="376"/>
      <c r="NTU116" s="376"/>
      <c r="NTV116" s="376"/>
      <c r="NTW116" s="376"/>
      <c r="NTX116" s="376"/>
      <c r="NTY116" s="376"/>
      <c r="NTZ116" s="376"/>
      <c r="NUA116" s="376"/>
      <c r="NUB116" s="376"/>
      <c r="NUC116" s="376"/>
      <c r="NUD116" s="376"/>
      <c r="NUE116" s="376"/>
      <c r="NUF116" s="376"/>
      <c r="NUG116" s="376"/>
      <c r="NUH116" s="376"/>
      <c r="NUI116" s="376"/>
      <c r="NUJ116" s="376"/>
      <c r="NUK116" s="376"/>
      <c r="NUL116" s="376"/>
      <c r="NUM116" s="376"/>
      <c r="NUN116" s="376"/>
      <c r="NUO116" s="376"/>
      <c r="NUP116" s="376"/>
      <c r="NUQ116" s="376"/>
      <c r="NUR116" s="376"/>
      <c r="NUS116" s="376"/>
      <c r="NUT116" s="376"/>
      <c r="NUU116" s="376"/>
      <c r="NUV116" s="376"/>
      <c r="NUW116" s="376"/>
      <c r="NUX116" s="376"/>
      <c r="NUY116" s="376"/>
      <c r="NUZ116" s="376"/>
      <c r="NVA116" s="376"/>
      <c r="NVB116" s="376"/>
      <c r="NVC116" s="376"/>
      <c r="NVD116" s="376"/>
      <c r="NVE116" s="376"/>
      <c r="NVF116" s="376"/>
      <c r="NVG116" s="376"/>
      <c r="NVH116" s="376"/>
      <c r="NVI116" s="376"/>
      <c r="NVJ116" s="376"/>
      <c r="NVK116" s="376"/>
      <c r="NVL116" s="376"/>
      <c r="NVM116" s="376"/>
      <c r="NVN116" s="376"/>
      <c r="NVO116" s="376"/>
      <c r="NVP116" s="376"/>
      <c r="NVQ116" s="376"/>
      <c r="NVR116" s="376"/>
      <c r="NVS116" s="376"/>
      <c r="NVT116" s="376"/>
      <c r="NVU116" s="376"/>
      <c r="NVV116" s="376"/>
      <c r="NVW116" s="376"/>
      <c r="NVX116" s="376"/>
      <c r="NVY116" s="376"/>
      <c r="NVZ116" s="376"/>
      <c r="NWA116" s="376"/>
      <c r="NWB116" s="376"/>
      <c r="NWC116" s="376"/>
      <c r="NWD116" s="376"/>
      <c r="NWE116" s="376"/>
      <c r="NWF116" s="376"/>
      <c r="NWG116" s="376"/>
      <c r="NWH116" s="376"/>
      <c r="NWI116" s="376"/>
      <c r="NWJ116" s="376"/>
      <c r="NWK116" s="376"/>
      <c r="NWL116" s="376"/>
      <c r="NWM116" s="376"/>
      <c r="NWN116" s="376"/>
      <c r="NWO116" s="376"/>
      <c r="NWP116" s="376"/>
      <c r="NWQ116" s="376"/>
      <c r="NWR116" s="376"/>
      <c r="NWS116" s="376"/>
      <c r="NWT116" s="376"/>
      <c r="NWU116" s="376"/>
      <c r="NWV116" s="376"/>
      <c r="NWW116" s="376"/>
      <c r="NWX116" s="376"/>
      <c r="NWY116" s="376"/>
      <c r="NWZ116" s="376"/>
      <c r="NXA116" s="376"/>
      <c r="NXB116" s="376"/>
      <c r="NXC116" s="376"/>
      <c r="NXD116" s="376"/>
      <c r="NXE116" s="376"/>
      <c r="NXF116" s="376"/>
      <c r="NXG116" s="376"/>
      <c r="NXH116" s="376"/>
      <c r="NXI116" s="376"/>
      <c r="NXJ116" s="376"/>
      <c r="NXK116" s="376"/>
      <c r="NXL116" s="376"/>
      <c r="NXM116" s="376"/>
      <c r="NXN116" s="376"/>
      <c r="NXO116" s="376"/>
      <c r="NXP116" s="376"/>
      <c r="NXQ116" s="376"/>
      <c r="NXR116" s="376"/>
      <c r="NXS116" s="376"/>
      <c r="NXT116" s="376"/>
      <c r="NXU116" s="376"/>
      <c r="NXV116" s="376"/>
      <c r="NXW116" s="376"/>
      <c r="NXX116" s="376"/>
      <c r="NXY116" s="376"/>
      <c r="NXZ116" s="376"/>
      <c r="NYA116" s="376"/>
      <c r="NYB116" s="376"/>
      <c r="NYC116" s="376"/>
      <c r="NYD116" s="376"/>
      <c r="NYE116" s="376"/>
      <c r="NYF116" s="376"/>
      <c r="NYG116" s="376"/>
      <c r="NYH116" s="376"/>
      <c r="NYI116" s="376"/>
      <c r="NYJ116" s="376"/>
      <c r="NYK116" s="376"/>
      <c r="NYL116" s="376"/>
      <c r="NYM116" s="376"/>
      <c r="NYN116" s="376"/>
      <c r="NYO116" s="376"/>
      <c r="NYP116" s="376"/>
      <c r="NYQ116" s="376"/>
      <c r="NYR116" s="376"/>
      <c r="NYS116" s="376"/>
      <c r="NYT116" s="376"/>
      <c r="NYU116" s="376"/>
      <c r="NYV116" s="376"/>
      <c r="NYW116" s="376"/>
      <c r="NYX116" s="376"/>
      <c r="NYY116" s="376"/>
      <c r="NYZ116" s="376"/>
      <c r="NZA116" s="376"/>
      <c r="NZB116" s="376"/>
      <c r="NZC116" s="376"/>
      <c r="NZD116" s="376"/>
      <c r="NZE116" s="376"/>
      <c r="NZF116" s="376"/>
      <c r="NZG116" s="376"/>
      <c r="NZH116" s="376"/>
      <c r="NZI116" s="376"/>
      <c r="NZJ116" s="376"/>
      <c r="NZK116" s="376"/>
      <c r="NZL116" s="376"/>
      <c r="NZM116" s="376"/>
      <c r="NZN116" s="376"/>
      <c r="NZO116" s="376"/>
      <c r="NZP116" s="376"/>
      <c r="NZQ116" s="376"/>
      <c r="NZR116" s="376"/>
      <c r="NZS116" s="376"/>
      <c r="NZT116" s="376"/>
      <c r="NZU116" s="376"/>
      <c r="NZV116" s="376"/>
      <c r="NZW116" s="376"/>
      <c r="NZX116" s="376"/>
      <c r="NZY116" s="376"/>
      <c r="NZZ116" s="376"/>
      <c r="OAA116" s="376"/>
      <c r="OAB116" s="376"/>
      <c r="OAC116" s="376"/>
      <c r="OAD116" s="376"/>
      <c r="OAE116" s="376"/>
      <c r="OAF116" s="376"/>
      <c r="OAG116" s="376"/>
      <c r="OAH116" s="376"/>
      <c r="OAI116" s="376"/>
      <c r="OAJ116" s="376"/>
      <c r="OAK116" s="376"/>
      <c r="OAL116" s="376"/>
      <c r="OAM116" s="376"/>
      <c r="OAN116" s="376"/>
      <c r="OAO116" s="376"/>
      <c r="OAP116" s="376"/>
      <c r="OAQ116" s="376"/>
      <c r="OAR116" s="376"/>
      <c r="OAS116" s="376"/>
      <c r="OAT116" s="376"/>
      <c r="OAU116" s="376"/>
      <c r="OAV116" s="376"/>
      <c r="OAW116" s="376"/>
      <c r="OAX116" s="376"/>
      <c r="OAY116" s="376"/>
      <c r="OAZ116" s="376"/>
      <c r="OBA116" s="376"/>
      <c r="OBB116" s="376"/>
      <c r="OBC116" s="376"/>
      <c r="OBD116" s="376"/>
      <c r="OBE116" s="376"/>
      <c r="OBF116" s="376"/>
      <c r="OBG116" s="376"/>
      <c r="OBH116" s="376"/>
      <c r="OBI116" s="376"/>
      <c r="OBJ116" s="376"/>
      <c r="OBK116" s="376"/>
      <c r="OBL116" s="376"/>
      <c r="OBM116" s="376"/>
      <c r="OBN116" s="376"/>
      <c r="OBO116" s="376"/>
      <c r="OBP116" s="376"/>
      <c r="OBQ116" s="376"/>
      <c r="OBR116" s="376"/>
      <c r="OBS116" s="376"/>
      <c r="OBT116" s="376"/>
      <c r="OBU116" s="376"/>
      <c r="OBV116" s="376"/>
      <c r="OBW116" s="376"/>
      <c r="OBX116" s="376"/>
      <c r="OBY116" s="376"/>
      <c r="OBZ116" s="376"/>
      <c r="OCA116" s="376"/>
      <c r="OCB116" s="376"/>
      <c r="OCC116" s="376"/>
      <c r="OCD116" s="376"/>
      <c r="OCE116" s="376"/>
      <c r="OCF116" s="376"/>
      <c r="OCG116" s="376"/>
      <c r="OCH116" s="376"/>
      <c r="OCI116" s="376"/>
      <c r="OCJ116" s="376"/>
      <c r="OCK116" s="376"/>
      <c r="OCL116" s="376"/>
      <c r="OCM116" s="376"/>
      <c r="OCN116" s="376"/>
      <c r="OCO116" s="376"/>
      <c r="OCP116" s="376"/>
      <c r="OCQ116" s="376"/>
      <c r="OCR116" s="376"/>
      <c r="OCS116" s="376"/>
      <c r="OCT116" s="376"/>
      <c r="OCU116" s="376"/>
      <c r="OCV116" s="376"/>
      <c r="OCW116" s="376"/>
      <c r="OCX116" s="376"/>
      <c r="OCY116" s="376"/>
      <c r="OCZ116" s="376"/>
      <c r="ODA116" s="376"/>
      <c r="ODB116" s="376"/>
      <c r="ODC116" s="376"/>
      <c r="ODD116" s="376"/>
      <c r="ODE116" s="376"/>
      <c r="ODF116" s="376"/>
      <c r="ODG116" s="376"/>
      <c r="ODH116" s="376"/>
      <c r="ODI116" s="376"/>
      <c r="ODJ116" s="376"/>
      <c r="ODK116" s="376"/>
      <c r="ODL116" s="376"/>
      <c r="ODM116" s="376"/>
      <c r="ODN116" s="376"/>
      <c r="ODO116" s="376"/>
      <c r="ODP116" s="376"/>
      <c r="ODQ116" s="376"/>
      <c r="ODR116" s="376"/>
      <c r="ODS116" s="376"/>
      <c r="ODT116" s="376"/>
      <c r="ODU116" s="376"/>
      <c r="ODV116" s="376"/>
      <c r="ODW116" s="376"/>
      <c r="ODX116" s="376"/>
      <c r="ODY116" s="376"/>
      <c r="ODZ116" s="376"/>
      <c r="OEA116" s="376"/>
      <c r="OEB116" s="376"/>
      <c r="OEC116" s="376"/>
      <c r="OED116" s="376"/>
      <c r="OEE116" s="376"/>
      <c r="OEF116" s="376"/>
      <c r="OEG116" s="376"/>
      <c r="OEH116" s="376"/>
      <c r="OEI116" s="376"/>
      <c r="OEJ116" s="376"/>
      <c r="OEK116" s="376"/>
      <c r="OEL116" s="376"/>
      <c r="OEM116" s="376"/>
      <c r="OEN116" s="376"/>
      <c r="OEO116" s="376"/>
      <c r="OEP116" s="376"/>
      <c r="OEQ116" s="376"/>
      <c r="OER116" s="376"/>
      <c r="OES116" s="376"/>
      <c r="OET116" s="376"/>
      <c r="OEU116" s="376"/>
      <c r="OEV116" s="376"/>
      <c r="OEW116" s="376"/>
      <c r="OEX116" s="376"/>
      <c r="OEY116" s="376"/>
      <c r="OEZ116" s="376"/>
      <c r="OFA116" s="376"/>
      <c r="OFB116" s="376"/>
      <c r="OFC116" s="376"/>
      <c r="OFD116" s="376"/>
      <c r="OFE116" s="376"/>
      <c r="OFF116" s="376"/>
      <c r="OFG116" s="376"/>
      <c r="OFH116" s="376"/>
      <c r="OFI116" s="376"/>
      <c r="OFJ116" s="376"/>
      <c r="OFK116" s="376"/>
      <c r="OFL116" s="376"/>
      <c r="OFM116" s="376"/>
      <c r="OFN116" s="376"/>
      <c r="OFO116" s="376"/>
      <c r="OFP116" s="376"/>
      <c r="OFQ116" s="376"/>
      <c r="OFR116" s="376"/>
      <c r="OFS116" s="376"/>
      <c r="OFT116" s="376"/>
      <c r="OFU116" s="376"/>
      <c r="OFV116" s="376"/>
      <c r="OFW116" s="376"/>
      <c r="OFX116" s="376"/>
      <c r="OFY116" s="376"/>
      <c r="OFZ116" s="376"/>
      <c r="OGA116" s="376"/>
      <c r="OGB116" s="376"/>
      <c r="OGC116" s="376"/>
      <c r="OGD116" s="376"/>
      <c r="OGE116" s="376"/>
      <c r="OGF116" s="376"/>
      <c r="OGG116" s="376"/>
      <c r="OGH116" s="376"/>
      <c r="OGI116" s="376"/>
      <c r="OGJ116" s="376"/>
      <c r="OGK116" s="376"/>
      <c r="OGL116" s="376"/>
      <c r="OGM116" s="376"/>
      <c r="OGN116" s="376"/>
      <c r="OGO116" s="376"/>
      <c r="OGP116" s="376"/>
      <c r="OGQ116" s="376"/>
      <c r="OGR116" s="376"/>
      <c r="OGS116" s="376"/>
      <c r="OGT116" s="376"/>
      <c r="OGU116" s="376"/>
      <c r="OGV116" s="376"/>
      <c r="OGW116" s="376"/>
      <c r="OGX116" s="376"/>
      <c r="OGY116" s="376"/>
      <c r="OGZ116" s="376"/>
      <c r="OHA116" s="376"/>
      <c r="OHB116" s="376"/>
      <c r="OHC116" s="376"/>
      <c r="OHD116" s="376"/>
      <c r="OHE116" s="376"/>
      <c r="OHF116" s="376"/>
      <c r="OHG116" s="376"/>
      <c r="OHH116" s="376"/>
      <c r="OHI116" s="376"/>
      <c r="OHJ116" s="376"/>
      <c r="OHK116" s="376"/>
      <c r="OHL116" s="376"/>
      <c r="OHM116" s="376"/>
      <c r="OHN116" s="376"/>
      <c r="OHO116" s="376"/>
      <c r="OHP116" s="376"/>
      <c r="OHQ116" s="376"/>
      <c r="OHR116" s="376"/>
      <c r="OHS116" s="376"/>
      <c r="OHT116" s="376"/>
      <c r="OHU116" s="376"/>
      <c r="OHV116" s="376"/>
      <c r="OHW116" s="376"/>
      <c r="OHX116" s="376"/>
      <c r="OHY116" s="376"/>
      <c r="OHZ116" s="376"/>
      <c r="OIA116" s="376"/>
      <c r="OIB116" s="376"/>
      <c r="OIC116" s="376"/>
      <c r="OID116" s="376"/>
      <c r="OIE116" s="376"/>
      <c r="OIF116" s="376"/>
      <c r="OIG116" s="376"/>
      <c r="OIH116" s="376"/>
      <c r="OII116" s="376"/>
      <c r="OIJ116" s="376"/>
      <c r="OIK116" s="376"/>
      <c r="OIL116" s="376"/>
      <c r="OIM116" s="376"/>
      <c r="OIN116" s="376"/>
      <c r="OIO116" s="376"/>
      <c r="OIP116" s="376"/>
      <c r="OIQ116" s="376"/>
      <c r="OIR116" s="376"/>
      <c r="OIS116" s="376"/>
      <c r="OIT116" s="376"/>
      <c r="OIU116" s="376"/>
      <c r="OIV116" s="376"/>
      <c r="OIW116" s="376"/>
      <c r="OIX116" s="376"/>
      <c r="OIY116" s="376"/>
      <c r="OIZ116" s="376"/>
      <c r="OJA116" s="376"/>
      <c r="OJB116" s="376"/>
      <c r="OJC116" s="376"/>
      <c r="OJD116" s="376"/>
      <c r="OJE116" s="376"/>
      <c r="OJF116" s="376"/>
      <c r="OJG116" s="376"/>
      <c r="OJH116" s="376"/>
      <c r="OJI116" s="376"/>
      <c r="OJJ116" s="376"/>
      <c r="OJK116" s="376"/>
      <c r="OJL116" s="376"/>
      <c r="OJM116" s="376"/>
      <c r="OJN116" s="376"/>
      <c r="OJO116" s="376"/>
      <c r="OJP116" s="376"/>
      <c r="OJQ116" s="376"/>
      <c r="OJR116" s="376"/>
      <c r="OJS116" s="376"/>
      <c r="OJT116" s="376"/>
      <c r="OJU116" s="376"/>
      <c r="OJV116" s="376"/>
      <c r="OJW116" s="376"/>
      <c r="OJX116" s="376"/>
      <c r="OJY116" s="376"/>
      <c r="OJZ116" s="376"/>
      <c r="OKA116" s="376"/>
      <c r="OKB116" s="376"/>
      <c r="OKC116" s="376"/>
      <c r="OKD116" s="376"/>
      <c r="OKE116" s="376"/>
      <c r="OKF116" s="376"/>
      <c r="OKG116" s="376"/>
      <c r="OKH116" s="376"/>
      <c r="OKI116" s="376"/>
      <c r="OKJ116" s="376"/>
      <c r="OKK116" s="376"/>
      <c r="OKL116" s="376"/>
      <c r="OKM116" s="376"/>
      <c r="OKN116" s="376"/>
      <c r="OKO116" s="376"/>
      <c r="OKP116" s="376"/>
      <c r="OKQ116" s="376"/>
      <c r="OKR116" s="376"/>
      <c r="OKS116" s="376"/>
      <c r="OKT116" s="376"/>
      <c r="OKU116" s="376"/>
      <c r="OKV116" s="376"/>
      <c r="OKW116" s="376"/>
      <c r="OKX116" s="376"/>
      <c r="OKY116" s="376"/>
      <c r="OKZ116" s="376"/>
      <c r="OLA116" s="376"/>
      <c r="OLB116" s="376"/>
      <c r="OLC116" s="376"/>
      <c r="OLD116" s="376"/>
      <c r="OLE116" s="376"/>
      <c r="OLF116" s="376"/>
      <c r="OLG116" s="376"/>
      <c r="OLH116" s="376"/>
      <c r="OLI116" s="376"/>
      <c r="OLJ116" s="376"/>
      <c r="OLK116" s="376"/>
      <c r="OLL116" s="376"/>
      <c r="OLM116" s="376"/>
      <c r="OLN116" s="376"/>
      <c r="OLO116" s="376"/>
      <c r="OLP116" s="376"/>
      <c r="OLQ116" s="376"/>
      <c r="OLR116" s="376"/>
      <c r="OLS116" s="376"/>
      <c r="OLT116" s="376"/>
      <c r="OLU116" s="376"/>
      <c r="OLV116" s="376"/>
      <c r="OLW116" s="376"/>
      <c r="OLX116" s="376"/>
      <c r="OLY116" s="376"/>
      <c r="OLZ116" s="376"/>
      <c r="OMA116" s="376"/>
      <c r="OMB116" s="376"/>
      <c r="OMC116" s="376"/>
      <c r="OMD116" s="376"/>
      <c r="OME116" s="376"/>
      <c r="OMF116" s="376"/>
      <c r="OMG116" s="376"/>
      <c r="OMH116" s="376"/>
      <c r="OMI116" s="376"/>
      <c r="OMJ116" s="376"/>
      <c r="OMK116" s="376"/>
      <c r="OML116" s="376"/>
      <c r="OMM116" s="376"/>
      <c r="OMN116" s="376"/>
      <c r="OMO116" s="376"/>
      <c r="OMP116" s="376"/>
      <c r="OMQ116" s="376"/>
      <c r="OMR116" s="376"/>
      <c r="OMS116" s="376"/>
      <c r="OMT116" s="376"/>
      <c r="OMU116" s="376"/>
      <c r="OMV116" s="376"/>
      <c r="OMW116" s="376"/>
      <c r="OMX116" s="376"/>
      <c r="OMY116" s="376"/>
      <c r="OMZ116" s="376"/>
      <c r="ONA116" s="376"/>
      <c r="ONB116" s="376"/>
      <c r="ONC116" s="376"/>
      <c r="OND116" s="376"/>
      <c r="ONE116" s="376"/>
      <c r="ONF116" s="376"/>
      <c r="ONG116" s="376"/>
      <c r="ONH116" s="376"/>
      <c r="ONI116" s="376"/>
      <c r="ONJ116" s="376"/>
      <c r="ONK116" s="376"/>
      <c r="ONL116" s="376"/>
      <c r="ONM116" s="376"/>
      <c r="ONN116" s="376"/>
      <c r="ONO116" s="376"/>
      <c r="ONP116" s="376"/>
      <c r="ONQ116" s="376"/>
      <c r="ONR116" s="376"/>
      <c r="ONS116" s="376"/>
      <c r="ONT116" s="376"/>
      <c r="ONU116" s="376"/>
      <c r="ONV116" s="376"/>
      <c r="ONW116" s="376"/>
      <c r="ONX116" s="376"/>
      <c r="ONY116" s="376"/>
      <c r="ONZ116" s="376"/>
      <c r="OOA116" s="376"/>
      <c r="OOB116" s="376"/>
      <c r="OOC116" s="376"/>
      <c r="OOD116" s="376"/>
      <c r="OOE116" s="376"/>
      <c r="OOF116" s="376"/>
      <c r="OOG116" s="376"/>
      <c r="OOH116" s="376"/>
      <c r="OOI116" s="376"/>
      <c r="OOJ116" s="376"/>
      <c r="OOK116" s="376"/>
      <c r="OOL116" s="376"/>
      <c r="OOM116" s="376"/>
      <c r="OON116" s="376"/>
      <c r="OOO116" s="376"/>
      <c r="OOP116" s="376"/>
      <c r="OOQ116" s="376"/>
      <c r="OOR116" s="376"/>
      <c r="OOS116" s="376"/>
      <c r="OOT116" s="376"/>
      <c r="OOU116" s="376"/>
      <c r="OOV116" s="376"/>
      <c r="OOW116" s="376"/>
      <c r="OOX116" s="376"/>
      <c r="OOY116" s="376"/>
      <c r="OOZ116" s="376"/>
      <c r="OPA116" s="376"/>
      <c r="OPB116" s="376"/>
      <c r="OPC116" s="376"/>
      <c r="OPD116" s="376"/>
      <c r="OPE116" s="376"/>
      <c r="OPF116" s="376"/>
      <c r="OPG116" s="376"/>
      <c r="OPH116" s="376"/>
      <c r="OPI116" s="376"/>
      <c r="OPJ116" s="376"/>
      <c r="OPK116" s="376"/>
      <c r="OPL116" s="376"/>
      <c r="OPM116" s="376"/>
      <c r="OPN116" s="376"/>
      <c r="OPO116" s="376"/>
      <c r="OPP116" s="376"/>
      <c r="OPQ116" s="376"/>
      <c r="OPR116" s="376"/>
      <c r="OPS116" s="376"/>
      <c r="OPT116" s="376"/>
      <c r="OPU116" s="376"/>
      <c r="OPV116" s="376"/>
      <c r="OPW116" s="376"/>
      <c r="OPX116" s="376"/>
      <c r="OPY116" s="376"/>
      <c r="OPZ116" s="376"/>
      <c r="OQA116" s="376"/>
      <c r="OQB116" s="376"/>
      <c r="OQC116" s="376"/>
      <c r="OQD116" s="376"/>
      <c r="OQE116" s="376"/>
      <c r="OQF116" s="376"/>
      <c r="OQG116" s="376"/>
      <c r="OQH116" s="376"/>
      <c r="OQI116" s="376"/>
      <c r="OQJ116" s="376"/>
      <c r="OQK116" s="376"/>
      <c r="OQL116" s="376"/>
      <c r="OQM116" s="376"/>
      <c r="OQN116" s="376"/>
      <c r="OQO116" s="376"/>
      <c r="OQP116" s="376"/>
      <c r="OQQ116" s="376"/>
      <c r="OQR116" s="376"/>
      <c r="OQS116" s="376"/>
      <c r="OQT116" s="376"/>
      <c r="OQU116" s="376"/>
      <c r="OQV116" s="376"/>
      <c r="OQW116" s="376"/>
      <c r="OQX116" s="376"/>
      <c r="OQY116" s="376"/>
      <c r="OQZ116" s="376"/>
      <c r="ORA116" s="376"/>
      <c r="ORB116" s="376"/>
      <c r="ORC116" s="376"/>
      <c r="ORD116" s="376"/>
      <c r="ORE116" s="376"/>
      <c r="ORF116" s="376"/>
      <c r="ORG116" s="376"/>
      <c r="ORH116" s="376"/>
      <c r="ORI116" s="376"/>
      <c r="ORJ116" s="376"/>
      <c r="ORK116" s="376"/>
      <c r="ORL116" s="376"/>
      <c r="ORM116" s="376"/>
      <c r="ORN116" s="376"/>
      <c r="ORO116" s="376"/>
      <c r="ORP116" s="376"/>
      <c r="ORQ116" s="376"/>
      <c r="ORR116" s="376"/>
      <c r="ORS116" s="376"/>
      <c r="ORT116" s="376"/>
      <c r="ORU116" s="376"/>
      <c r="ORV116" s="376"/>
      <c r="ORW116" s="376"/>
      <c r="ORX116" s="376"/>
      <c r="ORY116" s="376"/>
      <c r="ORZ116" s="376"/>
      <c r="OSA116" s="376"/>
      <c r="OSB116" s="376"/>
      <c r="OSC116" s="376"/>
      <c r="OSD116" s="376"/>
      <c r="OSE116" s="376"/>
      <c r="OSF116" s="376"/>
      <c r="OSG116" s="376"/>
      <c r="OSH116" s="376"/>
      <c r="OSI116" s="376"/>
      <c r="OSJ116" s="376"/>
      <c r="OSK116" s="376"/>
      <c r="OSL116" s="376"/>
      <c r="OSM116" s="376"/>
      <c r="OSN116" s="376"/>
      <c r="OSO116" s="376"/>
      <c r="OSP116" s="376"/>
      <c r="OSQ116" s="376"/>
      <c r="OSR116" s="376"/>
      <c r="OSS116" s="376"/>
      <c r="OST116" s="376"/>
      <c r="OSU116" s="376"/>
      <c r="OSV116" s="376"/>
      <c r="OSW116" s="376"/>
      <c r="OSX116" s="376"/>
      <c r="OSY116" s="376"/>
      <c r="OSZ116" s="376"/>
      <c r="OTA116" s="376"/>
      <c r="OTB116" s="376"/>
      <c r="OTC116" s="376"/>
      <c r="OTD116" s="376"/>
      <c r="OTE116" s="376"/>
      <c r="OTF116" s="376"/>
      <c r="OTG116" s="376"/>
      <c r="OTH116" s="376"/>
      <c r="OTI116" s="376"/>
      <c r="OTJ116" s="376"/>
      <c r="OTK116" s="376"/>
      <c r="OTL116" s="376"/>
      <c r="OTM116" s="376"/>
      <c r="OTN116" s="376"/>
      <c r="OTO116" s="376"/>
      <c r="OTP116" s="376"/>
      <c r="OTQ116" s="376"/>
      <c r="OTR116" s="376"/>
      <c r="OTS116" s="376"/>
      <c r="OTT116" s="376"/>
      <c r="OTU116" s="376"/>
      <c r="OTV116" s="376"/>
      <c r="OTW116" s="376"/>
      <c r="OTX116" s="376"/>
      <c r="OTY116" s="376"/>
      <c r="OTZ116" s="376"/>
      <c r="OUA116" s="376"/>
      <c r="OUB116" s="376"/>
      <c r="OUC116" s="376"/>
      <c r="OUD116" s="376"/>
      <c r="OUE116" s="376"/>
      <c r="OUF116" s="376"/>
      <c r="OUG116" s="376"/>
      <c r="OUH116" s="376"/>
      <c r="OUI116" s="376"/>
      <c r="OUJ116" s="376"/>
      <c r="OUK116" s="376"/>
      <c r="OUL116" s="376"/>
      <c r="OUM116" s="376"/>
      <c r="OUN116" s="376"/>
      <c r="OUO116" s="376"/>
      <c r="OUP116" s="376"/>
      <c r="OUQ116" s="376"/>
      <c r="OUR116" s="376"/>
      <c r="OUS116" s="376"/>
      <c r="OUT116" s="376"/>
      <c r="OUU116" s="376"/>
      <c r="OUV116" s="376"/>
      <c r="OUW116" s="376"/>
      <c r="OUX116" s="376"/>
      <c r="OUY116" s="376"/>
      <c r="OUZ116" s="376"/>
      <c r="OVA116" s="376"/>
      <c r="OVB116" s="376"/>
      <c r="OVC116" s="376"/>
      <c r="OVD116" s="376"/>
      <c r="OVE116" s="376"/>
      <c r="OVF116" s="376"/>
      <c r="OVG116" s="376"/>
      <c r="OVH116" s="376"/>
      <c r="OVI116" s="376"/>
      <c r="OVJ116" s="376"/>
      <c r="OVK116" s="376"/>
      <c r="OVL116" s="376"/>
      <c r="OVM116" s="376"/>
      <c r="OVN116" s="376"/>
      <c r="OVO116" s="376"/>
      <c r="OVP116" s="376"/>
      <c r="OVQ116" s="376"/>
      <c r="OVR116" s="376"/>
      <c r="OVS116" s="376"/>
      <c r="OVT116" s="376"/>
      <c r="OVU116" s="376"/>
      <c r="OVV116" s="376"/>
      <c r="OVW116" s="376"/>
      <c r="OVX116" s="376"/>
      <c r="OVY116" s="376"/>
      <c r="OVZ116" s="376"/>
      <c r="OWA116" s="376"/>
      <c r="OWB116" s="376"/>
      <c r="OWC116" s="376"/>
      <c r="OWD116" s="376"/>
      <c r="OWE116" s="376"/>
      <c r="OWF116" s="376"/>
      <c r="OWG116" s="376"/>
      <c r="OWH116" s="376"/>
      <c r="OWI116" s="376"/>
      <c r="OWJ116" s="376"/>
      <c r="OWK116" s="376"/>
      <c r="OWL116" s="376"/>
      <c r="OWM116" s="376"/>
      <c r="OWN116" s="376"/>
      <c r="OWO116" s="376"/>
      <c r="OWP116" s="376"/>
      <c r="OWQ116" s="376"/>
      <c r="OWR116" s="376"/>
      <c r="OWS116" s="376"/>
      <c r="OWT116" s="376"/>
      <c r="OWU116" s="376"/>
      <c r="OWV116" s="376"/>
      <c r="OWW116" s="376"/>
      <c r="OWX116" s="376"/>
      <c r="OWY116" s="376"/>
      <c r="OWZ116" s="376"/>
      <c r="OXA116" s="376"/>
      <c r="OXB116" s="376"/>
      <c r="OXC116" s="376"/>
      <c r="OXD116" s="376"/>
      <c r="OXE116" s="376"/>
      <c r="OXF116" s="376"/>
      <c r="OXG116" s="376"/>
      <c r="OXH116" s="376"/>
      <c r="OXI116" s="376"/>
      <c r="OXJ116" s="376"/>
      <c r="OXK116" s="376"/>
      <c r="OXL116" s="376"/>
      <c r="OXM116" s="376"/>
      <c r="OXN116" s="376"/>
      <c r="OXO116" s="376"/>
      <c r="OXP116" s="376"/>
      <c r="OXQ116" s="376"/>
      <c r="OXR116" s="376"/>
      <c r="OXS116" s="376"/>
      <c r="OXT116" s="376"/>
      <c r="OXU116" s="376"/>
      <c r="OXV116" s="376"/>
      <c r="OXW116" s="376"/>
      <c r="OXX116" s="376"/>
      <c r="OXY116" s="376"/>
      <c r="OXZ116" s="376"/>
      <c r="OYA116" s="376"/>
      <c r="OYB116" s="376"/>
      <c r="OYC116" s="376"/>
      <c r="OYD116" s="376"/>
      <c r="OYE116" s="376"/>
      <c r="OYF116" s="376"/>
      <c r="OYG116" s="376"/>
      <c r="OYH116" s="376"/>
      <c r="OYI116" s="376"/>
      <c r="OYJ116" s="376"/>
      <c r="OYK116" s="376"/>
      <c r="OYL116" s="376"/>
      <c r="OYM116" s="376"/>
      <c r="OYN116" s="376"/>
      <c r="OYO116" s="376"/>
      <c r="OYP116" s="376"/>
      <c r="OYQ116" s="376"/>
      <c r="OYR116" s="376"/>
      <c r="OYS116" s="376"/>
      <c r="OYT116" s="376"/>
      <c r="OYU116" s="376"/>
      <c r="OYV116" s="376"/>
      <c r="OYW116" s="376"/>
      <c r="OYX116" s="376"/>
      <c r="OYY116" s="376"/>
      <c r="OYZ116" s="376"/>
      <c r="OZA116" s="376"/>
      <c r="OZB116" s="376"/>
      <c r="OZC116" s="376"/>
      <c r="OZD116" s="376"/>
      <c r="OZE116" s="376"/>
      <c r="OZF116" s="376"/>
      <c r="OZG116" s="376"/>
      <c r="OZH116" s="376"/>
      <c r="OZI116" s="376"/>
      <c r="OZJ116" s="376"/>
      <c r="OZK116" s="376"/>
      <c r="OZL116" s="376"/>
      <c r="OZM116" s="376"/>
      <c r="OZN116" s="376"/>
      <c r="OZO116" s="376"/>
      <c r="OZP116" s="376"/>
      <c r="OZQ116" s="376"/>
      <c r="OZR116" s="376"/>
      <c r="OZS116" s="376"/>
      <c r="OZT116" s="376"/>
      <c r="OZU116" s="376"/>
      <c r="OZV116" s="376"/>
      <c r="OZW116" s="376"/>
      <c r="OZX116" s="376"/>
      <c r="OZY116" s="376"/>
      <c r="OZZ116" s="376"/>
      <c r="PAA116" s="376"/>
      <c r="PAB116" s="376"/>
      <c r="PAC116" s="376"/>
      <c r="PAD116" s="376"/>
      <c r="PAE116" s="376"/>
      <c r="PAF116" s="376"/>
      <c r="PAG116" s="376"/>
      <c r="PAH116" s="376"/>
      <c r="PAI116" s="376"/>
      <c r="PAJ116" s="376"/>
      <c r="PAK116" s="376"/>
      <c r="PAL116" s="376"/>
      <c r="PAM116" s="376"/>
      <c r="PAN116" s="376"/>
      <c r="PAO116" s="376"/>
      <c r="PAP116" s="376"/>
      <c r="PAQ116" s="376"/>
      <c r="PAR116" s="376"/>
      <c r="PAS116" s="376"/>
      <c r="PAT116" s="376"/>
      <c r="PAU116" s="376"/>
      <c r="PAV116" s="376"/>
      <c r="PAW116" s="376"/>
      <c r="PAX116" s="376"/>
      <c r="PAY116" s="376"/>
      <c r="PAZ116" s="376"/>
      <c r="PBA116" s="376"/>
      <c r="PBB116" s="376"/>
      <c r="PBC116" s="376"/>
      <c r="PBD116" s="376"/>
      <c r="PBE116" s="376"/>
      <c r="PBF116" s="376"/>
      <c r="PBG116" s="376"/>
      <c r="PBH116" s="376"/>
      <c r="PBI116" s="376"/>
      <c r="PBJ116" s="376"/>
      <c r="PBK116" s="376"/>
      <c r="PBL116" s="376"/>
      <c r="PBM116" s="376"/>
      <c r="PBN116" s="376"/>
      <c r="PBO116" s="376"/>
      <c r="PBP116" s="376"/>
      <c r="PBQ116" s="376"/>
      <c r="PBR116" s="376"/>
      <c r="PBS116" s="376"/>
      <c r="PBT116" s="376"/>
      <c r="PBU116" s="376"/>
      <c r="PBV116" s="376"/>
      <c r="PBW116" s="376"/>
      <c r="PBX116" s="376"/>
      <c r="PBY116" s="376"/>
      <c r="PBZ116" s="376"/>
      <c r="PCA116" s="376"/>
      <c r="PCB116" s="376"/>
      <c r="PCC116" s="376"/>
      <c r="PCD116" s="376"/>
      <c r="PCE116" s="376"/>
      <c r="PCF116" s="376"/>
      <c r="PCG116" s="376"/>
      <c r="PCH116" s="376"/>
      <c r="PCI116" s="376"/>
      <c r="PCJ116" s="376"/>
      <c r="PCK116" s="376"/>
      <c r="PCL116" s="376"/>
      <c r="PCM116" s="376"/>
      <c r="PCN116" s="376"/>
      <c r="PCO116" s="376"/>
      <c r="PCP116" s="376"/>
      <c r="PCQ116" s="376"/>
      <c r="PCR116" s="376"/>
      <c r="PCS116" s="376"/>
      <c r="PCT116" s="376"/>
      <c r="PCU116" s="376"/>
      <c r="PCV116" s="376"/>
      <c r="PCW116" s="376"/>
      <c r="PCX116" s="376"/>
      <c r="PCY116" s="376"/>
      <c r="PCZ116" s="376"/>
      <c r="PDA116" s="376"/>
      <c r="PDB116" s="376"/>
      <c r="PDC116" s="376"/>
      <c r="PDD116" s="376"/>
      <c r="PDE116" s="376"/>
      <c r="PDF116" s="376"/>
      <c r="PDG116" s="376"/>
      <c r="PDH116" s="376"/>
      <c r="PDI116" s="376"/>
      <c r="PDJ116" s="376"/>
      <c r="PDK116" s="376"/>
      <c r="PDL116" s="376"/>
      <c r="PDM116" s="376"/>
      <c r="PDN116" s="376"/>
      <c r="PDO116" s="376"/>
      <c r="PDP116" s="376"/>
      <c r="PDQ116" s="376"/>
      <c r="PDR116" s="376"/>
      <c r="PDS116" s="376"/>
      <c r="PDT116" s="376"/>
      <c r="PDU116" s="376"/>
      <c r="PDV116" s="376"/>
      <c r="PDW116" s="376"/>
      <c r="PDX116" s="376"/>
      <c r="PDY116" s="376"/>
      <c r="PDZ116" s="376"/>
      <c r="PEA116" s="376"/>
      <c r="PEB116" s="376"/>
      <c r="PEC116" s="376"/>
      <c r="PED116" s="376"/>
      <c r="PEE116" s="376"/>
      <c r="PEF116" s="376"/>
      <c r="PEG116" s="376"/>
      <c r="PEH116" s="376"/>
      <c r="PEI116" s="376"/>
      <c r="PEJ116" s="376"/>
      <c r="PEK116" s="376"/>
      <c r="PEL116" s="376"/>
      <c r="PEM116" s="376"/>
      <c r="PEN116" s="376"/>
      <c r="PEO116" s="376"/>
      <c r="PEP116" s="376"/>
      <c r="PEQ116" s="376"/>
      <c r="PER116" s="376"/>
      <c r="PES116" s="376"/>
      <c r="PET116" s="376"/>
      <c r="PEU116" s="376"/>
      <c r="PEV116" s="376"/>
      <c r="PEW116" s="376"/>
      <c r="PEX116" s="376"/>
      <c r="PEY116" s="376"/>
      <c r="PEZ116" s="376"/>
      <c r="PFA116" s="376"/>
      <c r="PFB116" s="376"/>
      <c r="PFC116" s="376"/>
      <c r="PFD116" s="376"/>
      <c r="PFE116" s="376"/>
      <c r="PFF116" s="376"/>
      <c r="PFG116" s="376"/>
      <c r="PFH116" s="376"/>
      <c r="PFI116" s="376"/>
      <c r="PFJ116" s="376"/>
      <c r="PFK116" s="376"/>
      <c r="PFL116" s="376"/>
      <c r="PFM116" s="376"/>
      <c r="PFN116" s="376"/>
      <c r="PFO116" s="376"/>
      <c r="PFP116" s="376"/>
      <c r="PFQ116" s="376"/>
      <c r="PFR116" s="376"/>
      <c r="PFS116" s="376"/>
      <c r="PFT116" s="376"/>
      <c r="PFU116" s="376"/>
      <c r="PFV116" s="376"/>
      <c r="PFW116" s="376"/>
      <c r="PFX116" s="376"/>
      <c r="PFY116" s="376"/>
      <c r="PFZ116" s="376"/>
      <c r="PGA116" s="376"/>
      <c r="PGB116" s="376"/>
      <c r="PGC116" s="376"/>
      <c r="PGD116" s="376"/>
      <c r="PGE116" s="376"/>
      <c r="PGF116" s="376"/>
      <c r="PGG116" s="376"/>
      <c r="PGH116" s="376"/>
      <c r="PGI116" s="376"/>
      <c r="PGJ116" s="376"/>
      <c r="PGK116" s="376"/>
      <c r="PGL116" s="376"/>
      <c r="PGM116" s="376"/>
      <c r="PGN116" s="376"/>
      <c r="PGO116" s="376"/>
      <c r="PGP116" s="376"/>
      <c r="PGQ116" s="376"/>
      <c r="PGR116" s="376"/>
      <c r="PGS116" s="376"/>
      <c r="PGT116" s="376"/>
      <c r="PGU116" s="376"/>
      <c r="PGV116" s="376"/>
      <c r="PGW116" s="376"/>
      <c r="PGX116" s="376"/>
      <c r="PGY116" s="376"/>
      <c r="PGZ116" s="376"/>
      <c r="PHA116" s="376"/>
      <c r="PHB116" s="376"/>
      <c r="PHC116" s="376"/>
      <c r="PHD116" s="376"/>
      <c r="PHE116" s="376"/>
      <c r="PHF116" s="376"/>
      <c r="PHG116" s="376"/>
      <c r="PHH116" s="376"/>
      <c r="PHI116" s="376"/>
      <c r="PHJ116" s="376"/>
      <c r="PHK116" s="376"/>
      <c r="PHL116" s="376"/>
      <c r="PHM116" s="376"/>
      <c r="PHN116" s="376"/>
      <c r="PHO116" s="376"/>
      <c r="PHP116" s="376"/>
      <c r="PHQ116" s="376"/>
      <c r="PHR116" s="376"/>
      <c r="PHS116" s="376"/>
      <c r="PHT116" s="376"/>
      <c r="PHU116" s="376"/>
      <c r="PHV116" s="376"/>
      <c r="PHW116" s="376"/>
      <c r="PHX116" s="376"/>
      <c r="PHY116" s="376"/>
      <c r="PHZ116" s="376"/>
      <c r="PIA116" s="376"/>
      <c r="PIB116" s="376"/>
      <c r="PIC116" s="376"/>
      <c r="PID116" s="376"/>
      <c r="PIE116" s="376"/>
      <c r="PIF116" s="376"/>
      <c r="PIG116" s="376"/>
      <c r="PIH116" s="376"/>
      <c r="PII116" s="376"/>
      <c r="PIJ116" s="376"/>
      <c r="PIK116" s="376"/>
      <c r="PIL116" s="376"/>
      <c r="PIM116" s="376"/>
      <c r="PIN116" s="376"/>
      <c r="PIO116" s="376"/>
      <c r="PIP116" s="376"/>
      <c r="PIQ116" s="376"/>
      <c r="PIR116" s="376"/>
      <c r="PIS116" s="376"/>
      <c r="PIT116" s="376"/>
      <c r="PIU116" s="376"/>
      <c r="PIV116" s="376"/>
      <c r="PIW116" s="376"/>
      <c r="PIX116" s="376"/>
      <c r="PIY116" s="376"/>
      <c r="PIZ116" s="376"/>
      <c r="PJA116" s="376"/>
      <c r="PJB116" s="376"/>
      <c r="PJC116" s="376"/>
      <c r="PJD116" s="376"/>
      <c r="PJE116" s="376"/>
      <c r="PJF116" s="376"/>
      <c r="PJG116" s="376"/>
      <c r="PJH116" s="376"/>
      <c r="PJI116" s="376"/>
      <c r="PJJ116" s="376"/>
      <c r="PJK116" s="376"/>
      <c r="PJL116" s="376"/>
      <c r="PJM116" s="376"/>
      <c r="PJN116" s="376"/>
      <c r="PJO116" s="376"/>
      <c r="PJP116" s="376"/>
      <c r="PJQ116" s="376"/>
      <c r="PJR116" s="376"/>
      <c r="PJS116" s="376"/>
      <c r="PJT116" s="376"/>
      <c r="PJU116" s="376"/>
      <c r="PJV116" s="376"/>
      <c r="PJW116" s="376"/>
      <c r="PJX116" s="376"/>
      <c r="PJY116" s="376"/>
      <c r="PJZ116" s="376"/>
      <c r="PKA116" s="376"/>
      <c r="PKB116" s="376"/>
      <c r="PKC116" s="376"/>
      <c r="PKD116" s="376"/>
      <c r="PKE116" s="376"/>
      <c r="PKF116" s="376"/>
      <c r="PKG116" s="376"/>
      <c r="PKH116" s="376"/>
      <c r="PKI116" s="376"/>
      <c r="PKJ116" s="376"/>
      <c r="PKK116" s="376"/>
      <c r="PKL116" s="376"/>
      <c r="PKM116" s="376"/>
      <c r="PKN116" s="376"/>
      <c r="PKO116" s="376"/>
      <c r="PKP116" s="376"/>
      <c r="PKQ116" s="376"/>
      <c r="PKR116" s="376"/>
      <c r="PKS116" s="376"/>
      <c r="PKT116" s="376"/>
      <c r="PKU116" s="376"/>
      <c r="PKV116" s="376"/>
      <c r="PKW116" s="376"/>
      <c r="PKX116" s="376"/>
      <c r="PKY116" s="376"/>
      <c r="PKZ116" s="376"/>
      <c r="PLA116" s="376"/>
      <c r="PLB116" s="376"/>
      <c r="PLC116" s="376"/>
      <c r="PLD116" s="376"/>
      <c r="PLE116" s="376"/>
      <c r="PLF116" s="376"/>
      <c r="PLG116" s="376"/>
      <c r="PLH116" s="376"/>
      <c r="PLI116" s="376"/>
      <c r="PLJ116" s="376"/>
      <c r="PLK116" s="376"/>
      <c r="PLL116" s="376"/>
      <c r="PLM116" s="376"/>
      <c r="PLN116" s="376"/>
      <c r="PLO116" s="376"/>
      <c r="PLP116" s="376"/>
      <c r="PLQ116" s="376"/>
      <c r="PLR116" s="376"/>
      <c r="PLS116" s="376"/>
      <c r="PLT116" s="376"/>
      <c r="PLU116" s="376"/>
      <c r="PLV116" s="376"/>
      <c r="PLW116" s="376"/>
      <c r="PLX116" s="376"/>
      <c r="PLY116" s="376"/>
      <c r="PLZ116" s="376"/>
      <c r="PMA116" s="376"/>
      <c r="PMB116" s="376"/>
      <c r="PMC116" s="376"/>
      <c r="PMD116" s="376"/>
      <c r="PME116" s="376"/>
      <c r="PMF116" s="376"/>
      <c r="PMG116" s="376"/>
      <c r="PMH116" s="376"/>
      <c r="PMI116" s="376"/>
      <c r="PMJ116" s="376"/>
      <c r="PMK116" s="376"/>
      <c r="PML116" s="376"/>
      <c r="PMM116" s="376"/>
      <c r="PMN116" s="376"/>
      <c r="PMO116" s="376"/>
      <c r="PMP116" s="376"/>
      <c r="PMQ116" s="376"/>
      <c r="PMR116" s="376"/>
      <c r="PMS116" s="376"/>
      <c r="PMT116" s="376"/>
      <c r="PMU116" s="376"/>
      <c r="PMV116" s="376"/>
      <c r="PMW116" s="376"/>
      <c r="PMX116" s="376"/>
      <c r="PMY116" s="376"/>
      <c r="PMZ116" s="376"/>
      <c r="PNA116" s="376"/>
      <c r="PNB116" s="376"/>
      <c r="PNC116" s="376"/>
      <c r="PND116" s="376"/>
      <c r="PNE116" s="376"/>
      <c r="PNF116" s="376"/>
      <c r="PNG116" s="376"/>
      <c r="PNH116" s="376"/>
      <c r="PNI116" s="376"/>
      <c r="PNJ116" s="376"/>
      <c r="PNK116" s="376"/>
      <c r="PNL116" s="376"/>
      <c r="PNM116" s="376"/>
      <c r="PNN116" s="376"/>
      <c r="PNO116" s="376"/>
      <c r="PNP116" s="376"/>
      <c r="PNQ116" s="376"/>
      <c r="PNR116" s="376"/>
      <c r="PNS116" s="376"/>
      <c r="PNT116" s="376"/>
      <c r="PNU116" s="376"/>
      <c r="PNV116" s="376"/>
      <c r="PNW116" s="376"/>
      <c r="PNX116" s="376"/>
      <c r="PNY116" s="376"/>
      <c r="PNZ116" s="376"/>
      <c r="POA116" s="376"/>
      <c r="POB116" s="376"/>
      <c r="POC116" s="376"/>
      <c r="POD116" s="376"/>
      <c r="POE116" s="376"/>
      <c r="POF116" s="376"/>
      <c r="POG116" s="376"/>
      <c r="POH116" s="376"/>
      <c r="POI116" s="376"/>
      <c r="POJ116" s="376"/>
      <c r="POK116" s="376"/>
      <c r="POL116" s="376"/>
      <c r="POM116" s="376"/>
      <c r="PON116" s="376"/>
      <c r="POO116" s="376"/>
      <c r="POP116" s="376"/>
      <c r="POQ116" s="376"/>
      <c r="POR116" s="376"/>
      <c r="POS116" s="376"/>
      <c r="POT116" s="376"/>
      <c r="POU116" s="376"/>
      <c r="POV116" s="376"/>
      <c r="POW116" s="376"/>
      <c r="POX116" s="376"/>
      <c r="POY116" s="376"/>
      <c r="POZ116" s="376"/>
      <c r="PPA116" s="376"/>
      <c r="PPB116" s="376"/>
      <c r="PPC116" s="376"/>
      <c r="PPD116" s="376"/>
      <c r="PPE116" s="376"/>
      <c r="PPF116" s="376"/>
      <c r="PPG116" s="376"/>
      <c r="PPH116" s="376"/>
      <c r="PPI116" s="376"/>
      <c r="PPJ116" s="376"/>
      <c r="PPK116" s="376"/>
      <c r="PPL116" s="376"/>
      <c r="PPM116" s="376"/>
      <c r="PPN116" s="376"/>
      <c r="PPO116" s="376"/>
      <c r="PPP116" s="376"/>
      <c r="PPQ116" s="376"/>
      <c r="PPR116" s="376"/>
      <c r="PPS116" s="376"/>
      <c r="PPT116" s="376"/>
      <c r="PPU116" s="376"/>
      <c r="PPV116" s="376"/>
      <c r="PPW116" s="376"/>
      <c r="PPX116" s="376"/>
      <c r="PPY116" s="376"/>
      <c r="PPZ116" s="376"/>
      <c r="PQA116" s="376"/>
      <c r="PQB116" s="376"/>
      <c r="PQC116" s="376"/>
      <c r="PQD116" s="376"/>
      <c r="PQE116" s="376"/>
      <c r="PQF116" s="376"/>
      <c r="PQG116" s="376"/>
      <c r="PQH116" s="376"/>
      <c r="PQI116" s="376"/>
      <c r="PQJ116" s="376"/>
      <c r="PQK116" s="376"/>
      <c r="PQL116" s="376"/>
      <c r="PQM116" s="376"/>
      <c r="PQN116" s="376"/>
      <c r="PQO116" s="376"/>
      <c r="PQP116" s="376"/>
      <c r="PQQ116" s="376"/>
      <c r="PQR116" s="376"/>
      <c r="PQS116" s="376"/>
      <c r="PQT116" s="376"/>
      <c r="PQU116" s="376"/>
      <c r="PQV116" s="376"/>
      <c r="PQW116" s="376"/>
      <c r="PQX116" s="376"/>
      <c r="PQY116" s="376"/>
      <c r="PQZ116" s="376"/>
      <c r="PRA116" s="376"/>
      <c r="PRB116" s="376"/>
      <c r="PRC116" s="376"/>
      <c r="PRD116" s="376"/>
      <c r="PRE116" s="376"/>
      <c r="PRF116" s="376"/>
      <c r="PRG116" s="376"/>
      <c r="PRH116" s="376"/>
      <c r="PRI116" s="376"/>
      <c r="PRJ116" s="376"/>
      <c r="PRK116" s="376"/>
      <c r="PRL116" s="376"/>
      <c r="PRM116" s="376"/>
      <c r="PRN116" s="376"/>
      <c r="PRO116" s="376"/>
      <c r="PRP116" s="376"/>
      <c r="PRQ116" s="376"/>
      <c r="PRR116" s="376"/>
      <c r="PRS116" s="376"/>
      <c r="PRT116" s="376"/>
      <c r="PRU116" s="376"/>
      <c r="PRV116" s="376"/>
      <c r="PRW116" s="376"/>
      <c r="PRX116" s="376"/>
      <c r="PRY116" s="376"/>
      <c r="PRZ116" s="376"/>
      <c r="PSA116" s="376"/>
      <c r="PSB116" s="376"/>
      <c r="PSC116" s="376"/>
      <c r="PSD116" s="376"/>
      <c r="PSE116" s="376"/>
      <c r="PSF116" s="376"/>
      <c r="PSG116" s="376"/>
      <c r="PSH116" s="376"/>
      <c r="PSI116" s="376"/>
      <c r="PSJ116" s="376"/>
      <c r="PSK116" s="376"/>
      <c r="PSL116" s="376"/>
      <c r="PSM116" s="376"/>
      <c r="PSN116" s="376"/>
      <c r="PSO116" s="376"/>
      <c r="PSP116" s="376"/>
      <c r="PSQ116" s="376"/>
      <c r="PSR116" s="376"/>
      <c r="PSS116" s="376"/>
      <c r="PST116" s="376"/>
      <c r="PSU116" s="376"/>
      <c r="PSV116" s="376"/>
      <c r="PSW116" s="376"/>
      <c r="PSX116" s="376"/>
      <c r="PSY116" s="376"/>
      <c r="PSZ116" s="376"/>
      <c r="PTA116" s="376"/>
      <c r="PTB116" s="376"/>
      <c r="PTC116" s="376"/>
      <c r="PTD116" s="376"/>
      <c r="PTE116" s="376"/>
      <c r="PTF116" s="376"/>
      <c r="PTG116" s="376"/>
      <c r="PTH116" s="376"/>
      <c r="PTI116" s="376"/>
      <c r="PTJ116" s="376"/>
      <c r="PTK116" s="376"/>
      <c r="PTL116" s="376"/>
      <c r="PTM116" s="376"/>
      <c r="PTN116" s="376"/>
      <c r="PTO116" s="376"/>
      <c r="PTP116" s="376"/>
      <c r="PTQ116" s="376"/>
      <c r="PTR116" s="376"/>
      <c r="PTS116" s="376"/>
      <c r="PTT116" s="376"/>
      <c r="PTU116" s="376"/>
      <c r="PTV116" s="376"/>
      <c r="PTW116" s="376"/>
      <c r="PTX116" s="376"/>
      <c r="PTY116" s="376"/>
      <c r="PTZ116" s="376"/>
      <c r="PUA116" s="376"/>
      <c r="PUB116" s="376"/>
      <c r="PUC116" s="376"/>
      <c r="PUD116" s="376"/>
      <c r="PUE116" s="376"/>
      <c r="PUF116" s="376"/>
      <c r="PUG116" s="376"/>
      <c r="PUH116" s="376"/>
      <c r="PUI116" s="376"/>
      <c r="PUJ116" s="376"/>
      <c r="PUK116" s="376"/>
      <c r="PUL116" s="376"/>
      <c r="PUM116" s="376"/>
      <c r="PUN116" s="376"/>
      <c r="PUO116" s="376"/>
      <c r="PUP116" s="376"/>
      <c r="PUQ116" s="376"/>
      <c r="PUR116" s="376"/>
      <c r="PUS116" s="376"/>
      <c r="PUT116" s="376"/>
      <c r="PUU116" s="376"/>
      <c r="PUV116" s="376"/>
      <c r="PUW116" s="376"/>
      <c r="PUX116" s="376"/>
      <c r="PUY116" s="376"/>
      <c r="PUZ116" s="376"/>
      <c r="PVA116" s="376"/>
      <c r="PVB116" s="376"/>
      <c r="PVC116" s="376"/>
      <c r="PVD116" s="376"/>
      <c r="PVE116" s="376"/>
      <c r="PVF116" s="376"/>
      <c r="PVG116" s="376"/>
      <c r="PVH116" s="376"/>
      <c r="PVI116" s="376"/>
      <c r="PVJ116" s="376"/>
      <c r="PVK116" s="376"/>
      <c r="PVL116" s="376"/>
      <c r="PVM116" s="376"/>
      <c r="PVN116" s="376"/>
      <c r="PVO116" s="376"/>
      <c r="PVP116" s="376"/>
      <c r="PVQ116" s="376"/>
      <c r="PVR116" s="376"/>
      <c r="PVS116" s="376"/>
      <c r="PVT116" s="376"/>
      <c r="PVU116" s="376"/>
      <c r="PVV116" s="376"/>
      <c r="PVW116" s="376"/>
      <c r="PVX116" s="376"/>
      <c r="PVY116" s="376"/>
      <c r="PVZ116" s="376"/>
      <c r="PWA116" s="376"/>
      <c r="PWB116" s="376"/>
      <c r="PWC116" s="376"/>
      <c r="PWD116" s="376"/>
      <c r="PWE116" s="376"/>
      <c r="PWF116" s="376"/>
      <c r="PWG116" s="376"/>
      <c r="PWH116" s="376"/>
      <c r="PWI116" s="376"/>
      <c r="PWJ116" s="376"/>
      <c r="PWK116" s="376"/>
      <c r="PWL116" s="376"/>
      <c r="PWM116" s="376"/>
      <c r="PWN116" s="376"/>
      <c r="PWO116" s="376"/>
      <c r="PWP116" s="376"/>
      <c r="PWQ116" s="376"/>
      <c r="PWR116" s="376"/>
      <c r="PWS116" s="376"/>
      <c r="PWT116" s="376"/>
      <c r="PWU116" s="376"/>
      <c r="PWV116" s="376"/>
      <c r="PWW116" s="376"/>
      <c r="PWX116" s="376"/>
      <c r="PWY116" s="376"/>
      <c r="PWZ116" s="376"/>
      <c r="PXA116" s="376"/>
      <c r="PXB116" s="376"/>
      <c r="PXC116" s="376"/>
      <c r="PXD116" s="376"/>
      <c r="PXE116" s="376"/>
      <c r="PXF116" s="376"/>
      <c r="PXG116" s="376"/>
      <c r="PXH116" s="376"/>
      <c r="PXI116" s="376"/>
      <c r="PXJ116" s="376"/>
      <c r="PXK116" s="376"/>
      <c r="PXL116" s="376"/>
      <c r="PXM116" s="376"/>
      <c r="PXN116" s="376"/>
      <c r="PXO116" s="376"/>
      <c r="PXP116" s="376"/>
      <c r="PXQ116" s="376"/>
      <c r="PXR116" s="376"/>
      <c r="PXS116" s="376"/>
      <c r="PXT116" s="376"/>
      <c r="PXU116" s="376"/>
      <c r="PXV116" s="376"/>
      <c r="PXW116" s="376"/>
      <c r="PXX116" s="376"/>
      <c r="PXY116" s="376"/>
      <c r="PXZ116" s="376"/>
      <c r="PYA116" s="376"/>
      <c r="PYB116" s="376"/>
      <c r="PYC116" s="376"/>
      <c r="PYD116" s="376"/>
      <c r="PYE116" s="376"/>
      <c r="PYF116" s="376"/>
      <c r="PYG116" s="376"/>
      <c r="PYH116" s="376"/>
      <c r="PYI116" s="376"/>
      <c r="PYJ116" s="376"/>
      <c r="PYK116" s="376"/>
      <c r="PYL116" s="376"/>
      <c r="PYM116" s="376"/>
      <c r="PYN116" s="376"/>
      <c r="PYO116" s="376"/>
      <c r="PYP116" s="376"/>
      <c r="PYQ116" s="376"/>
      <c r="PYR116" s="376"/>
      <c r="PYS116" s="376"/>
      <c r="PYT116" s="376"/>
      <c r="PYU116" s="376"/>
      <c r="PYV116" s="376"/>
      <c r="PYW116" s="376"/>
      <c r="PYX116" s="376"/>
      <c r="PYY116" s="376"/>
      <c r="PYZ116" s="376"/>
      <c r="PZA116" s="376"/>
      <c r="PZB116" s="376"/>
      <c r="PZC116" s="376"/>
      <c r="PZD116" s="376"/>
      <c r="PZE116" s="376"/>
      <c r="PZF116" s="376"/>
      <c r="PZG116" s="376"/>
      <c r="PZH116" s="376"/>
      <c r="PZI116" s="376"/>
      <c r="PZJ116" s="376"/>
      <c r="PZK116" s="376"/>
      <c r="PZL116" s="376"/>
      <c r="PZM116" s="376"/>
      <c r="PZN116" s="376"/>
      <c r="PZO116" s="376"/>
      <c r="PZP116" s="376"/>
      <c r="PZQ116" s="376"/>
      <c r="PZR116" s="376"/>
      <c r="PZS116" s="376"/>
      <c r="PZT116" s="376"/>
      <c r="PZU116" s="376"/>
      <c r="PZV116" s="376"/>
      <c r="PZW116" s="376"/>
      <c r="PZX116" s="376"/>
      <c r="PZY116" s="376"/>
      <c r="PZZ116" s="376"/>
      <c r="QAA116" s="376"/>
      <c r="QAB116" s="376"/>
      <c r="QAC116" s="376"/>
      <c r="QAD116" s="376"/>
      <c r="QAE116" s="376"/>
      <c r="QAF116" s="376"/>
      <c r="QAG116" s="376"/>
      <c r="QAH116" s="376"/>
      <c r="QAI116" s="376"/>
      <c r="QAJ116" s="376"/>
      <c r="QAK116" s="376"/>
      <c r="QAL116" s="376"/>
      <c r="QAM116" s="376"/>
      <c r="QAN116" s="376"/>
      <c r="QAO116" s="376"/>
      <c r="QAP116" s="376"/>
      <c r="QAQ116" s="376"/>
      <c r="QAR116" s="376"/>
      <c r="QAS116" s="376"/>
      <c r="QAT116" s="376"/>
      <c r="QAU116" s="376"/>
      <c r="QAV116" s="376"/>
      <c r="QAW116" s="376"/>
      <c r="QAX116" s="376"/>
      <c r="QAY116" s="376"/>
      <c r="QAZ116" s="376"/>
      <c r="QBA116" s="376"/>
      <c r="QBB116" s="376"/>
      <c r="QBC116" s="376"/>
      <c r="QBD116" s="376"/>
      <c r="QBE116" s="376"/>
      <c r="QBF116" s="376"/>
      <c r="QBG116" s="376"/>
      <c r="QBH116" s="376"/>
      <c r="QBI116" s="376"/>
      <c r="QBJ116" s="376"/>
      <c r="QBK116" s="376"/>
      <c r="QBL116" s="376"/>
      <c r="QBM116" s="376"/>
      <c r="QBN116" s="376"/>
      <c r="QBO116" s="376"/>
      <c r="QBP116" s="376"/>
      <c r="QBQ116" s="376"/>
      <c r="QBR116" s="376"/>
      <c r="QBS116" s="376"/>
      <c r="QBT116" s="376"/>
      <c r="QBU116" s="376"/>
      <c r="QBV116" s="376"/>
      <c r="QBW116" s="376"/>
      <c r="QBX116" s="376"/>
      <c r="QBY116" s="376"/>
      <c r="QBZ116" s="376"/>
      <c r="QCA116" s="376"/>
      <c r="QCB116" s="376"/>
      <c r="QCC116" s="376"/>
      <c r="QCD116" s="376"/>
      <c r="QCE116" s="376"/>
      <c r="QCF116" s="376"/>
      <c r="QCG116" s="376"/>
      <c r="QCH116" s="376"/>
      <c r="QCI116" s="376"/>
      <c r="QCJ116" s="376"/>
      <c r="QCK116" s="376"/>
      <c r="QCL116" s="376"/>
      <c r="QCM116" s="376"/>
      <c r="QCN116" s="376"/>
      <c r="QCO116" s="376"/>
      <c r="QCP116" s="376"/>
      <c r="QCQ116" s="376"/>
      <c r="QCR116" s="376"/>
      <c r="QCS116" s="376"/>
      <c r="QCT116" s="376"/>
      <c r="QCU116" s="376"/>
      <c r="QCV116" s="376"/>
      <c r="QCW116" s="376"/>
      <c r="QCX116" s="376"/>
      <c r="QCY116" s="376"/>
      <c r="QCZ116" s="376"/>
      <c r="QDA116" s="376"/>
      <c r="QDB116" s="376"/>
      <c r="QDC116" s="376"/>
      <c r="QDD116" s="376"/>
      <c r="QDE116" s="376"/>
      <c r="QDF116" s="376"/>
      <c r="QDG116" s="376"/>
      <c r="QDH116" s="376"/>
      <c r="QDI116" s="376"/>
      <c r="QDJ116" s="376"/>
      <c r="QDK116" s="376"/>
      <c r="QDL116" s="376"/>
      <c r="QDM116" s="376"/>
      <c r="QDN116" s="376"/>
      <c r="QDO116" s="376"/>
      <c r="QDP116" s="376"/>
      <c r="QDQ116" s="376"/>
      <c r="QDR116" s="376"/>
      <c r="QDS116" s="376"/>
      <c r="QDT116" s="376"/>
      <c r="QDU116" s="376"/>
      <c r="QDV116" s="376"/>
      <c r="QDW116" s="376"/>
      <c r="QDX116" s="376"/>
      <c r="QDY116" s="376"/>
      <c r="QDZ116" s="376"/>
      <c r="QEA116" s="376"/>
      <c r="QEB116" s="376"/>
      <c r="QEC116" s="376"/>
      <c r="QED116" s="376"/>
      <c r="QEE116" s="376"/>
      <c r="QEF116" s="376"/>
      <c r="QEG116" s="376"/>
      <c r="QEH116" s="376"/>
      <c r="QEI116" s="376"/>
      <c r="QEJ116" s="376"/>
      <c r="QEK116" s="376"/>
      <c r="QEL116" s="376"/>
      <c r="QEM116" s="376"/>
      <c r="QEN116" s="376"/>
      <c r="QEO116" s="376"/>
      <c r="QEP116" s="376"/>
      <c r="QEQ116" s="376"/>
      <c r="QER116" s="376"/>
      <c r="QES116" s="376"/>
      <c r="QET116" s="376"/>
      <c r="QEU116" s="376"/>
      <c r="QEV116" s="376"/>
      <c r="QEW116" s="376"/>
      <c r="QEX116" s="376"/>
      <c r="QEY116" s="376"/>
      <c r="QEZ116" s="376"/>
      <c r="QFA116" s="376"/>
      <c r="QFB116" s="376"/>
      <c r="QFC116" s="376"/>
      <c r="QFD116" s="376"/>
      <c r="QFE116" s="376"/>
      <c r="QFF116" s="376"/>
      <c r="QFG116" s="376"/>
      <c r="QFH116" s="376"/>
      <c r="QFI116" s="376"/>
      <c r="QFJ116" s="376"/>
      <c r="QFK116" s="376"/>
      <c r="QFL116" s="376"/>
      <c r="QFM116" s="376"/>
      <c r="QFN116" s="376"/>
      <c r="QFO116" s="376"/>
      <c r="QFP116" s="376"/>
      <c r="QFQ116" s="376"/>
      <c r="QFR116" s="376"/>
      <c r="QFS116" s="376"/>
      <c r="QFT116" s="376"/>
      <c r="QFU116" s="376"/>
      <c r="QFV116" s="376"/>
      <c r="QFW116" s="376"/>
      <c r="QFX116" s="376"/>
      <c r="QFY116" s="376"/>
      <c r="QFZ116" s="376"/>
      <c r="QGA116" s="376"/>
      <c r="QGB116" s="376"/>
      <c r="QGC116" s="376"/>
      <c r="QGD116" s="376"/>
      <c r="QGE116" s="376"/>
      <c r="QGF116" s="376"/>
      <c r="QGG116" s="376"/>
      <c r="QGH116" s="376"/>
      <c r="QGI116" s="376"/>
      <c r="QGJ116" s="376"/>
      <c r="QGK116" s="376"/>
      <c r="QGL116" s="376"/>
      <c r="QGM116" s="376"/>
      <c r="QGN116" s="376"/>
      <c r="QGO116" s="376"/>
      <c r="QGP116" s="376"/>
      <c r="QGQ116" s="376"/>
      <c r="QGR116" s="376"/>
      <c r="QGS116" s="376"/>
      <c r="QGT116" s="376"/>
      <c r="QGU116" s="376"/>
      <c r="QGV116" s="376"/>
      <c r="QGW116" s="376"/>
      <c r="QGX116" s="376"/>
      <c r="QGY116" s="376"/>
      <c r="QGZ116" s="376"/>
      <c r="QHA116" s="376"/>
      <c r="QHB116" s="376"/>
      <c r="QHC116" s="376"/>
      <c r="QHD116" s="376"/>
      <c r="QHE116" s="376"/>
      <c r="QHF116" s="376"/>
      <c r="QHG116" s="376"/>
      <c r="QHH116" s="376"/>
      <c r="QHI116" s="376"/>
      <c r="QHJ116" s="376"/>
      <c r="QHK116" s="376"/>
      <c r="QHL116" s="376"/>
      <c r="QHM116" s="376"/>
      <c r="QHN116" s="376"/>
      <c r="QHO116" s="376"/>
      <c r="QHP116" s="376"/>
      <c r="QHQ116" s="376"/>
      <c r="QHR116" s="376"/>
      <c r="QHS116" s="376"/>
      <c r="QHT116" s="376"/>
      <c r="QHU116" s="376"/>
      <c r="QHV116" s="376"/>
      <c r="QHW116" s="376"/>
      <c r="QHX116" s="376"/>
      <c r="QHY116" s="376"/>
      <c r="QHZ116" s="376"/>
      <c r="QIA116" s="376"/>
      <c r="QIB116" s="376"/>
      <c r="QIC116" s="376"/>
      <c r="QID116" s="376"/>
      <c r="QIE116" s="376"/>
      <c r="QIF116" s="376"/>
      <c r="QIG116" s="376"/>
      <c r="QIH116" s="376"/>
      <c r="QII116" s="376"/>
      <c r="QIJ116" s="376"/>
      <c r="QIK116" s="376"/>
      <c r="QIL116" s="376"/>
      <c r="QIM116" s="376"/>
      <c r="QIN116" s="376"/>
      <c r="QIO116" s="376"/>
      <c r="QIP116" s="376"/>
      <c r="QIQ116" s="376"/>
      <c r="QIR116" s="376"/>
      <c r="QIS116" s="376"/>
      <c r="QIT116" s="376"/>
      <c r="QIU116" s="376"/>
      <c r="QIV116" s="376"/>
      <c r="QIW116" s="376"/>
      <c r="QIX116" s="376"/>
      <c r="QIY116" s="376"/>
      <c r="QIZ116" s="376"/>
      <c r="QJA116" s="376"/>
      <c r="QJB116" s="376"/>
      <c r="QJC116" s="376"/>
      <c r="QJD116" s="376"/>
      <c r="QJE116" s="376"/>
      <c r="QJF116" s="376"/>
      <c r="QJG116" s="376"/>
      <c r="QJH116" s="376"/>
      <c r="QJI116" s="376"/>
      <c r="QJJ116" s="376"/>
      <c r="QJK116" s="376"/>
      <c r="QJL116" s="376"/>
      <c r="QJM116" s="376"/>
      <c r="QJN116" s="376"/>
      <c r="QJO116" s="376"/>
      <c r="QJP116" s="376"/>
      <c r="QJQ116" s="376"/>
      <c r="QJR116" s="376"/>
      <c r="QJS116" s="376"/>
      <c r="QJT116" s="376"/>
      <c r="QJU116" s="376"/>
      <c r="QJV116" s="376"/>
      <c r="QJW116" s="376"/>
      <c r="QJX116" s="376"/>
      <c r="QJY116" s="376"/>
      <c r="QJZ116" s="376"/>
      <c r="QKA116" s="376"/>
      <c r="QKB116" s="376"/>
      <c r="QKC116" s="376"/>
      <c r="QKD116" s="376"/>
      <c r="QKE116" s="376"/>
      <c r="QKF116" s="376"/>
      <c r="QKG116" s="376"/>
      <c r="QKH116" s="376"/>
      <c r="QKI116" s="376"/>
      <c r="QKJ116" s="376"/>
      <c r="QKK116" s="376"/>
      <c r="QKL116" s="376"/>
      <c r="QKM116" s="376"/>
      <c r="QKN116" s="376"/>
      <c r="QKO116" s="376"/>
      <c r="QKP116" s="376"/>
      <c r="QKQ116" s="376"/>
      <c r="QKR116" s="376"/>
      <c r="QKS116" s="376"/>
      <c r="QKT116" s="376"/>
      <c r="QKU116" s="376"/>
      <c r="QKV116" s="376"/>
      <c r="QKW116" s="376"/>
      <c r="QKX116" s="376"/>
      <c r="QKY116" s="376"/>
      <c r="QKZ116" s="376"/>
      <c r="QLA116" s="376"/>
      <c r="QLB116" s="376"/>
      <c r="QLC116" s="376"/>
      <c r="QLD116" s="376"/>
      <c r="QLE116" s="376"/>
      <c r="QLF116" s="376"/>
      <c r="QLG116" s="376"/>
      <c r="QLH116" s="376"/>
      <c r="QLI116" s="376"/>
      <c r="QLJ116" s="376"/>
      <c r="QLK116" s="376"/>
      <c r="QLL116" s="376"/>
      <c r="QLM116" s="376"/>
      <c r="QLN116" s="376"/>
      <c r="QLO116" s="376"/>
      <c r="QLP116" s="376"/>
      <c r="QLQ116" s="376"/>
      <c r="QLR116" s="376"/>
      <c r="QLS116" s="376"/>
      <c r="QLT116" s="376"/>
      <c r="QLU116" s="376"/>
      <c r="QLV116" s="376"/>
      <c r="QLW116" s="376"/>
      <c r="QLX116" s="376"/>
      <c r="QLY116" s="376"/>
      <c r="QLZ116" s="376"/>
      <c r="QMA116" s="376"/>
      <c r="QMB116" s="376"/>
      <c r="QMC116" s="376"/>
      <c r="QMD116" s="376"/>
      <c r="QME116" s="376"/>
      <c r="QMF116" s="376"/>
      <c r="QMG116" s="376"/>
      <c r="QMH116" s="376"/>
      <c r="QMI116" s="376"/>
      <c r="QMJ116" s="376"/>
      <c r="QMK116" s="376"/>
      <c r="QML116" s="376"/>
      <c r="QMM116" s="376"/>
      <c r="QMN116" s="376"/>
      <c r="QMO116" s="376"/>
      <c r="QMP116" s="376"/>
      <c r="QMQ116" s="376"/>
      <c r="QMR116" s="376"/>
      <c r="QMS116" s="376"/>
      <c r="QMT116" s="376"/>
      <c r="QMU116" s="376"/>
      <c r="QMV116" s="376"/>
      <c r="QMW116" s="376"/>
      <c r="QMX116" s="376"/>
      <c r="QMY116" s="376"/>
      <c r="QMZ116" s="376"/>
      <c r="QNA116" s="376"/>
      <c r="QNB116" s="376"/>
      <c r="QNC116" s="376"/>
      <c r="QND116" s="376"/>
      <c r="QNE116" s="376"/>
      <c r="QNF116" s="376"/>
      <c r="QNG116" s="376"/>
      <c r="QNH116" s="376"/>
      <c r="QNI116" s="376"/>
      <c r="QNJ116" s="376"/>
      <c r="QNK116" s="376"/>
      <c r="QNL116" s="376"/>
      <c r="QNM116" s="376"/>
      <c r="QNN116" s="376"/>
      <c r="QNO116" s="376"/>
      <c r="QNP116" s="376"/>
      <c r="QNQ116" s="376"/>
      <c r="QNR116" s="376"/>
      <c r="QNS116" s="376"/>
      <c r="QNT116" s="376"/>
      <c r="QNU116" s="376"/>
      <c r="QNV116" s="376"/>
      <c r="QNW116" s="376"/>
      <c r="QNX116" s="376"/>
      <c r="QNY116" s="376"/>
      <c r="QNZ116" s="376"/>
      <c r="QOA116" s="376"/>
      <c r="QOB116" s="376"/>
      <c r="QOC116" s="376"/>
      <c r="QOD116" s="376"/>
      <c r="QOE116" s="376"/>
      <c r="QOF116" s="376"/>
      <c r="QOG116" s="376"/>
      <c r="QOH116" s="376"/>
      <c r="QOI116" s="376"/>
      <c r="QOJ116" s="376"/>
      <c r="QOK116" s="376"/>
      <c r="QOL116" s="376"/>
      <c r="QOM116" s="376"/>
      <c r="QON116" s="376"/>
      <c r="QOO116" s="376"/>
      <c r="QOP116" s="376"/>
      <c r="QOQ116" s="376"/>
      <c r="QOR116" s="376"/>
      <c r="QOS116" s="376"/>
      <c r="QOT116" s="376"/>
      <c r="QOU116" s="376"/>
      <c r="QOV116" s="376"/>
      <c r="QOW116" s="376"/>
      <c r="QOX116" s="376"/>
      <c r="QOY116" s="376"/>
      <c r="QOZ116" s="376"/>
      <c r="QPA116" s="376"/>
      <c r="QPB116" s="376"/>
      <c r="QPC116" s="376"/>
      <c r="QPD116" s="376"/>
      <c r="QPE116" s="376"/>
      <c r="QPF116" s="376"/>
      <c r="QPG116" s="376"/>
      <c r="QPH116" s="376"/>
      <c r="QPI116" s="376"/>
      <c r="QPJ116" s="376"/>
      <c r="QPK116" s="376"/>
      <c r="QPL116" s="376"/>
      <c r="QPM116" s="376"/>
      <c r="QPN116" s="376"/>
      <c r="QPO116" s="376"/>
      <c r="QPP116" s="376"/>
      <c r="QPQ116" s="376"/>
      <c r="QPR116" s="376"/>
      <c r="QPS116" s="376"/>
      <c r="QPT116" s="376"/>
      <c r="QPU116" s="376"/>
      <c r="QPV116" s="376"/>
      <c r="QPW116" s="376"/>
      <c r="QPX116" s="376"/>
      <c r="QPY116" s="376"/>
      <c r="QPZ116" s="376"/>
      <c r="QQA116" s="376"/>
      <c r="QQB116" s="376"/>
      <c r="QQC116" s="376"/>
      <c r="QQD116" s="376"/>
      <c r="QQE116" s="376"/>
      <c r="QQF116" s="376"/>
      <c r="QQG116" s="376"/>
      <c r="QQH116" s="376"/>
      <c r="QQI116" s="376"/>
      <c r="QQJ116" s="376"/>
      <c r="QQK116" s="376"/>
      <c r="QQL116" s="376"/>
      <c r="QQM116" s="376"/>
      <c r="QQN116" s="376"/>
      <c r="QQO116" s="376"/>
      <c r="QQP116" s="376"/>
      <c r="QQQ116" s="376"/>
      <c r="QQR116" s="376"/>
      <c r="QQS116" s="376"/>
      <c r="QQT116" s="376"/>
      <c r="QQU116" s="376"/>
      <c r="QQV116" s="376"/>
      <c r="QQW116" s="376"/>
      <c r="QQX116" s="376"/>
      <c r="QQY116" s="376"/>
      <c r="QQZ116" s="376"/>
      <c r="QRA116" s="376"/>
      <c r="QRB116" s="376"/>
      <c r="QRC116" s="376"/>
      <c r="QRD116" s="376"/>
      <c r="QRE116" s="376"/>
      <c r="QRF116" s="376"/>
      <c r="QRG116" s="376"/>
      <c r="QRH116" s="376"/>
      <c r="QRI116" s="376"/>
      <c r="QRJ116" s="376"/>
      <c r="QRK116" s="376"/>
      <c r="QRL116" s="376"/>
      <c r="QRM116" s="376"/>
      <c r="QRN116" s="376"/>
      <c r="QRO116" s="376"/>
      <c r="QRP116" s="376"/>
      <c r="QRQ116" s="376"/>
      <c r="QRR116" s="376"/>
      <c r="QRS116" s="376"/>
      <c r="QRT116" s="376"/>
      <c r="QRU116" s="376"/>
      <c r="QRV116" s="376"/>
      <c r="QRW116" s="376"/>
      <c r="QRX116" s="376"/>
      <c r="QRY116" s="376"/>
      <c r="QRZ116" s="376"/>
      <c r="QSA116" s="376"/>
      <c r="QSB116" s="376"/>
      <c r="QSC116" s="376"/>
      <c r="QSD116" s="376"/>
      <c r="QSE116" s="376"/>
      <c r="QSF116" s="376"/>
      <c r="QSG116" s="376"/>
      <c r="QSH116" s="376"/>
      <c r="QSI116" s="376"/>
      <c r="QSJ116" s="376"/>
      <c r="QSK116" s="376"/>
      <c r="QSL116" s="376"/>
      <c r="QSM116" s="376"/>
      <c r="QSN116" s="376"/>
      <c r="QSO116" s="376"/>
      <c r="QSP116" s="376"/>
      <c r="QSQ116" s="376"/>
      <c r="QSR116" s="376"/>
      <c r="QSS116" s="376"/>
      <c r="QST116" s="376"/>
      <c r="QSU116" s="376"/>
      <c r="QSV116" s="376"/>
      <c r="QSW116" s="376"/>
      <c r="QSX116" s="376"/>
      <c r="QSY116" s="376"/>
      <c r="QSZ116" s="376"/>
      <c r="QTA116" s="376"/>
      <c r="QTB116" s="376"/>
      <c r="QTC116" s="376"/>
      <c r="QTD116" s="376"/>
      <c r="QTE116" s="376"/>
      <c r="QTF116" s="376"/>
      <c r="QTG116" s="376"/>
      <c r="QTH116" s="376"/>
      <c r="QTI116" s="376"/>
      <c r="QTJ116" s="376"/>
      <c r="QTK116" s="376"/>
      <c r="QTL116" s="376"/>
      <c r="QTM116" s="376"/>
      <c r="QTN116" s="376"/>
      <c r="QTO116" s="376"/>
      <c r="QTP116" s="376"/>
      <c r="QTQ116" s="376"/>
      <c r="QTR116" s="376"/>
      <c r="QTS116" s="376"/>
      <c r="QTT116" s="376"/>
      <c r="QTU116" s="376"/>
      <c r="QTV116" s="376"/>
      <c r="QTW116" s="376"/>
      <c r="QTX116" s="376"/>
      <c r="QTY116" s="376"/>
      <c r="QTZ116" s="376"/>
      <c r="QUA116" s="376"/>
      <c r="QUB116" s="376"/>
      <c r="QUC116" s="376"/>
      <c r="QUD116" s="376"/>
      <c r="QUE116" s="376"/>
      <c r="QUF116" s="376"/>
      <c r="QUG116" s="376"/>
      <c r="QUH116" s="376"/>
      <c r="QUI116" s="376"/>
      <c r="QUJ116" s="376"/>
      <c r="QUK116" s="376"/>
      <c r="QUL116" s="376"/>
      <c r="QUM116" s="376"/>
      <c r="QUN116" s="376"/>
      <c r="QUO116" s="376"/>
      <c r="QUP116" s="376"/>
      <c r="QUQ116" s="376"/>
      <c r="QUR116" s="376"/>
      <c r="QUS116" s="376"/>
      <c r="QUT116" s="376"/>
      <c r="QUU116" s="376"/>
      <c r="QUV116" s="376"/>
      <c r="QUW116" s="376"/>
      <c r="QUX116" s="376"/>
      <c r="QUY116" s="376"/>
      <c r="QUZ116" s="376"/>
      <c r="QVA116" s="376"/>
      <c r="QVB116" s="376"/>
      <c r="QVC116" s="376"/>
      <c r="QVD116" s="376"/>
      <c r="QVE116" s="376"/>
      <c r="QVF116" s="376"/>
      <c r="QVG116" s="376"/>
      <c r="QVH116" s="376"/>
      <c r="QVI116" s="376"/>
      <c r="QVJ116" s="376"/>
      <c r="QVK116" s="376"/>
      <c r="QVL116" s="376"/>
      <c r="QVM116" s="376"/>
      <c r="QVN116" s="376"/>
      <c r="QVO116" s="376"/>
      <c r="QVP116" s="376"/>
      <c r="QVQ116" s="376"/>
      <c r="QVR116" s="376"/>
      <c r="QVS116" s="376"/>
      <c r="QVT116" s="376"/>
      <c r="QVU116" s="376"/>
      <c r="QVV116" s="376"/>
      <c r="QVW116" s="376"/>
      <c r="QVX116" s="376"/>
      <c r="QVY116" s="376"/>
      <c r="QVZ116" s="376"/>
      <c r="QWA116" s="376"/>
      <c r="QWB116" s="376"/>
      <c r="QWC116" s="376"/>
      <c r="QWD116" s="376"/>
      <c r="QWE116" s="376"/>
      <c r="QWF116" s="376"/>
      <c r="QWG116" s="376"/>
      <c r="QWH116" s="376"/>
      <c r="QWI116" s="376"/>
      <c r="QWJ116" s="376"/>
      <c r="QWK116" s="376"/>
      <c r="QWL116" s="376"/>
      <c r="QWM116" s="376"/>
      <c r="QWN116" s="376"/>
      <c r="QWO116" s="376"/>
      <c r="QWP116" s="376"/>
      <c r="QWQ116" s="376"/>
      <c r="QWR116" s="376"/>
      <c r="QWS116" s="376"/>
      <c r="QWT116" s="376"/>
      <c r="QWU116" s="376"/>
      <c r="QWV116" s="376"/>
      <c r="QWW116" s="376"/>
      <c r="QWX116" s="376"/>
      <c r="QWY116" s="376"/>
      <c r="QWZ116" s="376"/>
      <c r="QXA116" s="376"/>
      <c r="QXB116" s="376"/>
      <c r="QXC116" s="376"/>
      <c r="QXD116" s="376"/>
      <c r="QXE116" s="376"/>
      <c r="QXF116" s="376"/>
      <c r="QXG116" s="376"/>
      <c r="QXH116" s="376"/>
      <c r="QXI116" s="376"/>
      <c r="QXJ116" s="376"/>
      <c r="QXK116" s="376"/>
      <c r="QXL116" s="376"/>
      <c r="QXM116" s="376"/>
      <c r="QXN116" s="376"/>
      <c r="QXO116" s="376"/>
      <c r="QXP116" s="376"/>
      <c r="QXQ116" s="376"/>
      <c r="QXR116" s="376"/>
      <c r="QXS116" s="376"/>
      <c r="QXT116" s="376"/>
      <c r="QXU116" s="376"/>
      <c r="QXV116" s="376"/>
      <c r="QXW116" s="376"/>
      <c r="QXX116" s="376"/>
      <c r="QXY116" s="376"/>
      <c r="QXZ116" s="376"/>
      <c r="QYA116" s="376"/>
      <c r="QYB116" s="376"/>
      <c r="QYC116" s="376"/>
      <c r="QYD116" s="376"/>
      <c r="QYE116" s="376"/>
      <c r="QYF116" s="376"/>
      <c r="QYG116" s="376"/>
      <c r="QYH116" s="376"/>
      <c r="QYI116" s="376"/>
      <c r="QYJ116" s="376"/>
      <c r="QYK116" s="376"/>
      <c r="QYL116" s="376"/>
      <c r="QYM116" s="376"/>
      <c r="QYN116" s="376"/>
      <c r="QYO116" s="376"/>
      <c r="QYP116" s="376"/>
      <c r="QYQ116" s="376"/>
      <c r="QYR116" s="376"/>
      <c r="QYS116" s="376"/>
      <c r="QYT116" s="376"/>
      <c r="QYU116" s="376"/>
      <c r="QYV116" s="376"/>
      <c r="QYW116" s="376"/>
      <c r="QYX116" s="376"/>
      <c r="QYY116" s="376"/>
      <c r="QYZ116" s="376"/>
      <c r="QZA116" s="376"/>
      <c r="QZB116" s="376"/>
      <c r="QZC116" s="376"/>
      <c r="QZD116" s="376"/>
      <c r="QZE116" s="376"/>
      <c r="QZF116" s="376"/>
      <c r="QZG116" s="376"/>
      <c r="QZH116" s="376"/>
      <c r="QZI116" s="376"/>
      <c r="QZJ116" s="376"/>
      <c r="QZK116" s="376"/>
      <c r="QZL116" s="376"/>
      <c r="QZM116" s="376"/>
      <c r="QZN116" s="376"/>
      <c r="QZO116" s="376"/>
      <c r="QZP116" s="376"/>
      <c r="QZQ116" s="376"/>
      <c r="QZR116" s="376"/>
      <c r="QZS116" s="376"/>
      <c r="QZT116" s="376"/>
      <c r="QZU116" s="376"/>
      <c r="QZV116" s="376"/>
      <c r="QZW116" s="376"/>
      <c r="QZX116" s="376"/>
      <c r="QZY116" s="376"/>
      <c r="QZZ116" s="376"/>
      <c r="RAA116" s="376"/>
      <c r="RAB116" s="376"/>
      <c r="RAC116" s="376"/>
      <c r="RAD116" s="376"/>
      <c r="RAE116" s="376"/>
      <c r="RAF116" s="376"/>
      <c r="RAG116" s="376"/>
      <c r="RAH116" s="376"/>
      <c r="RAI116" s="376"/>
      <c r="RAJ116" s="376"/>
      <c r="RAK116" s="376"/>
      <c r="RAL116" s="376"/>
      <c r="RAM116" s="376"/>
      <c r="RAN116" s="376"/>
      <c r="RAO116" s="376"/>
      <c r="RAP116" s="376"/>
      <c r="RAQ116" s="376"/>
      <c r="RAR116" s="376"/>
      <c r="RAS116" s="376"/>
      <c r="RAT116" s="376"/>
      <c r="RAU116" s="376"/>
      <c r="RAV116" s="376"/>
      <c r="RAW116" s="376"/>
      <c r="RAX116" s="376"/>
      <c r="RAY116" s="376"/>
      <c r="RAZ116" s="376"/>
      <c r="RBA116" s="376"/>
      <c r="RBB116" s="376"/>
      <c r="RBC116" s="376"/>
      <c r="RBD116" s="376"/>
      <c r="RBE116" s="376"/>
      <c r="RBF116" s="376"/>
      <c r="RBG116" s="376"/>
      <c r="RBH116" s="376"/>
      <c r="RBI116" s="376"/>
      <c r="RBJ116" s="376"/>
      <c r="RBK116" s="376"/>
      <c r="RBL116" s="376"/>
      <c r="RBM116" s="376"/>
      <c r="RBN116" s="376"/>
      <c r="RBO116" s="376"/>
      <c r="RBP116" s="376"/>
      <c r="RBQ116" s="376"/>
      <c r="RBR116" s="376"/>
      <c r="RBS116" s="376"/>
      <c r="RBT116" s="376"/>
      <c r="RBU116" s="376"/>
      <c r="RBV116" s="376"/>
      <c r="RBW116" s="376"/>
      <c r="RBX116" s="376"/>
      <c r="RBY116" s="376"/>
      <c r="RBZ116" s="376"/>
      <c r="RCA116" s="376"/>
      <c r="RCB116" s="376"/>
      <c r="RCC116" s="376"/>
      <c r="RCD116" s="376"/>
      <c r="RCE116" s="376"/>
      <c r="RCF116" s="376"/>
      <c r="RCG116" s="376"/>
      <c r="RCH116" s="376"/>
      <c r="RCI116" s="376"/>
      <c r="RCJ116" s="376"/>
      <c r="RCK116" s="376"/>
      <c r="RCL116" s="376"/>
      <c r="RCM116" s="376"/>
      <c r="RCN116" s="376"/>
      <c r="RCO116" s="376"/>
      <c r="RCP116" s="376"/>
      <c r="RCQ116" s="376"/>
      <c r="RCR116" s="376"/>
      <c r="RCS116" s="376"/>
      <c r="RCT116" s="376"/>
      <c r="RCU116" s="376"/>
      <c r="RCV116" s="376"/>
      <c r="RCW116" s="376"/>
      <c r="RCX116" s="376"/>
      <c r="RCY116" s="376"/>
      <c r="RCZ116" s="376"/>
      <c r="RDA116" s="376"/>
      <c r="RDB116" s="376"/>
      <c r="RDC116" s="376"/>
      <c r="RDD116" s="376"/>
      <c r="RDE116" s="376"/>
      <c r="RDF116" s="376"/>
      <c r="RDG116" s="376"/>
      <c r="RDH116" s="376"/>
      <c r="RDI116" s="376"/>
      <c r="RDJ116" s="376"/>
      <c r="RDK116" s="376"/>
      <c r="RDL116" s="376"/>
      <c r="RDM116" s="376"/>
      <c r="RDN116" s="376"/>
      <c r="RDO116" s="376"/>
      <c r="RDP116" s="376"/>
      <c r="RDQ116" s="376"/>
      <c r="RDR116" s="376"/>
      <c r="RDS116" s="376"/>
      <c r="RDT116" s="376"/>
      <c r="RDU116" s="376"/>
      <c r="RDV116" s="376"/>
      <c r="RDW116" s="376"/>
      <c r="RDX116" s="376"/>
      <c r="RDY116" s="376"/>
      <c r="RDZ116" s="376"/>
      <c r="REA116" s="376"/>
      <c r="REB116" s="376"/>
      <c r="REC116" s="376"/>
      <c r="RED116" s="376"/>
      <c r="REE116" s="376"/>
      <c r="REF116" s="376"/>
      <c r="REG116" s="376"/>
      <c r="REH116" s="376"/>
      <c r="REI116" s="376"/>
      <c r="REJ116" s="376"/>
      <c r="REK116" s="376"/>
      <c r="REL116" s="376"/>
      <c r="REM116" s="376"/>
      <c r="REN116" s="376"/>
      <c r="REO116" s="376"/>
      <c r="REP116" s="376"/>
      <c r="REQ116" s="376"/>
      <c r="RER116" s="376"/>
      <c r="RES116" s="376"/>
      <c r="RET116" s="376"/>
      <c r="REU116" s="376"/>
      <c r="REV116" s="376"/>
      <c r="REW116" s="376"/>
      <c r="REX116" s="376"/>
      <c r="REY116" s="376"/>
      <c r="REZ116" s="376"/>
      <c r="RFA116" s="376"/>
      <c r="RFB116" s="376"/>
      <c r="RFC116" s="376"/>
      <c r="RFD116" s="376"/>
      <c r="RFE116" s="376"/>
      <c r="RFF116" s="376"/>
      <c r="RFG116" s="376"/>
      <c r="RFH116" s="376"/>
      <c r="RFI116" s="376"/>
      <c r="RFJ116" s="376"/>
      <c r="RFK116" s="376"/>
      <c r="RFL116" s="376"/>
      <c r="RFM116" s="376"/>
      <c r="RFN116" s="376"/>
      <c r="RFO116" s="376"/>
      <c r="RFP116" s="376"/>
      <c r="RFQ116" s="376"/>
      <c r="RFR116" s="376"/>
      <c r="RFS116" s="376"/>
      <c r="RFT116" s="376"/>
      <c r="RFU116" s="376"/>
      <c r="RFV116" s="376"/>
      <c r="RFW116" s="376"/>
      <c r="RFX116" s="376"/>
      <c r="RFY116" s="376"/>
      <c r="RFZ116" s="376"/>
      <c r="RGA116" s="376"/>
      <c r="RGB116" s="376"/>
      <c r="RGC116" s="376"/>
      <c r="RGD116" s="376"/>
      <c r="RGE116" s="376"/>
      <c r="RGF116" s="376"/>
      <c r="RGG116" s="376"/>
      <c r="RGH116" s="376"/>
      <c r="RGI116" s="376"/>
      <c r="RGJ116" s="376"/>
      <c r="RGK116" s="376"/>
      <c r="RGL116" s="376"/>
      <c r="RGM116" s="376"/>
      <c r="RGN116" s="376"/>
      <c r="RGO116" s="376"/>
      <c r="RGP116" s="376"/>
      <c r="RGQ116" s="376"/>
      <c r="RGR116" s="376"/>
      <c r="RGS116" s="376"/>
      <c r="RGT116" s="376"/>
      <c r="RGU116" s="376"/>
      <c r="RGV116" s="376"/>
      <c r="RGW116" s="376"/>
      <c r="RGX116" s="376"/>
      <c r="RGY116" s="376"/>
      <c r="RGZ116" s="376"/>
      <c r="RHA116" s="376"/>
      <c r="RHB116" s="376"/>
      <c r="RHC116" s="376"/>
      <c r="RHD116" s="376"/>
      <c r="RHE116" s="376"/>
      <c r="RHF116" s="376"/>
      <c r="RHG116" s="376"/>
      <c r="RHH116" s="376"/>
      <c r="RHI116" s="376"/>
      <c r="RHJ116" s="376"/>
      <c r="RHK116" s="376"/>
      <c r="RHL116" s="376"/>
      <c r="RHM116" s="376"/>
      <c r="RHN116" s="376"/>
      <c r="RHO116" s="376"/>
      <c r="RHP116" s="376"/>
      <c r="RHQ116" s="376"/>
      <c r="RHR116" s="376"/>
      <c r="RHS116" s="376"/>
      <c r="RHT116" s="376"/>
      <c r="RHU116" s="376"/>
      <c r="RHV116" s="376"/>
      <c r="RHW116" s="376"/>
      <c r="RHX116" s="376"/>
      <c r="RHY116" s="376"/>
      <c r="RHZ116" s="376"/>
      <c r="RIA116" s="376"/>
      <c r="RIB116" s="376"/>
      <c r="RIC116" s="376"/>
      <c r="RID116" s="376"/>
      <c r="RIE116" s="376"/>
      <c r="RIF116" s="376"/>
      <c r="RIG116" s="376"/>
      <c r="RIH116" s="376"/>
      <c r="RII116" s="376"/>
      <c r="RIJ116" s="376"/>
      <c r="RIK116" s="376"/>
      <c r="RIL116" s="376"/>
      <c r="RIM116" s="376"/>
      <c r="RIN116" s="376"/>
      <c r="RIO116" s="376"/>
      <c r="RIP116" s="376"/>
      <c r="RIQ116" s="376"/>
      <c r="RIR116" s="376"/>
      <c r="RIS116" s="376"/>
      <c r="RIT116" s="376"/>
      <c r="RIU116" s="376"/>
      <c r="RIV116" s="376"/>
      <c r="RIW116" s="376"/>
      <c r="RIX116" s="376"/>
      <c r="RIY116" s="376"/>
      <c r="RIZ116" s="376"/>
      <c r="RJA116" s="376"/>
      <c r="RJB116" s="376"/>
      <c r="RJC116" s="376"/>
      <c r="RJD116" s="376"/>
      <c r="RJE116" s="376"/>
      <c r="RJF116" s="376"/>
      <c r="RJG116" s="376"/>
      <c r="RJH116" s="376"/>
      <c r="RJI116" s="376"/>
      <c r="RJJ116" s="376"/>
      <c r="RJK116" s="376"/>
      <c r="RJL116" s="376"/>
      <c r="RJM116" s="376"/>
      <c r="RJN116" s="376"/>
      <c r="RJO116" s="376"/>
      <c r="RJP116" s="376"/>
      <c r="RJQ116" s="376"/>
      <c r="RJR116" s="376"/>
      <c r="RJS116" s="376"/>
      <c r="RJT116" s="376"/>
      <c r="RJU116" s="376"/>
      <c r="RJV116" s="376"/>
      <c r="RJW116" s="376"/>
      <c r="RJX116" s="376"/>
      <c r="RJY116" s="376"/>
      <c r="RJZ116" s="376"/>
      <c r="RKA116" s="376"/>
      <c r="RKB116" s="376"/>
      <c r="RKC116" s="376"/>
      <c r="RKD116" s="376"/>
      <c r="RKE116" s="376"/>
      <c r="RKF116" s="376"/>
      <c r="RKG116" s="376"/>
      <c r="RKH116" s="376"/>
      <c r="RKI116" s="376"/>
      <c r="RKJ116" s="376"/>
      <c r="RKK116" s="376"/>
      <c r="RKL116" s="376"/>
      <c r="RKM116" s="376"/>
      <c r="RKN116" s="376"/>
      <c r="RKO116" s="376"/>
      <c r="RKP116" s="376"/>
      <c r="RKQ116" s="376"/>
      <c r="RKR116" s="376"/>
      <c r="RKS116" s="376"/>
      <c r="RKT116" s="376"/>
      <c r="RKU116" s="376"/>
      <c r="RKV116" s="376"/>
      <c r="RKW116" s="376"/>
      <c r="RKX116" s="376"/>
      <c r="RKY116" s="376"/>
      <c r="RKZ116" s="376"/>
      <c r="RLA116" s="376"/>
      <c r="RLB116" s="376"/>
      <c r="RLC116" s="376"/>
      <c r="RLD116" s="376"/>
      <c r="RLE116" s="376"/>
      <c r="RLF116" s="376"/>
      <c r="RLG116" s="376"/>
      <c r="RLH116" s="376"/>
      <c r="RLI116" s="376"/>
      <c r="RLJ116" s="376"/>
      <c r="RLK116" s="376"/>
      <c r="RLL116" s="376"/>
      <c r="RLM116" s="376"/>
      <c r="RLN116" s="376"/>
      <c r="RLO116" s="376"/>
      <c r="RLP116" s="376"/>
      <c r="RLQ116" s="376"/>
      <c r="RLR116" s="376"/>
      <c r="RLS116" s="376"/>
      <c r="RLT116" s="376"/>
      <c r="RLU116" s="376"/>
      <c r="RLV116" s="376"/>
      <c r="RLW116" s="376"/>
      <c r="RLX116" s="376"/>
      <c r="RLY116" s="376"/>
      <c r="RLZ116" s="376"/>
      <c r="RMA116" s="376"/>
      <c r="RMB116" s="376"/>
      <c r="RMC116" s="376"/>
      <c r="RMD116" s="376"/>
      <c r="RME116" s="376"/>
      <c r="RMF116" s="376"/>
      <c r="RMG116" s="376"/>
      <c r="RMH116" s="376"/>
      <c r="RMI116" s="376"/>
      <c r="RMJ116" s="376"/>
      <c r="RMK116" s="376"/>
      <c r="RML116" s="376"/>
      <c r="RMM116" s="376"/>
      <c r="RMN116" s="376"/>
      <c r="RMO116" s="376"/>
      <c r="RMP116" s="376"/>
      <c r="RMQ116" s="376"/>
      <c r="RMR116" s="376"/>
      <c r="RMS116" s="376"/>
      <c r="RMT116" s="376"/>
      <c r="RMU116" s="376"/>
      <c r="RMV116" s="376"/>
      <c r="RMW116" s="376"/>
      <c r="RMX116" s="376"/>
      <c r="RMY116" s="376"/>
      <c r="RMZ116" s="376"/>
      <c r="RNA116" s="376"/>
      <c r="RNB116" s="376"/>
      <c r="RNC116" s="376"/>
      <c r="RND116" s="376"/>
      <c r="RNE116" s="376"/>
      <c r="RNF116" s="376"/>
      <c r="RNG116" s="376"/>
      <c r="RNH116" s="376"/>
      <c r="RNI116" s="376"/>
      <c r="RNJ116" s="376"/>
      <c r="RNK116" s="376"/>
      <c r="RNL116" s="376"/>
      <c r="RNM116" s="376"/>
      <c r="RNN116" s="376"/>
      <c r="RNO116" s="376"/>
      <c r="RNP116" s="376"/>
      <c r="RNQ116" s="376"/>
      <c r="RNR116" s="376"/>
      <c r="RNS116" s="376"/>
      <c r="RNT116" s="376"/>
      <c r="RNU116" s="376"/>
      <c r="RNV116" s="376"/>
      <c r="RNW116" s="376"/>
      <c r="RNX116" s="376"/>
      <c r="RNY116" s="376"/>
      <c r="RNZ116" s="376"/>
      <c r="ROA116" s="376"/>
      <c r="ROB116" s="376"/>
      <c r="ROC116" s="376"/>
      <c r="ROD116" s="376"/>
      <c r="ROE116" s="376"/>
      <c r="ROF116" s="376"/>
      <c r="ROG116" s="376"/>
      <c r="ROH116" s="376"/>
      <c r="ROI116" s="376"/>
      <c r="ROJ116" s="376"/>
      <c r="ROK116" s="376"/>
      <c r="ROL116" s="376"/>
      <c r="ROM116" s="376"/>
      <c r="RON116" s="376"/>
      <c r="ROO116" s="376"/>
      <c r="ROP116" s="376"/>
      <c r="ROQ116" s="376"/>
      <c r="ROR116" s="376"/>
      <c r="ROS116" s="376"/>
      <c r="ROT116" s="376"/>
      <c r="ROU116" s="376"/>
      <c r="ROV116" s="376"/>
      <c r="ROW116" s="376"/>
      <c r="ROX116" s="376"/>
      <c r="ROY116" s="376"/>
      <c r="ROZ116" s="376"/>
      <c r="RPA116" s="376"/>
      <c r="RPB116" s="376"/>
      <c r="RPC116" s="376"/>
      <c r="RPD116" s="376"/>
      <c r="RPE116" s="376"/>
      <c r="RPF116" s="376"/>
      <c r="RPG116" s="376"/>
      <c r="RPH116" s="376"/>
      <c r="RPI116" s="376"/>
      <c r="RPJ116" s="376"/>
      <c r="RPK116" s="376"/>
      <c r="RPL116" s="376"/>
      <c r="RPM116" s="376"/>
      <c r="RPN116" s="376"/>
      <c r="RPO116" s="376"/>
      <c r="RPP116" s="376"/>
      <c r="RPQ116" s="376"/>
      <c r="RPR116" s="376"/>
      <c r="RPS116" s="376"/>
      <c r="RPT116" s="376"/>
      <c r="RPU116" s="376"/>
      <c r="RPV116" s="376"/>
      <c r="RPW116" s="376"/>
      <c r="RPX116" s="376"/>
      <c r="RPY116" s="376"/>
      <c r="RPZ116" s="376"/>
      <c r="RQA116" s="376"/>
      <c r="RQB116" s="376"/>
      <c r="RQC116" s="376"/>
      <c r="RQD116" s="376"/>
      <c r="RQE116" s="376"/>
      <c r="RQF116" s="376"/>
      <c r="RQG116" s="376"/>
      <c r="RQH116" s="376"/>
      <c r="RQI116" s="376"/>
      <c r="RQJ116" s="376"/>
      <c r="RQK116" s="376"/>
      <c r="RQL116" s="376"/>
      <c r="RQM116" s="376"/>
      <c r="RQN116" s="376"/>
      <c r="RQO116" s="376"/>
      <c r="RQP116" s="376"/>
      <c r="RQQ116" s="376"/>
      <c r="RQR116" s="376"/>
      <c r="RQS116" s="376"/>
      <c r="RQT116" s="376"/>
      <c r="RQU116" s="376"/>
      <c r="RQV116" s="376"/>
      <c r="RQW116" s="376"/>
      <c r="RQX116" s="376"/>
      <c r="RQY116" s="376"/>
      <c r="RQZ116" s="376"/>
      <c r="RRA116" s="376"/>
      <c r="RRB116" s="376"/>
      <c r="RRC116" s="376"/>
      <c r="RRD116" s="376"/>
      <c r="RRE116" s="376"/>
      <c r="RRF116" s="376"/>
      <c r="RRG116" s="376"/>
      <c r="RRH116" s="376"/>
      <c r="RRI116" s="376"/>
      <c r="RRJ116" s="376"/>
      <c r="RRK116" s="376"/>
      <c r="RRL116" s="376"/>
      <c r="RRM116" s="376"/>
      <c r="RRN116" s="376"/>
      <c r="RRO116" s="376"/>
      <c r="RRP116" s="376"/>
      <c r="RRQ116" s="376"/>
      <c r="RRR116" s="376"/>
      <c r="RRS116" s="376"/>
      <c r="RRT116" s="376"/>
      <c r="RRU116" s="376"/>
      <c r="RRV116" s="376"/>
      <c r="RRW116" s="376"/>
      <c r="RRX116" s="376"/>
      <c r="RRY116" s="376"/>
      <c r="RRZ116" s="376"/>
      <c r="RSA116" s="376"/>
      <c r="RSB116" s="376"/>
      <c r="RSC116" s="376"/>
      <c r="RSD116" s="376"/>
      <c r="RSE116" s="376"/>
      <c r="RSF116" s="376"/>
      <c r="RSG116" s="376"/>
      <c r="RSH116" s="376"/>
      <c r="RSI116" s="376"/>
      <c r="RSJ116" s="376"/>
      <c r="RSK116" s="376"/>
      <c r="RSL116" s="376"/>
      <c r="RSM116" s="376"/>
      <c r="RSN116" s="376"/>
      <c r="RSO116" s="376"/>
      <c r="RSP116" s="376"/>
      <c r="RSQ116" s="376"/>
      <c r="RSR116" s="376"/>
      <c r="RSS116" s="376"/>
      <c r="RST116" s="376"/>
      <c r="RSU116" s="376"/>
      <c r="RSV116" s="376"/>
      <c r="RSW116" s="376"/>
      <c r="RSX116" s="376"/>
      <c r="RSY116" s="376"/>
      <c r="RSZ116" s="376"/>
      <c r="RTA116" s="376"/>
      <c r="RTB116" s="376"/>
      <c r="RTC116" s="376"/>
      <c r="RTD116" s="376"/>
      <c r="RTE116" s="376"/>
      <c r="RTF116" s="376"/>
      <c r="RTG116" s="376"/>
      <c r="RTH116" s="376"/>
      <c r="RTI116" s="376"/>
      <c r="RTJ116" s="376"/>
      <c r="RTK116" s="376"/>
      <c r="RTL116" s="376"/>
      <c r="RTM116" s="376"/>
      <c r="RTN116" s="376"/>
      <c r="RTO116" s="376"/>
      <c r="RTP116" s="376"/>
      <c r="RTQ116" s="376"/>
      <c r="RTR116" s="376"/>
      <c r="RTS116" s="376"/>
      <c r="RTT116" s="376"/>
      <c r="RTU116" s="376"/>
      <c r="RTV116" s="376"/>
      <c r="RTW116" s="376"/>
      <c r="RTX116" s="376"/>
      <c r="RTY116" s="376"/>
      <c r="RTZ116" s="376"/>
      <c r="RUA116" s="376"/>
      <c r="RUB116" s="376"/>
      <c r="RUC116" s="376"/>
      <c r="RUD116" s="376"/>
      <c r="RUE116" s="376"/>
      <c r="RUF116" s="376"/>
      <c r="RUG116" s="376"/>
      <c r="RUH116" s="376"/>
      <c r="RUI116" s="376"/>
      <c r="RUJ116" s="376"/>
      <c r="RUK116" s="376"/>
      <c r="RUL116" s="376"/>
      <c r="RUM116" s="376"/>
      <c r="RUN116" s="376"/>
      <c r="RUO116" s="376"/>
      <c r="RUP116" s="376"/>
      <c r="RUQ116" s="376"/>
      <c r="RUR116" s="376"/>
      <c r="RUS116" s="376"/>
      <c r="RUT116" s="376"/>
      <c r="RUU116" s="376"/>
      <c r="RUV116" s="376"/>
      <c r="RUW116" s="376"/>
      <c r="RUX116" s="376"/>
      <c r="RUY116" s="376"/>
      <c r="RUZ116" s="376"/>
      <c r="RVA116" s="376"/>
      <c r="RVB116" s="376"/>
      <c r="RVC116" s="376"/>
      <c r="RVD116" s="376"/>
      <c r="RVE116" s="376"/>
      <c r="RVF116" s="376"/>
      <c r="RVG116" s="376"/>
      <c r="RVH116" s="376"/>
      <c r="RVI116" s="376"/>
      <c r="RVJ116" s="376"/>
      <c r="RVK116" s="376"/>
      <c r="RVL116" s="376"/>
      <c r="RVM116" s="376"/>
      <c r="RVN116" s="376"/>
      <c r="RVO116" s="376"/>
      <c r="RVP116" s="376"/>
      <c r="RVQ116" s="376"/>
      <c r="RVR116" s="376"/>
      <c r="RVS116" s="376"/>
      <c r="RVT116" s="376"/>
      <c r="RVU116" s="376"/>
      <c r="RVV116" s="376"/>
      <c r="RVW116" s="376"/>
      <c r="RVX116" s="376"/>
      <c r="RVY116" s="376"/>
      <c r="RVZ116" s="376"/>
      <c r="RWA116" s="376"/>
      <c r="RWB116" s="376"/>
      <c r="RWC116" s="376"/>
      <c r="RWD116" s="376"/>
      <c r="RWE116" s="376"/>
      <c r="RWF116" s="376"/>
      <c r="RWG116" s="376"/>
      <c r="RWH116" s="376"/>
      <c r="RWI116" s="376"/>
      <c r="RWJ116" s="376"/>
      <c r="RWK116" s="376"/>
      <c r="RWL116" s="376"/>
      <c r="RWM116" s="376"/>
      <c r="RWN116" s="376"/>
      <c r="RWO116" s="376"/>
      <c r="RWP116" s="376"/>
      <c r="RWQ116" s="376"/>
      <c r="RWR116" s="376"/>
      <c r="RWS116" s="376"/>
      <c r="RWT116" s="376"/>
      <c r="RWU116" s="376"/>
      <c r="RWV116" s="376"/>
      <c r="RWW116" s="376"/>
      <c r="RWX116" s="376"/>
      <c r="RWY116" s="376"/>
      <c r="RWZ116" s="376"/>
      <c r="RXA116" s="376"/>
      <c r="RXB116" s="376"/>
      <c r="RXC116" s="376"/>
      <c r="RXD116" s="376"/>
      <c r="RXE116" s="376"/>
      <c r="RXF116" s="376"/>
      <c r="RXG116" s="376"/>
      <c r="RXH116" s="376"/>
      <c r="RXI116" s="376"/>
      <c r="RXJ116" s="376"/>
      <c r="RXK116" s="376"/>
      <c r="RXL116" s="376"/>
      <c r="RXM116" s="376"/>
      <c r="RXN116" s="376"/>
      <c r="RXO116" s="376"/>
      <c r="RXP116" s="376"/>
      <c r="RXQ116" s="376"/>
      <c r="RXR116" s="376"/>
      <c r="RXS116" s="376"/>
      <c r="RXT116" s="376"/>
      <c r="RXU116" s="376"/>
      <c r="RXV116" s="376"/>
      <c r="RXW116" s="376"/>
      <c r="RXX116" s="376"/>
      <c r="RXY116" s="376"/>
      <c r="RXZ116" s="376"/>
      <c r="RYA116" s="376"/>
      <c r="RYB116" s="376"/>
      <c r="RYC116" s="376"/>
      <c r="RYD116" s="376"/>
      <c r="RYE116" s="376"/>
      <c r="RYF116" s="376"/>
      <c r="RYG116" s="376"/>
      <c r="RYH116" s="376"/>
      <c r="RYI116" s="376"/>
      <c r="RYJ116" s="376"/>
      <c r="RYK116" s="376"/>
      <c r="RYL116" s="376"/>
      <c r="RYM116" s="376"/>
      <c r="RYN116" s="376"/>
      <c r="RYO116" s="376"/>
      <c r="RYP116" s="376"/>
      <c r="RYQ116" s="376"/>
      <c r="RYR116" s="376"/>
      <c r="RYS116" s="376"/>
      <c r="RYT116" s="376"/>
      <c r="RYU116" s="376"/>
      <c r="RYV116" s="376"/>
      <c r="RYW116" s="376"/>
      <c r="RYX116" s="376"/>
      <c r="RYY116" s="376"/>
      <c r="RYZ116" s="376"/>
      <c r="RZA116" s="376"/>
      <c r="RZB116" s="376"/>
      <c r="RZC116" s="376"/>
      <c r="RZD116" s="376"/>
      <c r="RZE116" s="376"/>
      <c r="RZF116" s="376"/>
      <c r="RZG116" s="376"/>
      <c r="RZH116" s="376"/>
      <c r="RZI116" s="376"/>
      <c r="RZJ116" s="376"/>
      <c r="RZK116" s="376"/>
      <c r="RZL116" s="376"/>
      <c r="RZM116" s="376"/>
      <c r="RZN116" s="376"/>
      <c r="RZO116" s="376"/>
      <c r="RZP116" s="376"/>
      <c r="RZQ116" s="376"/>
      <c r="RZR116" s="376"/>
      <c r="RZS116" s="376"/>
      <c r="RZT116" s="376"/>
      <c r="RZU116" s="376"/>
      <c r="RZV116" s="376"/>
      <c r="RZW116" s="376"/>
      <c r="RZX116" s="376"/>
      <c r="RZY116" s="376"/>
      <c r="RZZ116" s="376"/>
      <c r="SAA116" s="376"/>
      <c r="SAB116" s="376"/>
      <c r="SAC116" s="376"/>
      <c r="SAD116" s="376"/>
      <c r="SAE116" s="376"/>
      <c r="SAF116" s="376"/>
      <c r="SAG116" s="376"/>
      <c r="SAH116" s="376"/>
      <c r="SAI116" s="376"/>
      <c r="SAJ116" s="376"/>
      <c r="SAK116" s="376"/>
      <c r="SAL116" s="376"/>
      <c r="SAM116" s="376"/>
      <c r="SAN116" s="376"/>
      <c r="SAO116" s="376"/>
      <c r="SAP116" s="376"/>
      <c r="SAQ116" s="376"/>
      <c r="SAR116" s="376"/>
      <c r="SAS116" s="376"/>
      <c r="SAT116" s="376"/>
      <c r="SAU116" s="376"/>
      <c r="SAV116" s="376"/>
      <c r="SAW116" s="376"/>
      <c r="SAX116" s="376"/>
      <c r="SAY116" s="376"/>
      <c r="SAZ116" s="376"/>
      <c r="SBA116" s="376"/>
      <c r="SBB116" s="376"/>
      <c r="SBC116" s="376"/>
      <c r="SBD116" s="376"/>
      <c r="SBE116" s="376"/>
      <c r="SBF116" s="376"/>
      <c r="SBG116" s="376"/>
      <c r="SBH116" s="376"/>
      <c r="SBI116" s="376"/>
      <c r="SBJ116" s="376"/>
      <c r="SBK116" s="376"/>
      <c r="SBL116" s="376"/>
      <c r="SBM116" s="376"/>
      <c r="SBN116" s="376"/>
      <c r="SBO116" s="376"/>
      <c r="SBP116" s="376"/>
      <c r="SBQ116" s="376"/>
      <c r="SBR116" s="376"/>
      <c r="SBS116" s="376"/>
      <c r="SBT116" s="376"/>
      <c r="SBU116" s="376"/>
      <c r="SBV116" s="376"/>
      <c r="SBW116" s="376"/>
      <c r="SBX116" s="376"/>
      <c r="SBY116" s="376"/>
      <c r="SBZ116" s="376"/>
      <c r="SCA116" s="376"/>
      <c r="SCB116" s="376"/>
      <c r="SCC116" s="376"/>
      <c r="SCD116" s="376"/>
      <c r="SCE116" s="376"/>
      <c r="SCF116" s="376"/>
      <c r="SCG116" s="376"/>
      <c r="SCH116" s="376"/>
      <c r="SCI116" s="376"/>
      <c r="SCJ116" s="376"/>
      <c r="SCK116" s="376"/>
      <c r="SCL116" s="376"/>
      <c r="SCM116" s="376"/>
      <c r="SCN116" s="376"/>
      <c r="SCO116" s="376"/>
      <c r="SCP116" s="376"/>
      <c r="SCQ116" s="376"/>
      <c r="SCR116" s="376"/>
      <c r="SCS116" s="376"/>
      <c r="SCT116" s="376"/>
      <c r="SCU116" s="376"/>
      <c r="SCV116" s="376"/>
      <c r="SCW116" s="376"/>
      <c r="SCX116" s="376"/>
      <c r="SCY116" s="376"/>
      <c r="SCZ116" s="376"/>
      <c r="SDA116" s="376"/>
      <c r="SDB116" s="376"/>
      <c r="SDC116" s="376"/>
      <c r="SDD116" s="376"/>
      <c r="SDE116" s="376"/>
      <c r="SDF116" s="376"/>
      <c r="SDG116" s="376"/>
      <c r="SDH116" s="376"/>
      <c r="SDI116" s="376"/>
      <c r="SDJ116" s="376"/>
      <c r="SDK116" s="376"/>
      <c r="SDL116" s="376"/>
      <c r="SDM116" s="376"/>
      <c r="SDN116" s="376"/>
      <c r="SDO116" s="376"/>
      <c r="SDP116" s="376"/>
      <c r="SDQ116" s="376"/>
      <c r="SDR116" s="376"/>
      <c r="SDS116" s="376"/>
      <c r="SDT116" s="376"/>
      <c r="SDU116" s="376"/>
      <c r="SDV116" s="376"/>
      <c r="SDW116" s="376"/>
      <c r="SDX116" s="376"/>
      <c r="SDY116" s="376"/>
      <c r="SDZ116" s="376"/>
      <c r="SEA116" s="376"/>
      <c r="SEB116" s="376"/>
      <c r="SEC116" s="376"/>
      <c r="SED116" s="376"/>
      <c r="SEE116" s="376"/>
      <c r="SEF116" s="376"/>
      <c r="SEG116" s="376"/>
      <c r="SEH116" s="376"/>
      <c r="SEI116" s="376"/>
      <c r="SEJ116" s="376"/>
      <c r="SEK116" s="376"/>
      <c r="SEL116" s="376"/>
      <c r="SEM116" s="376"/>
      <c r="SEN116" s="376"/>
      <c r="SEO116" s="376"/>
      <c r="SEP116" s="376"/>
      <c r="SEQ116" s="376"/>
      <c r="SER116" s="376"/>
      <c r="SES116" s="376"/>
      <c r="SET116" s="376"/>
      <c r="SEU116" s="376"/>
      <c r="SEV116" s="376"/>
      <c r="SEW116" s="376"/>
      <c r="SEX116" s="376"/>
      <c r="SEY116" s="376"/>
      <c r="SEZ116" s="376"/>
      <c r="SFA116" s="376"/>
      <c r="SFB116" s="376"/>
      <c r="SFC116" s="376"/>
      <c r="SFD116" s="376"/>
      <c r="SFE116" s="376"/>
      <c r="SFF116" s="376"/>
      <c r="SFG116" s="376"/>
      <c r="SFH116" s="376"/>
      <c r="SFI116" s="376"/>
      <c r="SFJ116" s="376"/>
      <c r="SFK116" s="376"/>
      <c r="SFL116" s="376"/>
      <c r="SFM116" s="376"/>
      <c r="SFN116" s="376"/>
      <c r="SFO116" s="376"/>
      <c r="SFP116" s="376"/>
      <c r="SFQ116" s="376"/>
      <c r="SFR116" s="376"/>
      <c r="SFS116" s="376"/>
      <c r="SFT116" s="376"/>
      <c r="SFU116" s="376"/>
      <c r="SFV116" s="376"/>
      <c r="SFW116" s="376"/>
      <c r="SFX116" s="376"/>
      <c r="SFY116" s="376"/>
      <c r="SFZ116" s="376"/>
      <c r="SGA116" s="376"/>
      <c r="SGB116" s="376"/>
      <c r="SGC116" s="376"/>
      <c r="SGD116" s="376"/>
      <c r="SGE116" s="376"/>
      <c r="SGF116" s="376"/>
      <c r="SGG116" s="376"/>
      <c r="SGH116" s="376"/>
      <c r="SGI116" s="376"/>
      <c r="SGJ116" s="376"/>
      <c r="SGK116" s="376"/>
      <c r="SGL116" s="376"/>
      <c r="SGM116" s="376"/>
      <c r="SGN116" s="376"/>
      <c r="SGO116" s="376"/>
      <c r="SGP116" s="376"/>
      <c r="SGQ116" s="376"/>
      <c r="SGR116" s="376"/>
      <c r="SGS116" s="376"/>
      <c r="SGT116" s="376"/>
      <c r="SGU116" s="376"/>
      <c r="SGV116" s="376"/>
      <c r="SGW116" s="376"/>
      <c r="SGX116" s="376"/>
      <c r="SGY116" s="376"/>
      <c r="SGZ116" s="376"/>
      <c r="SHA116" s="376"/>
      <c r="SHB116" s="376"/>
      <c r="SHC116" s="376"/>
      <c r="SHD116" s="376"/>
      <c r="SHE116" s="376"/>
      <c r="SHF116" s="376"/>
      <c r="SHG116" s="376"/>
      <c r="SHH116" s="376"/>
      <c r="SHI116" s="376"/>
      <c r="SHJ116" s="376"/>
      <c r="SHK116" s="376"/>
      <c r="SHL116" s="376"/>
      <c r="SHM116" s="376"/>
      <c r="SHN116" s="376"/>
      <c r="SHO116" s="376"/>
      <c r="SHP116" s="376"/>
      <c r="SHQ116" s="376"/>
      <c r="SHR116" s="376"/>
      <c r="SHS116" s="376"/>
      <c r="SHT116" s="376"/>
      <c r="SHU116" s="376"/>
      <c r="SHV116" s="376"/>
      <c r="SHW116" s="376"/>
      <c r="SHX116" s="376"/>
      <c r="SHY116" s="376"/>
      <c r="SHZ116" s="376"/>
      <c r="SIA116" s="376"/>
      <c r="SIB116" s="376"/>
      <c r="SIC116" s="376"/>
      <c r="SID116" s="376"/>
      <c r="SIE116" s="376"/>
      <c r="SIF116" s="376"/>
      <c r="SIG116" s="376"/>
      <c r="SIH116" s="376"/>
      <c r="SII116" s="376"/>
      <c r="SIJ116" s="376"/>
      <c r="SIK116" s="376"/>
      <c r="SIL116" s="376"/>
      <c r="SIM116" s="376"/>
      <c r="SIN116" s="376"/>
      <c r="SIO116" s="376"/>
      <c r="SIP116" s="376"/>
      <c r="SIQ116" s="376"/>
      <c r="SIR116" s="376"/>
      <c r="SIS116" s="376"/>
      <c r="SIT116" s="376"/>
      <c r="SIU116" s="376"/>
      <c r="SIV116" s="376"/>
      <c r="SIW116" s="376"/>
      <c r="SIX116" s="376"/>
      <c r="SIY116" s="376"/>
      <c r="SIZ116" s="376"/>
      <c r="SJA116" s="376"/>
      <c r="SJB116" s="376"/>
      <c r="SJC116" s="376"/>
      <c r="SJD116" s="376"/>
      <c r="SJE116" s="376"/>
      <c r="SJF116" s="376"/>
      <c r="SJG116" s="376"/>
      <c r="SJH116" s="376"/>
      <c r="SJI116" s="376"/>
      <c r="SJJ116" s="376"/>
      <c r="SJK116" s="376"/>
      <c r="SJL116" s="376"/>
      <c r="SJM116" s="376"/>
      <c r="SJN116" s="376"/>
      <c r="SJO116" s="376"/>
      <c r="SJP116" s="376"/>
      <c r="SJQ116" s="376"/>
      <c r="SJR116" s="376"/>
      <c r="SJS116" s="376"/>
      <c r="SJT116" s="376"/>
      <c r="SJU116" s="376"/>
      <c r="SJV116" s="376"/>
      <c r="SJW116" s="376"/>
      <c r="SJX116" s="376"/>
      <c r="SJY116" s="376"/>
      <c r="SJZ116" s="376"/>
      <c r="SKA116" s="376"/>
      <c r="SKB116" s="376"/>
      <c r="SKC116" s="376"/>
      <c r="SKD116" s="376"/>
      <c r="SKE116" s="376"/>
      <c r="SKF116" s="376"/>
      <c r="SKG116" s="376"/>
      <c r="SKH116" s="376"/>
      <c r="SKI116" s="376"/>
      <c r="SKJ116" s="376"/>
      <c r="SKK116" s="376"/>
      <c r="SKL116" s="376"/>
      <c r="SKM116" s="376"/>
      <c r="SKN116" s="376"/>
      <c r="SKO116" s="376"/>
      <c r="SKP116" s="376"/>
      <c r="SKQ116" s="376"/>
      <c r="SKR116" s="376"/>
      <c r="SKS116" s="376"/>
      <c r="SKT116" s="376"/>
      <c r="SKU116" s="376"/>
      <c r="SKV116" s="376"/>
      <c r="SKW116" s="376"/>
      <c r="SKX116" s="376"/>
      <c r="SKY116" s="376"/>
      <c r="SKZ116" s="376"/>
      <c r="SLA116" s="376"/>
      <c r="SLB116" s="376"/>
      <c r="SLC116" s="376"/>
      <c r="SLD116" s="376"/>
      <c r="SLE116" s="376"/>
      <c r="SLF116" s="376"/>
      <c r="SLG116" s="376"/>
      <c r="SLH116" s="376"/>
      <c r="SLI116" s="376"/>
      <c r="SLJ116" s="376"/>
      <c r="SLK116" s="376"/>
      <c r="SLL116" s="376"/>
      <c r="SLM116" s="376"/>
      <c r="SLN116" s="376"/>
      <c r="SLO116" s="376"/>
      <c r="SLP116" s="376"/>
      <c r="SLQ116" s="376"/>
      <c r="SLR116" s="376"/>
      <c r="SLS116" s="376"/>
      <c r="SLT116" s="376"/>
      <c r="SLU116" s="376"/>
      <c r="SLV116" s="376"/>
      <c r="SLW116" s="376"/>
      <c r="SLX116" s="376"/>
      <c r="SLY116" s="376"/>
      <c r="SLZ116" s="376"/>
      <c r="SMA116" s="376"/>
      <c r="SMB116" s="376"/>
      <c r="SMC116" s="376"/>
      <c r="SMD116" s="376"/>
      <c r="SME116" s="376"/>
      <c r="SMF116" s="376"/>
      <c r="SMG116" s="376"/>
      <c r="SMH116" s="376"/>
      <c r="SMI116" s="376"/>
      <c r="SMJ116" s="376"/>
      <c r="SMK116" s="376"/>
      <c r="SML116" s="376"/>
      <c r="SMM116" s="376"/>
      <c r="SMN116" s="376"/>
      <c r="SMO116" s="376"/>
      <c r="SMP116" s="376"/>
      <c r="SMQ116" s="376"/>
      <c r="SMR116" s="376"/>
      <c r="SMS116" s="376"/>
      <c r="SMT116" s="376"/>
      <c r="SMU116" s="376"/>
      <c r="SMV116" s="376"/>
      <c r="SMW116" s="376"/>
      <c r="SMX116" s="376"/>
      <c r="SMY116" s="376"/>
      <c r="SMZ116" s="376"/>
      <c r="SNA116" s="376"/>
      <c r="SNB116" s="376"/>
      <c r="SNC116" s="376"/>
      <c r="SND116" s="376"/>
      <c r="SNE116" s="376"/>
      <c r="SNF116" s="376"/>
      <c r="SNG116" s="376"/>
      <c r="SNH116" s="376"/>
      <c r="SNI116" s="376"/>
      <c r="SNJ116" s="376"/>
      <c r="SNK116" s="376"/>
      <c r="SNL116" s="376"/>
      <c r="SNM116" s="376"/>
      <c r="SNN116" s="376"/>
      <c r="SNO116" s="376"/>
      <c r="SNP116" s="376"/>
      <c r="SNQ116" s="376"/>
      <c r="SNR116" s="376"/>
      <c r="SNS116" s="376"/>
      <c r="SNT116" s="376"/>
      <c r="SNU116" s="376"/>
      <c r="SNV116" s="376"/>
      <c r="SNW116" s="376"/>
      <c r="SNX116" s="376"/>
      <c r="SNY116" s="376"/>
      <c r="SNZ116" s="376"/>
      <c r="SOA116" s="376"/>
      <c r="SOB116" s="376"/>
      <c r="SOC116" s="376"/>
      <c r="SOD116" s="376"/>
      <c r="SOE116" s="376"/>
      <c r="SOF116" s="376"/>
      <c r="SOG116" s="376"/>
      <c r="SOH116" s="376"/>
      <c r="SOI116" s="376"/>
      <c r="SOJ116" s="376"/>
      <c r="SOK116" s="376"/>
      <c r="SOL116" s="376"/>
      <c r="SOM116" s="376"/>
      <c r="SON116" s="376"/>
      <c r="SOO116" s="376"/>
      <c r="SOP116" s="376"/>
      <c r="SOQ116" s="376"/>
      <c r="SOR116" s="376"/>
      <c r="SOS116" s="376"/>
      <c r="SOT116" s="376"/>
      <c r="SOU116" s="376"/>
      <c r="SOV116" s="376"/>
      <c r="SOW116" s="376"/>
      <c r="SOX116" s="376"/>
      <c r="SOY116" s="376"/>
      <c r="SOZ116" s="376"/>
      <c r="SPA116" s="376"/>
      <c r="SPB116" s="376"/>
      <c r="SPC116" s="376"/>
      <c r="SPD116" s="376"/>
      <c r="SPE116" s="376"/>
      <c r="SPF116" s="376"/>
      <c r="SPG116" s="376"/>
      <c r="SPH116" s="376"/>
      <c r="SPI116" s="376"/>
      <c r="SPJ116" s="376"/>
      <c r="SPK116" s="376"/>
      <c r="SPL116" s="376"/>
      <c r="SPM116" s="376"/>
      <c r="SPN116" s="376"/>
      <c r="SPO116" s="376"/>
      <c r="SPP116" s="376"/>
      <c r="SPQ116" s="376"/>
      <c r="SPR116" s="376"/>
      <c r="SPS116" s="376"/>
      <c r="SPT116" s="376"/>
      <c r="SPU116" s="376"/>
      <c r="SPV116" s="376"/>
      <c r="SPW116" s="376"/>
      <c r="SPX116" s="376"/>
      <c r="SPY116" s="376"/>
      <c r="SPZ116" s="376"/>
      <c r="SQA116" s="376"/>
      <c r="SQB116" s="376"/>
      <c r="SQC116" s="376"/>
      <c r="SQD116" s="376"/>
      <c r="SQE116" s="376"/>
      <c r="SQF116" s="376"/>
      <c r="SQG116" s="376"/>
      <c r="SQH116" s="376"/>
      <c r="SQI116" s="376"/>
      <c r="SQJ116" s="376"/>
      <c r="SQK116" s="376"/>
      <c r="SQL116" s="376"/>
      <c r="SQM116" s="376"/>
      <c r="SQN116" s="376"/>
      <c r="SQO116" s="376"/>
      <c r="SQP116" s="376"/>
      <c r="SQQ116" s="376"/>
      <c r="SQR116" s="376"/>
      <c r="SQS116" s="376"/>
      <c r="SQT116" s="376"/>
      <c r="SQU116" s="376"/>
      <c r="SQV116" s="376"/>
      <c r="SQW116" s="376"/>
      <c r="SQX116" s="376"/>
      <c r="SQY116" s="376"/>
      <c r="SQZ116" s="376"/>
      <c r="SRA116" s="376"/>
      <c r="SRB116" s="376"/>
      <c r="SRC116" s="376"/>
      <c r="SRD116" s="376"/>
      <c r="SRE116" s="376"/>
      <c r="SRF116" s="376"/>
      <c r="SRG116" s="376"/>
      <c r="SRH116" s="376"/>
      <c r="SRI116" s="376"/>
      <c r="SRJ116" s="376"/>
      <c r="SRK116" s="376"/>
      <c r="SRL116" s="376"/>
      <c r="SRM116" s="376"/>
      <c r="SRN116" s="376"/>
      <c r="SRO116" s="376"/>
      <c r="SRP116" s="376"/>
      <c r="SRQ116" s="376"/>
      <c r="SRR116" s="376"/>
      <c r="SRS116" s="376"/>
      <c r="SRT116" s="376"/>
      <c r="SRU116" s="376"/>
      <c r="SRV116" s="376"/>
      <c r="SRW116" s="376"/>
      <c r="SRX116" s="376"/>
      <c r="SRY116" s="376"/>
      <c r="SRZ116" s="376"/>
      <c r="SSA116" s="376"/>
      <c r="SSB116" s="376"/>
      <c r="SSC116" s="376"/>
      <c r="SSD116" s="376"/>
      <c r="SSE116" s="376"/>
      <c r="SSF116" s="376"/>
      <c r="SSG116" s="376"/>
      <c r="SSH116" s="376"/>
      <c r="SSI116" s="376"/>
      <c r="SSJ116" s="376"/>
      <c r="SSK116" s="376"/>
      <c r="SSL116" s="376"/>
      <c r="SSM116" s="376"/>
      <c r="SSN116" s="376"/>
      <c r="SSO116" s="376"/>
      <c r="SSP116" s="376"/>
      <c r="SSQ116" s="376"/>
      <c r="SSR116" s="376"/>
      <c r="SSS116" s="376"/>
      <c r="SST116" s="376"/>
      <c r="SSU116" s="376"/>
      <c r="SSV116" s="376"/>
      <c r="SSW116" s="376"/>
      <c r="SSX116" s="376"/>
      <c r="SSY116" s="376"/>
      <c r="SSZ116" s="376"/>
      <c r="STA116" s="376"/>
      <c r="STB116" s="376"/>
      <c r="STC116" s="376"/>
      <c r="STD116" s="376"/>
      <c r="STE116" s="376"/>
      <c r="STF116" s="376"/>
      <c r="STG116" s="376"/>
      <c r="STH116" s="376"/>
      <c r="STI116" s="376"/>
      <c r="STJ116" s="376"/>
      <c r="STK116" s="376"/>
      <c r="STL116" s="376"/>
      <c r="STM116" s="376"/>
      <c r="STN116" s="376"/>
      <c r="STO116" s="376"/>
      <c r="STP116" s="376"/>
      <c r="STQ116" s="376"/>
      <c r="STR116" s="376"/>
      <c r="STS116" s="376"/>
      <c r="STT116" s="376"/>
      <c r="STU116" s="376"/>
      <c r="STV116" s="376"/>
      <c r="STW116" s="376"/>
      <c r="STX116" s="376"/>
      <c r="STY116" s="376"/>
      <c r="STZ116" s="376"/>
      <c r="SUA116" s="376"/>
      <c r="SUB116" s="376"/>
      <c r="SUC116" s="376"/>
      <c r="SUD116" s="376"/>
      <c r="SUE116" s="376"/>
      <c r="SUF116" s="376"/>
      <c r="SUG116" s="376"/>
      <c r="SUH116" s="376"/>
      <c r="SUI116" s="376"/>
      <c r="SUJ116" s="376"/>
      <c r="SUK116" s="376"/>
      <c r="SUL116" s="376"/>
      <c r="SUM116" s="376"/>
      <c r="SUN116" s="376"/>
      <c r="SUO116" s="376"/>
      <c r="SUP116" s="376"/>
      <c r="SUQ116" s="376"/>
      <c r="SUR116" s="376"/>
      <c r="SUS116" s="376"/>
      <c r="SUT116" s="376"/>
      <c r="SUU116" s="376"/>
      <c r="SUV116" s="376"/>
      <c r="SUW116" s="376"/>
      <c r="SUX116" s="376"/>
      <c r="SUY116" s="376"/>
      <c r="SUZ116" s="376"/>
      <c r="SVA116" s="376"/>
      <c r="SVB116" s="376"/>
      <c r="SVC116" s="376"/>
      <c r="SVD116" s="376"/>
      <c r="SVE116" s="376"/>
      <c r="SVF116" s="376"/>
      <c r="SVG116" s="376"/>
      <c r="SVH116" s="376"/>
      <c r="SVI116" s="376"/>
      <c r="SVJ116" s="376"/>
      <c r="SVK116" s="376"/>
      <c r="SVL116" s="376"/>
      <c r="SVM116" s="376"/>
      <c r="SVN116" s="376"/>
      <c r="SVO116" s="376"/>
      <c r="SVP116" s="376"/>
      <c r="SVQ116" s="376"/>
      <c r="SVR116" s="376"/>
      <c r="SVS116" s="376"/>
      <c r="SVT116" s="376"/>
      <c r="SVU116" s="376"/>
      <c r="SVV116" s="376"/>
      <c r="SVW116" s="376"/>
      <c r="SVX116" s="376"/>
      <c r="SVY116" s="376"/>
      <c r="SVZ116" s="376"/>
      <c r="SWA116" s="376"/>
      <c r="SWB116" s="376"/>
      <c r="SWC116" s="376"/>
      <c r="SWD116" s="376"/>
      <c r="SWE116" s="376"/>
      <c r="SWF116" s="376"/>
      <c r="SWG116" s="376"/>
      <c r="SWH116" s="376"/>
      <c r="SWI116" s="376"/>
      <c r="SWJ116" s="376"/>
      <c r="SWK116" s="376"/>
      <c r="SWL116" s="376"/>
      <c r="SWM116" s="376"/>
      <c r="SWN116" s="376"/>
      <c r="SWO116" s="376"/>
      <c r="SWP116" s="376"/>
      <c r="SWQ116" s="376"/>
      <c r="SWR116" s="376"/>
      <c r="SWS116" s="376"/>
      <c r="SWT116" s="376"/>
      <c r="SWU116" s="376"/>
      <c r="SWV116" s="376"/>
      <c r="SWW116" s="376"/>
      <c r="SWX116" s="376"/>
      <c r="SWY116" s="376"/>
      <c r="SWZ116" s="376"/>
      <c r="SXA116" s="376"/>
      <c r="SXB116" s="376"/>
      <c r="SXC116" s="376"/>
      <c r="SXD116" s="376"/>
      <c r="SXE116" s="376"/>
      <c r="SXF116" s="376"/>
      <c r="SXG116" s="376"/>
      <c r="SXH116" s="376"/>
      <c r="SXI116" s="376"/>
      <c r="SXJ116" s="376"/>
      <c r="SXK116" s="376"/>
      <c r="SXL116" s="376"/>
      <c r="SXM116" s="376"/>
      <c r="SXN116" s="376"/>
      <c r="SXO116" s="376"/>
      <c r="SXP116" s="376"/>
      <c r="SXQ116" s="376"/>
      <c r="SXR116" s="376"/>
      <c r="SXS116" s="376"/>
      <c r="SXT116" s="376"/>
      <c r="SXU116" s="376"/>
      <c r="SXV116" s="376"/>
      <c r="SXW116" s="376"/>
      <c r="SXX116" s="376"/>
      <c r="SXY116" s="376"/>
      <c r="SXZ116" s="376"/>
      <c r="SYA116" s="376"/>
      <c r="SYB116" s="376"/>
      <c r="SYC116" s="376"/>
      <c r="SYD116" s="376"/>
      <c r="SYE116" s="376"/>
      <c r="SYF116" s="376"/>
      <c r="SYG116" s="376"/>
      <c r="SYH116" s="376"/>
      <c r="SYI116" s="376"/>
      <c r="SYJ116" s="376"/>
      <c r="SYK116" s="376"/>
      <c r="SYL116" s="376"/>
      <c r="SYM116" s="376"/>
      <c r="SYN116" s="376"/>
      <c r="SYO116" s="376"/>
      <c r="SYP116" s="376"/>
      <c r="SYQ116" s="376"/>
      <c r="SYR116" s="376"/>
      <c r="SYS116" s="376"/>
      <c r="SYT116" s="376"/>
      <c r="SYU116" s="376"/>
      <c r="SYV116" s="376"/>
      <c r="SYW116" s="376"/>
      <c r="SYX116" s="376"/>
      <c r="SYY116" s="376"/>
      <c r="SYZ116" s="376"/>
      <c r="SZA116" s="376"/>
      <c r="SZB116" s="376"/>
      <c r="SZC116" s="376"/>
      <c r="SZD116" s="376"/>
      <c r="SZE116" s="376"/>
      <c r="SZF116" s="376"/>
      <c r="SZG116" s="376"/>
      <c r="SZH116" s="376"/>
      <c r="SZI116" s="376"/>
      <c r="SZJ116" s="376"/>
      <c r="SZK116" s="376"/>
      <c r="SZL116" s="376"/>
      <c r="SZM116" s="376"/>
      <c r="SZN116" s="376"/>
      <c r="SZO116" s="376"/>
      <c r="SZP116" s="376"/>
      <c r="SZQ116" s="376"/>
      <c r="SZR116" s="376"/>
      <c r="SZS116" s="376"/>
      <c r="SZT116" s="376"/>
      <c r="SZU116" s="376"/>
      <c r="SZV116" s="376"/>
      <c r="SZW116" s="376"/>
      <c r="SZX116" s="376"/>
      <c r="SZY116" s="376"/>
      <c r="SZZ116" s="376"/>
      <c r="TAA116" s="376"/>
      <c r="TAB116" s="376"/>
      <c r="TAC116" s="376"/>
      <c r="TAD116" s="376"/>
      <c r="TAE116" s="376"/>
      <c r="TAF116" s="376"/>
      <c r="TAG116" s="376"/>
      <c r="TAH116" s="376"/>
      <c r="TAI116" s="376"/>
      <c r="TAJ116" s="376"/>
      <c r="TAK116" s="376"/>
      <c r="TAL116" s="376"/>
      <c r="TAM116" s="376"/>
      <c r="TAN116" s="376"/>
      <c r="TAO116" s="376"/>
      <c r="TAP116" s="376"/>
      <c r="TAQ116" s="376"/>
      <c r="TAR116" s="376"/>
      <c r="TAS116" s="376"/>
      <c r="TAT116" s="376"/>
      <c r="TAU116" s="376"/>
      <c r="TAV116" s="376"/>
      <c r="TAW116" s="376"/>
      <c r="TAX116" s="376"/>
      <c r="TAY116" s="376"/>
      <c r="TAZ116" s="376"/>
      <c r="TBA116" s="376"/>
      <c r="TBB116" s="376"/>
      <c r="TBC116" s="376"/>
      <c r="TBD116" s="376"/>
      <c r="TBE116" s="376"/>
      <c r="TBF116" s="376"/>
      <c r="TBG116" s="376"/>
      <c r="TBH116" s="376"/>
      <c r="TBI116" s="376"/>
      <c r="TBJ116" s="376"/>
      <c r="TBK116" s="376"/>
      <c r="TBL116" s="376"/>
      <c r="TBM116" s="376"/>
      <c r="TBN116" s="376"/>
      <c r="TBO116" s="376"/>
      <c r="TBP116" s="376"/>
      <c r="TBQ116" s="376"/>
      <c r="TBR116" s="376"/>
      <c r="TBS116" s="376"/>
      <c r="TBT116" s="376"/>
      <c r="TBU116" s="376"/>
      <c r="TBV116" s="376"/>
      <c r="TBW116" s="376"/>
      <c r="TBX116" s="376"/>
      <c r="TBY116" s="376"/>
      <c r="TBZ116" s="376"/>
      <c r="TCA116" s="376"/>
      <c r="TCB116" s="376"/>
      <c r="TCC116" s="376"/>
      <c r="TCD116" s="376"/>
      <c r="TCE116" s="376"/>
      <c r="TCF116" s="376"/>
      <c r="TCG116" s="376"/>
      <c r="TCH116" s="376"/>
      <c r="TCI116" s="376"/>
      <c r="TCJ116" s="376"/>
      <c r="TCK116" s="376"/>
      <c r="TCL116" s="376"/>
      <c r="TCM116" s="376"/>
      <c r="TCN116" s="376"/>
      <c r="TCO116" s="376"/>
      <c r="TCP116" s="376"/>
      <c r="TCQ116" s="376"/>
      <c r="TCR116" s="376"/>
      <c r="TCS116" s="376"/>
      <c r="TCT116" s="376"/>
      <c r="TCU116" s="376"/>
      <c r="TCV116" s="376"/>
      <c r="TCW116" s="376"/>
      <c r="TCX116" s="376"/>
      <c r="TCY116" s="376"/>
      <c r="TCZ116" s="376"/>
      <c r="TDA116" s="376"/>
      <c r="TDB116" s="376"/>
      <c r="TDC116" s="376"/>
      <c r="TDD116" s="376"/>
      <c r="TDE116" s="376"/>
      <c r="TDF116" s="376"/>
      <c r="TDG116" s="376"/>
      <c r="TDH116" s="376"/>
      <c r="TDI116" s="376"/>
      <c r="TDJ116" s="376"/>
      <c r="TDK116" s="376"/>
      <c r="TDL116" s="376"/>
      <c r="TDM116" s="376"/>
      <c r="TDN116" s="376"/>
      <c r="TDO116" s="376"/>
      <c r="TDP116" s="376"/>
      <c r="TDQ116" s="376"/>
      <c r="TDR116" s="376"/>
      <c r="TDS116" s="376"/>
      <c r="TDT116" s="376"/>
      <c r="TDU116" s="376"/>
      <c r="TDV116" s="376"/>
      <c r="TDW116" s="376"/>
      <c r="TDX116" s="376"/>
      <c r="TDY116" s="376"/>
      <c r="TDZ116" s="376"/>
      <c r="TEA116" s="376"/>
      <c r="TEB116" s="376"/>
      <c r="TEC116" s="376"/>
      <c r="TED116" s="376"/>
      <c r="TEE116" s="376"/>
      <c r="TEF116" s="376"/>
      <c r="TEG116" s="376"/>
      <c r="TEH116" s="376"/>
      <c r="TEI116" s="376"/>
      <c r="TEJ116" s="376"/>
      <c r="TEK116" s="376"/>
      <c r="TEL116" s="376"/>
      <c r="TEM116" s="376"/>
      <c r="TEN116" s="376"/>
      <c r="TEO116" s="376"/>
      <c r="TEP116" s="376"/>
      <c r="TEQ116" s="376"/>
      <c r="TER116" s="376"/>
      <c r="TES116" s="376"/>
      <c r="TET116" s="376"/>
      <c r="TEU116" s="376"/>
      <c r="TEV116" s="376"/>
      <c r="TEW116" s="376"/>
      <c r="TEX116" s="376"/>
      <c r="TEY116" s="376"/>
      <c r="TEZ116" s="376"/>
      <c r="TFA116" s="376"/>
      <c r="TFB116" s="376"/>
      <c r="TFC116" s="376"/>
      <c r="TFD116" s="376"/>
      <c r="TFE116" s="376"/>
      <c r="TFF116" s="376"/>
      <c r="TFG116" s="376"/>
      <c r="TFH116" s="376"/>
      <c r="TFI116" s="376"/>
      <c r="TFJ116" s="376"/>
      <c r="TFK116" s="376"/>
      <c r="TFL116" s="376"/>
      <c r="TFM116" s="376"/>
      <c r="TFN116" s="376"/>
      <c r="TFO116" s="376"/>
      <c r="TFP116" s="376"/>
      <c r="TFQ116" s="376"/>
      <c r="TFR116" s="376"/>
      <c r="TFS116" s="376"/>
      <c r="TFT116" s="376"/>
      <c r="TFU116" s="376"/>
      <c r="TFV116" s="376"/>
      <c r="TFW116" s="376"/>
      <c r="TFX116" s="376"/>
      <c r="TFY116" s="376"/>
      <c r="TFZ116" s="376"/>
      <c r="TGA116" s="376"/>
      <c r="TGB116" s="376"/>
      <c r="TGC116" s="376"/>
      <c r="TGD116" s="376"/>
      <c r="TGE116" s="376"/>
      <c r="TGF116" s="376"/>
      <c r="TGG116" s="376"/>
      <c r="TGH116" s="376"/>
      <c r="TGI116" s="376"/>
      <c r="TGJ116" s="376"/>
      <c r="TGK116" s="376"/>
      <c r="TGL116" s="376"/>
      <c r="TGM116" s="376"/>
      <c r="TGN116" s="376"/>
      <c r="TGO116" s="376"/>
      <c r="TGP116" s="376"/>
      <c r="TGQ116" s="376"/>
      <c r="TGR116" s="376"/>
      <c r="TGS116" s="376"/>
      <c r="TGT116" s="376"/>
      <c r="TGU116" s="376"/>
      <c r="TGV116" s="376"/>
      <c r="TGW116" s="376"/>
      <c r="TGX116" s="376"/>
      <c r="TGY116" s="376"/>
      <c r="TGZ116" s="376"/>
      <c r="THA116" s="376"/>
      <c r="THB116" s="376"/>
      <c r="THC116" s="376"/>
      <c r="THD116" s="376"/>
      <c r="THE116" s="376"/>
      <c r="THF116" s="376"/>
      <c r="THG116" s="376"/>
      <c r="THH116" s="376"/>
      <c r="THI116" s="376"/>
      <c r="THJ116" s="376"/>
      <c r="THK116" s="376"/>
      <c r="THL116" s="376"/>
      <c r="THM116" s="376"/>
      <c r="THN116" s="376"/>
      <c r="THO116" s="376"/>
      <c r="THP116" s="376"/>
      <c r="THQ116" s="376"/>
      <c r="THR116" s="376"/>
      <c r="THS116" s="376"/>
      <c r="THT116" s="376"/>
      <c r="THU116" s="376"/>
      <c r="THV116" s="376"/>
      <c r="THW116" s="376"/>
      <c r="THX116" s="376"/>
      <c r="THY116" s="376"/>
      <c r="THZ116" s="376"/>
      <c r="TIA116" s="376"/>
      <c r="TIB116" s="376"/>
      <c r="TIC116" s="376"/>
      <c r="TID116" s="376"/>
      <c r="TIE116" s="376"/>
      <c r="TIF116" s="376"/>
      <c r="TIG116" s="376"/>
      <c r="TIH116" s="376"/>
      <c r="TII116" s="376"/>
      <c r="TIJ116" s="376"/>
      <c r="TIK116" s="376"/>
      <c r="TIL116" s="376"/>
      <c r="TIM116" s="376"/>
      <c r="TIN116" s="376"/>
      <c r="TIO116" s="376"/>
      <c r="TIP116" s="376"/>
      <c r="TIQ116" s="376"/>
      <c r="TIR116" s="376"/>
      <c r="TIS116" s="376"/>
      <c r="TIT116" s="376"/>
      <c r="TIU116" s="376"/>
      <c r="TIV116" s="376"/>
      <c r="TIW116" s="376"/>
      <c r="TIX116" s="376"/>
      <c r="TIY116" s="376"/>
      <c r="TIZ116" s="376"/>
      <c r="TJA116" s="376"/>
      <c r="TJB116" s="376"/>
      <c r="TJC116" s="376"/>
      <c r="TJD116" s="376"/>
      <c r="TJE116" s="376"/>
      <c r="TJF116" s="376"/>
      <c r="TJG116" s="376"/>
      <c r="TJH116" s="376"/>
      <c r="TJI116" s="376"/>
      <c r="TJJ116" s="376"/>
      <c r="TJK116" s="376"/>
      <c r="TJL116" s="376"/>
      <c r="TJM116" s="376"/>
      <c r="TJN116" s="376"/>
      <c r="TJO116" s="376"/>
      <c r="TJP116" s="376"/>
      <c r="TJQ116" s="376"/>
      <c r="TJR116" s="376"/>
      <c r="TJS116" s="376"/>
      <c r="TJT116" s="376"/>
      <c r="TJU116" s="376"/>
      <c r="TJV116" s="376"/>
      <c r="TJW116" s="376"/>
      <c r="TJX116" s="376"/>
      <c r="TJY116" s="376"/>
      <c r="TJZ116" s="376"/>
      <c r="TKA116" s="376"/>
      <c r="TKB116" s="376"/>
      <c r="TKC116" s="376"/>
      <c r="TKD116" s="376"/>
      <c r="TKE116" s="376"/>
      <c r="TKF116" s="376"/>
      <c r="TKG116" s="376"/>
      <c r="TKH116" s="376"/>
      <c r="TKI116" s="376"/>
      <c r="TKJ116" s="376"/>
      <c r="TKK116" s="376"/>
      <c r="TKL116" s="376"/>
      <c r="TKM116" s="376"/>
      <c r="TKN116" s="376"/>
      <c r="TKO116" s="376"/>
      <c r="TKP116" s="376"/>
      <c r="TKQ116" s="376"/>
      <c r="TKR116" s="376"/>
      <c r="TKS116" s="376"/>
      <c r="TKT116" s="376"/>
      <c r="TKU116" s="376"/>
      <c r="TKV116" s="376"/>
      <c r="TKW116" s="376"/>
      <c r="TKX116" s="376"/>
      <c r="TKY116" s="376"/>
      <c r="TKZ116" s="376"/>
      <c r="TLA116" s="376"/>
      <c r="TLB116" s="376"/>
      <c r="TLC116" s="376"/>
      <c r="TLD116" s="376"/>
      <c r="TLE116" s="376"/>
      <c r="TLF116" s="376"/>
      <c r="TLG116" s="376"/>
      <c r="TLH116" s="376"/>
      <c r="TLI116" s="376"/>
      <c r="TLJ116" s="376"/>
      <c r="TLK116" s="376"/>
      <c r="TLL116" s="376"/>
      <c r="TLM116" s="376"/>
      <c r="TLN116" s="376"/>
      <c r="TLO116" s="376"/>
      <c r="TLP116" s="376"/>
      <c r="TLQ116" s="376"/>
      <c r="TLR116" s="376"/>
      <c r="TLS116" s="376"/>
      <c r="TLT116" s="376"/>
      <c r="TLU116" s="376"/>
      <c r="TLV116" s="376"/>
      <c r="TLW116" s="376"/>
      <c r="TLX116" s="376"/>
      <c r="TLY116" s="376"/>
      <c r="TLZ116" s="376"/>
      <c r="TMA116" s="376"/>
      <c r="TMB116" s="376"/>
      <c r="TMC116" s="376"/>
      <c r="TMD116" s="376"/>
      <c r="TME116" s="376"/>
      <c r="TMF116" s="376"/>
      <c r="TMG116" s="376"/>
      <c r="TMH116" s="376"/>
      <c r="TMI116" s="376"/>
      <c r="TMJ116" s="376"/>
      <c r="TMK116" s="376"/>
      <c r="TML116" s="376"/>
      <c r="TMM116" s="376"/>
      <c r="TMN116" s="376"/>
      <c r="TMO116" s="376"/>
      <c r="TMP116" s="376"/>
      <c r="TMQ116" s="376"/>
      <c r="TMR116" s="376"/>
      <c r="TMS116" s="376"/>
      <c r="TMT116" s="376"/>
      <c r="TMU116" s="376"/>
      <c r="TMV116" s="376"/>
      <c r="TMW116" s="376"/>
      <c r="TMX116" s="376"/>
      <c r="TMY116" s="376"/>
      <c r="TMZ116" s="376"/>
      <c r="TNA116" s="376"/>
      <c r="TNB116" s="376"/>
      <c r="TNC116" s="376"/>
      <c r="TND116" s="376"/>
      <c r="TNE116" s="376"/>
      <c r="TNF116" s="376"/>
      <c r="TNG116" s="376"/>
      <c r="TNH116" s="376"/>
      <c r="TNI116" s="376"/>
      <c r="TNJ116" s="376"/>
      <c r="TNK116" s="376"/>
      <c r="TNL116" s="376"/>
      <c r="TNM116" s="376"/>
      <c r="TNN116" s="376"/>
      <c r="TNO116" s="376"/>
      <c r="TNP116" s="376"/>
      <c r="TNQ116" s="376"/>
      <c r="TNR116" s="376"/>
      <c r="TNS116" s="376"/>
      <c r="TNT116" s="376"/>
      <c r="TNU116" s="376"/>
      <c r="TNV116" s="376"/>
      <c r="TNW116" s="376"/>
      <c r="TNX116" s="376"/>
      <c r="TNY116" s="376"/>
      <c r="TNZ116" s="376"/>
      <c r="TOA116" s="376"/>
      <c r="TOB116" s="376"/>
      <c r="TOC116" s="376"/>
      <c r="TOD116" s="376"/>
      <c r="TOE116" s="376"/>
      <c r="TOF116" s="376"/>
      <c r="TOG116" s="376"/>
      <c r="TOH116" s="376"/>
      <c r="TOI116" s="376"/>
      <c r="TOJ116" s="376"/>
      <c r="TOK116" s="376"/>
      <c r="TOL116" s="376"/>
      <c r="TOM116" s="376"/>
      <c r="TON116" s="376"/>
      <c r="TOO116" s="376"/>
      <c r="TOP116" s="376"/>
      <c r="TOQ116" s="376"/>
      <c r="TOR116" s="376"/>
      <c r="TOS116" s="376"/>
      <c r="TOT116" s="376"/>
      <c r="TOU116" s="376"/>
      <c r="TOV116" s="376"/>
      <c r="TOW116" s="376"/>
      <c r="TOX116" s="376"/>
      <c r="TOY116" s="376"/>
      <c r="TOZ116" s="376"/>
      <c r="TPA116" s="376"/>
      <c r="TPB116" s="376"/>
      <c r="TPC116" s="376"/>
      <c r="TPD116" s="376"/>
      <c r="TPE116" s="376"/>
      <c r="TPF116" s="376"/>
      <c r="TPG116" s="376"/>
      <c r="TPH116" s="376"/>
      <c r="TPI116" s="376"/>
      <c r="TPJ116" s="376"/>
      <c r="TPK116" s="376"/>
      <c r="TPL116" s="376"/>
      <c r="TPM116" s="376"/>
      <c r="TPN116" s="376"/>
      <c r="TPO116" s="376"/>
      <c r="TPP116" s="376"/>
      <c r="TPQ116" s="376"/>
      <c r="TPR116" s="376"/>
      <c r="TPS116" s="376"/>
      <c r="TPT116" s="376"/>
      <c r="TPU116" s="376"/>
      <c r="TPV116" s="376"/>
      <c r="TPW116" s="376"/>
      <c r="TPX116" s="376"/>
      <c r="TPY116" s="376"/>
      <c r="TPZ116" s="376"/>
      <c r="TQA116" s="376"/>
      <c r="TQB116" s="376"/>
      <c r="TQC116" s="376"/>
      <c r="TQD116" s="376"/>
      <c r="TQE116" s="376"/>
      <c r="TQF116" s="376"/>
      <c r="TQG116" s="376"/>
      <c r="TQH116" s="376"/>
      <c r="TQI116" s="376"/>
      <c r="TQJ116" s="376"/>
      <c r="TQK116" s="376"/>
      <c r="TQL116" s="376"/>
      <c r="TQM116" s="376"/>
      <c r="TQN116" s="376"/>
      <c r="TQO116" s="376"/>
      <c r="TQP116" s="376"/>
      <c r="TQQ116" s="376"/>
      <c r="TQR116" s="376"/>
      <c r="TQS116" s="376"/>
      <c r="TQT116" s="376"/>
      <c r="TQU116" s="376"/>
      <c r="TQV116" s="376"/>
      <c r="TQW116" s="376"/>
      <c r="TQX116" s="376"/>
      <c r="TQY116" s="376"/>
      <c r="TQZ116" s="376"/>
      <c r="TRA116" s="376"/>
      <c r="TRB116" s="376"/>
      <c r="TRC116" s="376"/>
      <c r="TRD116" s="376"/>
      <c r="TRE116" s="376"/>
      <c r="TRF116" s="376"/>
      <c r="TRG116" s="376"/>
      <c r="TRH116" s="376"/>
      <c r="TRI116" s="376"/>
      <c r="TRJ116" s="376"/>
      <c r="TRK116" s="376"/>
      <c r="TRL116" s="376"/>
      <c r="TRM116" s="376"/>
      <c r="TRN116" s="376"/>
      <c r="TRO116" s="376"/>
      <c r="TRP116" s="376"/>
      <c r="TRQ116" s="376"/>
      <c r="TRR116" s="376"/>
      <c r="TRS116" s="376"/>
      <c r="TRT116" s="376"/>
      <c r="TRU116" s="376"/>
      <c r="TRV116" s="376"/>
      <c r="TRW116" s="376"/>
      <c r="TRX116" s="376"/>
      <c r="TRY116" s="376"/>
      <c r="TRZ116" s="376"/>
      <c r="TSA116" s="376"/>
      <c r="TSB116" s="376"/>
      <c r="TSC116" s="376"/>
      <c r="TSD116" s="376"/>
      <c r="TSE116" s="376"/>
      <c r="TSF116" s="376"/>
      <c r="TSG116" s="376"/>
      <c r="TSH116" s="376"/>
      <c r="TSI116" s="376"/>
      <c r="TSJ116" s="376"/>
      <c r="TSK116" s="376"/>
      <c r="TSL116" s="376"/>
      <c r="TSM116" s="376"/>
      <c r="TSN116" s="376"/>
      <c r="TSO116" s="376"/>
      <c r="TSP116" s="376"/>
      <c r="TSQ116" s="376"/>
      <c r="TSR116" s="376"/>
      <c r="TSS116" s="376"/>
      <c r="TST116" s="376"/>
      <c r="TSU116" s="376"/>
      <c r="TSV116" s="376"/>
      <c r="TSW116" s="376"/>
      <c r="TSX116" s="376"/>
      <c r="TSY116" s="376"/>
      <c r="TSZ116" s="376"/>
      <c r="TTA116" s="376"/>
      <c r="TTB116" s="376"/>
      <c r="TTC116" s="376"/>
      <c r="TTD116" s="376"/>
      <c r="TTE116" s="376"/>
      <c r="TTF116" s="376"/>
      <c r="TTG116" s="376"/>
      <c r="TTH116" s="376"/>
      <c r="TTI116" s="376"/>
      <c r="TTJ116" s="376"/>
      <c r="TTK116" s="376"/>
      <c r="TTL116" s="376"/>
      <c r="TTM116" s="376"/>
      <c r="TTN116" s="376"/>
      <c r="TTO116" s="376"/>
      <c r="TTP116" s="376"/>
      <c r="TTQ116" s="376"/>
      <c r="TTR116" s="376"/>
      <c r="TTS116" s="376"/>
      <c r="TTT116" s="376"/>
      <c r="TTU116" s="376"/>
      <c r="TTV116" s="376"/>
      <c r="TTW116" s="376"/>
      <c r="TTX116" s="376"/>
      <c r="TTY116" s="376"/>
      <c r="TTZ116" s="376"/>
      <c r="TUA116" s="376"/>
      <c r="TUB116" s="376"/>
      <c r="TUC116" s="376"/>
      <c r="TUD116" s="376"/>
      <c r="TUE116" s="376"/>
      <c r="TUF116" s="376"/>
      <c r="TUG116" s="376"/>
      <c r="TUH116" s="376"/>
      <c r="TUI116" s="376"/>
      <c r="TUJ116" s="376"/>
      <c r="TUK116" s="376"/>
      <c r="TUL116" s="376"/>
      <c r="TUM116" s="376"/>
      <c r="TUN116" s="376"/>
      <c r="TUO116" s="376"/>
      <c r="TUP116" s="376"/>
      <c r="TUQ116" s="376"/>
      <c r="TUR116" s="376"/>
      <c r="TUS116" s="376"/>
      <c r="TUT116" s="376"/>
      <c r="TUU116" s="376"/>
      <c r="TUV116" s="376"/>
      <c r="TUW116" s="376"/>
      <c r="TUX116" s="376"/>
      <c r="TUY116" s="376"/>
      <c r="TUZ116" s="376"/>
      <c r="TVA116" s="376"/>
      <c r="TVB116" s="376"/>
      <c r="TVC116" s="376"/>
      <c r="TVD116" s="376"/>
      <c r="TVE116" s="376"/>
      <c r="TVF116" s="376"/>
      <c r="TVG116" s="376"/>
      <c r="TVH116" s="376"/>
      <c r="TVI116" s="376"/>
      <c r="TVJ116" s="376"/>
      <c r="TVK116" s="376"/>
      <c r="TVL116" s="376"/>
      <c r="TVM116" s="376"/>
      <c r="TVN116" s="376"/>
      <c r="TVO116" s="376"/>
      <c r="TVP116" s="376"/>
      <c r="TVQ116" s="376"/>
      <c r="TVR116" s="376"/>
      <c r="TVS116" s="376"/>
      <c r="TVT116" s="376"/>
      <c r="TVU116" s="376"/>
      <c r="TVV116" s="376"/>
      <c r="TVW116" s="376"/>
      <c r="TVX116" s="376"/>
      <c r="TVY116" s="376"/>
      <c r="TVZ116" s="376"/>
      <c r="TWA116" s="376"/>
      <c r="TWB116" s="376"/>
      <c r="TWC116" s="376"/>
      <c r="TWD116" s="376"/>
      <c r="TWE116" s="376"/>
      <c r="TWF116" s="376"/>
      <c r="TWG116" s="376"/>
      <c r="TWH116" s="376"/>
      <c r="TWI116" s="376"/>
      <c r="TWJ116" s="376"/>
      <c r="TWK116" s="376"/>
      <c r="TWL116" s="376"/>
      <c r="TWM116" s="376"/>
      <c r="TWN116" s="376"/>
      <c r="TWO116" s="376"/>
      <c r="TWP116" s="376"/>
      <c r="TWQ116" s="376"/>
      <c r="TWR116" s="376"/>
      <c r="TWS116" s="376"/>
      <c r="TWT116" s="376"/>
      <c r="TWU116" s="376"/>
      <c r="TWV116" s="376"/>
      <c r="TWW116" s="376"/>
      <c r="TWX116" s="376"/>
      <c r="TWY116" s="376"/>
      <c r="TWZ116" s="376"/>
      <c r="TXA116" s="376"/>
      <c r="TXB116" s="376"/>
      <c r="TXC116" s="376"/>
      <c r="TXD116" s="376"/>
      <c r="TXE116" s="376"/>
      <c r="TXF116" s="376"/>
      <c r="TXG116" s="376"/>
      <c r="TXH116" s="376"/>
      <c r="TXI116" s="376"/>
      <c r="TXJ116" s="376"/>
      <c r="TXK116" s="376"/>
      <c r="TXL116" s="376"/>
      <c r="TXM116" s="376"/>
      <c r="TXN116" s="376"/>
      <c r="TXO116" s="376"/>
      <c r="TXP116" s="376"/>
      <c r="TXQ116" s="376"/>
      <c r="TXR116" s="376"/>
      <c r="TXS116" s="376"/>
      <c r="TXT116" s="376"/>
      <c r="TXU116" s="376"/>
      <c r="TXV116" s="376"/>
      <c r="TXW116" s="376"/>
      <c r="TXX116" s="376"/>
      <c r="TXY116" s="376"/>
      <c r="TXZ116" s="376"/>
      <c r="TYA116" s="376"/>
      <c r="TYB116" s="376"/>
      <c r="TYC116" s="376"/>
      <c r="TYD116" s="376"/>
      <c r="TYE116" s="376"/>
      <c r="TYF116" s="376"/>
      <c r="TYG116" s="376"/>
      <c r="TYH116" s="376"/>
      <c r="TYI116" s="376"/>
      <c r="TYJ116" s="376"/>
      <c r="TYK116" s="376"/>
      <c r="TYL116" s="376"/>
      <c r="TYM116" s="376"/>
      <c r="TYN116" s="376"/>
      <c r="TYO116" s="376"/>
      <c r="TYP116" s="376"/>
      <c r="TYQ116" s="376"/>
      <c r="TYR116" s="376"/>
      <c r="TYS116" s="376"/>
      <c r="TYT116" s="376"/>
      <c r="TYU116" s="376"/>
      <c r="TYV116" s="376"/>
      <c r="TYW116" s="376"/>
      <c r="TYX116" s="376"/>
      <c r="TYY116" s="376"/>
      <c r="TYZ116" s="376"/>
      <c r="TZA116" s="376"/>
      <c r="TZB116" s="376"/>
      <c r="TZC116" s="376"/>
      <c r="TZD116" s="376"/>
      <c r="TZE116" s="376"/>
      <c r="TZF116" s="376"/>
      <c r="TZG116" s="376"/>
      <c r="TZH116" s="376"/>
      <c r="TZI116" s="376"/>
      <c r="TZJ116" s="376"/>
      <c r="TZK116" s="376"/>
      <c r="TZL116" s="376"/>
      <c r="TZM116" s="376"/>
      <c r="TZN116" s="376"/>
      <c r="TZO116" s="376"/>
      <c r="TZP116" s="376"/>
      <c r="TZQ116" s="376"/>
      <c r="TZR116" s="376"/>
      <c r="TZS116" s="376"/>
      <c r="TZT116" s="376"/>
      <c r="TZU116" s="376"/>
      <c r="TZV116" s="376"/>
      <c r="TZW116" s="376"/>
      <c r="TZX116" s="376"/>
      <c r="TZY116" s="376"/>
      <c r="TZZ116" s="376"/>
      <c r="UAA116" s="376"/>
      <c r="UAB116" s="376"/>
      <c r="UAC116" s="376"/>
      <c r="UAD116" s="376"/>
      <c r="UAE116" s="376"/>
      <c r="UAF116" s="376"/>
      <c r="UAG116" s="376"/>
      <c r="UAH116" s="376"/>
      <c r="UAI116" s="376"/>
      <c r="UAJ116" s="376"/>
      <c r="UAK116" s="376"/>
      <c r="UAL116" s="376"/>
      <c r="UAM116" s="376"/>
      <c r="UAN116" s="376"/>
      <c r="UAO116" s="376"/>
      <c r="UAP116" s="376"/>
      <c r="UAQ116" s="376"/>
      <c r="UAR116" s="376"/>
      <c r="UAS116" s="376"/>
      <c r="UAT116" s="376"/>
      <c r="UAU116" s="376"/>
      <c r="UAV116" s="376"/>
      <c r="UAW116" s="376"/>
      <c r="UAX116" s="376"/>
      <c r="UAY116" s="376"/>
      <c r="UAZ116" s="376"/>
      <c r="UBA116" s="376"/>
      <c r="UBB116" s="376"/>
      <c r="UBC116" s="376"/>
      <c r="UBD116" s="376"/>
      <c r="UBE116" s="376"/>
      <c r="UBF116" s="376"/>
      <c r="UBG116" s="376"/>
      <c r="UBH116" s="376"/>
      <c r="UBI116" s="376"/>
      <c r="UBJ116" s="376"/>
      <c r="UBK116" s="376"/>
      <c r="UBL116" s="376"/>
      <c r="UBM116" s="376"/>
      <c r="UBN116" s="376"/>
      <c r="UBO116" s="376"/>
      <c r="UBP116" s="376"/>
      <c r="UBQ116" s="376"/>
      <c r="UBR116" s="376"/>
      <c r="UBS116" s="376"/>
      <c r="UBT116" s="376"/>
      <c r="UBU116" s="376"/>
      <c r="UBV116" s="376"/>
      <c r="UBW116" s="376"/>
      <c r="UBX116" s="376"/>
      <c r="UBY116" s="376"/>
      <c r="UBZ116" s="376"/>
      <c r="UCA116" s="376"/>
      <c r="UCB116" s="376"/>
      <c r="UCC116" s="376"/>
      <c r="UCD116" s="376"/>
      <c r="UCE116" s="376"/>
      <c r="UCF116" s="376"/>
      <c r="UCG116" s="376"/>
      <c r="UCH116" s="376"/>
      <c r="UCI116" s="376"/>
      <c r="UCJ116" s="376"/>
      <c r="UCK116" s="376"/>
      <c r="UCL116" s="376"/>
      <c r="UCM116" s="376"/>
      <c r="UCN116" s="376"/>
      <c r="UCO116" s="376"/>
      <c r="UCP116" s="376"/>
      <c r="UCQ116" s="376"/>
      <c r="UCR116" s="376"/>
      <c r="UCS116" s="376"/>
      <c r="UCT116" s="376"/>
      <c r="UCU116" s="376"/>
      <c r="UCV116" s="376"/>
      <c r="UCW116" s="376"/>
      <c r="UCX116" s="376"/>
      <c r="UCY116" s="376"/>
      <c r="UCZ116" s="376"/>
      <c r="UDA116" s="376"/>
      <c r="UDB116" s="376"/>
      <c r="UDC116" s="376"/>
      <c r="UDD116" s="376"/>
      <c r="UDE116" s="376"/>
      <c r="UDF116" s="376"/>
      <c r="UDG116" s="376"/>
      <c r="UDH116" s="376"/>
      <c r="UDI116" s="376"/>
      <c r="UDJ116" s="376"/>
      <c r="UDK116" s="376"/>
      <c r="UDL116" s="376"/>
      <c r="UDM116" s="376"/>
      <c r="UDN116" s="376"/>
      <c r="UDO116" s="376"/>
      <c r="UDP116" s="376"/>
      <c r="UDQ116" s="376"/>
      <c r="UDR116" s="376"/>
      <c r="UDS116" s="376"/>
      <c r="UDT116" s="376"/>
      <c r="UDU116" s="376"/>
      <c r="UDV116" s="376"/>
      <c r="UDW116" s="376"/>
      <c r="UDX116" s="376"/>
      <c r="UDY116" s="376"/>
      <c r="UDZ116" s="376"/>
      <c r="UEA116" s="376"/>
      <c r="UEB116" s="376"/>
      <c r="UEC116" s="376"/>
      <c r="UED116" s="376"/>
      <c r="UEE116" s="376"/>
      <c r="UEF116" s="376"/>
      <c r="UEG116" s="376"/>
      <c r="UEH116" s="376"/>
      <c r="UEI116" s="376"/>
      <c r="UEJ116" s="376"/>
      <c r="UEK116" s="376"/>
      <c r="UEL116" s="376"/>
      <c r="UEM116" s="376"/>
      <c r="UEN116" s="376"/>
      <c r="UEO116" s="376"/>
      <c r="UEP116" s="376"/>
      <c r="UEQ116" s="376"/>
      <c r="UER116" s="376"/>
      <c r="UES116" s="376"/>
      <c r="UET116" s="376"/>
      <c r="UEU116" s="376"/>
      <c r="UEV116" s="376"/>
      <c r="UEW116" s="376"/>
      <c r="UEX116" s="376"/>
      <c r="UEY116" s="376"/>
      <c r="UEZ116" s="376"/>
      <c r="UFA116" s="376"/>
      <c r="UFB116" s="376"/>
      <c r="UFC116" s="376"/>
      <c r="UFD116" s="376"/>
      <c r="UFE116" s="376"/>
      <c r="UFF116" s="376"/>
      <c r="UFG116" s="376"/>
      <c r="UFH116" s="376"/>
      <c r="UFI116" s="376"/>
      <c r="UFJ116" s="376"/>
      <c r="UFK116" s="376"/>
      <c r="UFL116" s="376"/>
      <c r="UFM116" s="376"/>
      <c r="UFN116" s="376"/>
      <c r="UFO116" s="376"/>
      <c r="UFP116" s="376"/>
      <c r="UFQ116" s="376"/>
      <c r="UFR116" s="376"/>
      <c r="UFS116" s="376"/>
      <c r="UFT116" s="376"/>
      <c r="UFU116" s="376"/>
      <c r="UFV116" s="376"/>
      <c r="UFW116" s="376"/>
      <c r="UFX116" s="376"/>
      <c r="UFY116" s="376"/>
      <c r="UFZ116" s="376"/>
      <c r="UGA116" s="376"/>
      <c r="UGB116" s="376"/>
      <c r="UGC116" s="376"/>
      <c r="UGD116" s="376"/>
      <c r="UGE116" s="376"/>
      <c r="UGF116" s="376"/>
      <c r="UGG116" s="376"/>
      <c r="UGH116" s="376"/>
      <c r="UGI116" s="376"/>
      <c r="UGJ116" s="376"/>
      <c r="UGK116" s="376"/>
      <c r="UGL116" s="376"/>
      <c r="UGM116" s="376"/>
      <c r="UGN116" s="376"/>
      <c r="UGO116" s="376"/>
      <c r="UGP116" s="376"/>
      <c r="UGQ116" s="376"/>
      <c r="UGR116" s="376"/>
      <c r="UGS116" s="376"/>
      <c r="UGT116" s="376"/>
      <c r="UGU116" s="376"/>
      <c r="UGV116" s="376"/>
      <c r="UGW116" s="376"/>
      <c r="UGX116" s="376"/>
      <c r="UGY116" s="376"/>
      <c r="UGZ116" s="376"/>
      <c r="UHA116" s="376"/>
      <c r="UHB116" s="376"/>
      <c r="UHC116" s="376"/>
      <c r="UHD116" s="376"/>
      <c r="UHE116" s="376"/>
      <c r="UHF116" s="376"/>
      <c r="UHG116" s="376"/>
      <c r="UHH116" s="376"/>
      <c r="UHI116" s="376"/>
      <c r="UHJ116" s="376"/>
      <c r="UHK116" s="376"/>
      <c r="UHL116" s="376"/>
      <c r="UHM116" s="376"/>
      <c r="UHN116" s="376"/>
      <c r="UHO116" s="376"/>
      <c r="UHP116" s="376"/>
      <c r="UHQ116" s="376"/>
      <c r="UHR116" s="376"/>
      <c r="UHS116" s="376"/>
      <c r="UHT116" s="376"/>
      <c r="UHU116" s="376"/>
      <c r="UHV116" s="376"/>
      <c r="UHW116" s="376"/>
      <c r="UHX116" s="376"/>
      <c r="UHY116" s="376"/>
      <c r="UHZ116" s="376"/>
      <c r="UIA116" s="376"/>
      <c r="UIB116" s="376"/>
      <c r="UIC116" s="376"/>
      <c r="UID116" s="376"/>
      <c r="UIE116" s="376"/>
      <c r="UIF116" s="376"/>
      <c r="UIG116" s="376"/>
      <c r="UIH116" s="376"/>
      <c r="UII116" s="376"/>
      <c r="UIJ116" s="376"/>
      <c r="UIK116" s="376"/>
      <c r="UIL116" s="376"/>
      <c r="UIM116" s="376"/>
      <c r="UIN116" s="376"/>
      <c r="UIO116" s="376"/>
      <c r="UIP116" s="376"/>
      <c r="UIQ116" s="376"/>
      <c r="UIR116" s="376"/>
      <c r="UIS116" s="376"/>
      <c r="UIT116" s="376"/>
      <c r="UIU116" s="376"/>
      <c r="UIV116" s="376"/>
      <c r="UIW116" s="376"/>
      <c r="UIX116" s="376"/>
      <c r="UIY116" s="376"/>
      <c r="UIZ116" s="376"/>
      <c r="UJA116" s="376"/>
      <c r="UJB116" s="376"/>
      <c r="UJC116" s="376"/>
      <c r="UJD116" s="376"/>
      <c r="UJE116" s="376"/>
      <c r="UJF116" s="376"/>
      <c r="UJG116" s="376"/>
      <c r="UJH116" s="376"/>
      <c r="UJI116" s="376"/>
      <c r="UJJ116" s="376"/>
      <c r="UJK116" s="376"/>
      <c r="UJL116" s="376"/>
      <c r="UJM116" s="376"/>
      <c r="UJN116" s="376"/>
      <c r="UJO116" s="376"/>
      <c r="UJP116" s="376"/>
      <c r="UJQ116" s="376"/>
      <c r="UJR116" s="376"/>
      <c r="UJS116" s="376"/>
      <c r="UJT116" s="376"/>
      <c r="UJU116" s="376"/>
      <c r="UJV116" s="376"/>
      <c r="UJW116" s="376"/>
      <c r="UJX116" s="376"/>
      <c r="UJY116" s="376"/>
      <c r="UJZ116" s="376"/>
      <c r="UKA116" s="376"/>
      <c r="UKB116" s="376"/>
      <c r="UKC116" s="376"/>
      <c r="UKD116" s="376"/>
      <c r="UKE116" s="376"/>
      <c r="UKF116" s="376"/>
      <c r="UKG116" s="376"/>
      <c r="UKH116" s="376"/>
      <c r="UKI116" s="376"/>
      <c r="UKJ116" s="376"/>
      <c r="UKK116" s="376"/>
      <c r="UKL116" s="376"/>
      <c r="UKM116" s="376"/>
      <c r="UKN116" s="376"/>
      <c r="UKO116" s="376"/>
      <c r="UKP116" s="376"/>
      <c r="UKQ116" s="376"/>
      <c r="UKR116" s="376"/>
      <c r="UKS116" s="376"/>
      <c r="UKT116" s="376"/>
      <c r="UKU116" s="376"/>
      <c r="UKV116" s="376"/>
      <c r="UKW116" s="376"/>
      <c r="UKX116" s="376"/>
      <c r="UKY116" s="376"/>
      <c r="UKZ116" s="376"/>
      <c r="ULA116" s="376"/>
      <c r="ULB116" s="376"/>
      <c r="ULC116" s="376"/>
      <c r="ULD116" s="376"/>
      <c r="ULE116" s="376"/>
      <c r="ULF116" s="376"/>
      <c r="ULG116" s="376"/>
      <c r="ULH116" s="376"/>
      <c r="ULI116" s="376"/>
      <c r="ULJ116" s="376"/>
      <c r="ULK116" s="376"/>
      <c r="ULL116" s="376"/>
      <c r="ULM116" s="376"/>
      <c r="ULN116" s="376"/>
      <c r="ULO116" s="376"/>
      <c r="ULP116" s="376"/>
      <c r="ULQ116" s="376"/>
      <c r="ULR116" s="376"/>
      <c r="ULS116" s="376"/>
      <c r="ULT116" s="376"/>
      <c r="ULU116" s="376"/>
      <c r="ULV116" s="376"/>
      <c r="ULW116" s="376"/>
      <c r="ULX116" s="376"/>
      <c r="ULY116" s="376"/>
      <c r="ULZ116" s="376"/>
      <c r="UMA116" s="376"/>
      <c r="UMB116" s="376"/>
      <c r="UMC116" s="376"/>
      <c r="UMD116" s="376"/>
      <c r="UME116" s="376"/>
      <c r="UMF116" s="376"/>
      <c r="UMG116" s="376"/>
      <c r="UMH116" s="376"/>
      <c r="UMI116" s="376"/>
      <c r="UMJ116" s="376"/>
      <c r="UMK116" s="376"/>
      <c r="UML116" s="376"/>
      <c r="UMM116" s="376"/>
      <c r="UMN116" s="376"/>
      <c r="UMO116" s="376"/>
      <c r="UMP116" s="376"/>
      <c r="UMQ116" s="376"/>
      <c r="UMR116" s="376"/>
      <c r="UMS116" s="376"/>
      <c r="UMT116" s="376"/>
      <c r="UMU116" s="376"/>
      <c r="UMV116" s="376"/>
      <c r="UMW116" s="376"/>
      <c r="UMX116" s="376"/>
      <c r="UMY116" s="376"/>
      <c r="UMZ116" s="376"/>
      <c r="UNA116" s="376"/>
      <c r="UNB116" s="376"/>
      <c r="UNC116" s="376"/>
      <c r="UND116" s="376"/>
      <c r="UNE116" s="376"/>
      <c r="UNF116" s="376"/>
      <c r="UNG116" s="376"/>
      <c r="UNH116" s="376"/>
      <c r="UNI116" s="376"/>
      <c r="UNJ116" s="376"/>
      <c r="UNK116" s="376"/>
      <c r="UNL116" s="376"/>
      <c r="UNM116" s="376"/>
      <c r="UNN116" s="376"/>
      <c r="UNO116" s="376"/>
      <c r="UNP116" s="376"/>
      <c r="UNQ116" s="376"/>
      <c r="UNR116" s="376"/>
      <c r="UNS116" s="376"/>
      <c r="UNT116" s="376"/>
      <c r="UNU116" s="376"/>
      <c r="UNV116" s="376"/>
      <c r="UNW116" s="376"/>
      <c r="UNX116" s="376"/>
      <c r="UNY116" s="376"/>
      <c r="UNZ116" s="376"/>
      <c r="UOA116" s="376"/>
      <c r="UOB116" s="376"/>
      <c r="UOC116" s="376"/>
      <c r="UOD116" s="376"/>
      <c r="UOE116" s="376"/>
      <c r="UOF116" s="376"/>
      <c r="UOG116" s="376"/>
      <c r="UOH116" s="376"/>
      <c r="UOI116" s="376"/>
      <c r="UOJ116" s="376"/>
      <c r="UOK116" s="376"/>
      <c r="UOL116" s="376"/>
      <c r="UOM116" s="376"/>
      <c r="UON116" s="376"/>
      <c r="UOO116" s="376"/>
      <c r="UOP116" s="376"/>
      <c r="UOQ116" s="376"/>
      <c r="UOR116" s="376"/>
      <c r="UOS116" s="376"/>
      <c r="UOT116" s="376"/>
      <c r="UOU116" s="376"/>
      <c r="UOV116" s="376"/>
      <c r="UOW116" s="376"/>
      <c r="UOX116" s="376"/>
      <c r="UOY116" s="376"/>
      <c r="UOZ116" s="376"/>
      <c r="UPA116" s="376"/>
      <c r="UPB116" s="376"/>
      <c r="UPC116" s="376"/>
      <c r="UPD116" s="376"/>
      <c r="UPE116" s="376"/>
      <c r="UPF116" s="376"/>
      <c r="UPG116" s="376"/>
      <c r="UPH116" s="376"/>
      <c r="UPI116" s="376"/>
      <c r="UPJ116" s="376"/>
      <c r="UPK116" s="376"/>
      <c r="UPL116" s="376"/>
      <c r="UPM116" s="376"/>
      <c r="UPN116" s="376"/>
      <c r="UPO116" s="376"/>
      <c r="UPP116" s="376"/>
      <c r="UPQ116" s="376"/>
      <c r="UPR116" s="376"/>
      <c r="UPS116" s="376"/>
      <c r="UPT116" s="376"/>
      <c r="UPU116" s="376"/>
      <c r="UPV116" s="376"/>
      <c r="UPW116" s="376"/>
      <c r="UPX116" s="376"/>
      <c r="UPY116" s="376"/>
      <c r="UPZ116" s="376"/>
      <c r="UQA116" s="376"/>
      <c r="UQB116" s="376"/>
      <c r="UQC116" s="376"/>
      <c r="UQD116" s="376"/>
      <c r="UQE116" s="376"/>
      <c r="UQF116" s="376"/>
      <c r="UQG116" s="376"/>
      <c r="UQH116" s="376"/>
      <c r="UQI116" s="376"/>
      <c r="UQJ116" s="376"/>
      <c r="UQK116" s="376"/>
      <c r="UQL116" s="376"/>
      <c r="UQM116" s="376"/>
      <c r="UQN116" s="376"/>
      <c r="UQO116" s="376"/>
      <c r="UQP116" s="376"/>
      <c r="UQQ116" s="376"/>
      <c r="UQR116" s="376"/>
      <c r="UQS116" s="376"/>
      <c r="UQT116" s="376"/>
      <c r="UQU116" s="376"/>
      <c r="UQV116" s="376"/>
      <c r="UQW116" s="376"/>
      <c r="UQX116" s="376"/>
      <c r="UQY116" s="376"/>
      <c r="UQZ116" s="376"/>
      <c r="URA116" s="376"/>
      <c r="URB116" s="376"/>
      <c r="URC116" s="376"/>
      <c r="URD116" s="376"/>
      <c r="URE116" s="376"/>
      <c r="URF116" s="376"/>
      <c r="URG116" s="376"/>
      <c r="URH116" s="376"/>
      <c r="URI116" s="376"/>
      <c r="URJ116" s="376"/>
      <c r="URK116" s="376"/>
      <c r="URL116" s="376"/>
      <c r="URM116" s="376"/>
      <c r="URN116" s="376"/>
      <c r="URO116" s="376"/>
      <c r="URP116" s="376"/>
      <c r="URQ116" s="376"/>
      <c r="URR116" s="376"/>
      <c r="URS116" s="376"/>
      <c r="URT116" s="376"/>
      <c r="URU116" s="376"/>
      <c r="URV116" s="376"/>
      <c r="URW116" s="376"/>
      <c r="URX116" s="376"/>
      <c r="URY116" s="376"/>
      <c r="URZ116" s="376"/>
      <c r="USA116" s="376"/>
      <c r="USB116" s="376"/>
      <c r="USC116" s="376"/>
      <c r="USD116" s="376"/>
      <c r="USE116" s="376"/>
      <c r="USF116" s="376"/>
      <c r="USG116" s="376"/>
      <c r="USH116" s="376"/>
      <c r="USI116" s="376"/>
      <c r="USJ116" s="376"/>
      <c r="USK116" s="376"/>
      <c r="USL116" s="376"/>
      <c r="USM116" s="376"/>
      <c r="USN116" s="376"/>
      <c r="USO116" s="376"/>
      <c r="USP116" s="376"/>
      <c r="USQ116" s="376"/>
      <c r="USR116" s="376"/>
      <c r="USS116" s="376"/>
      <c r="UST116" s="376"/>
      <c r="USU116" s="376"/>
      <c r="USV116" s="376"/>
      <c r="USW116" s="376"/>
      <c r="USX116" s="376"/>
      <c r="USY116" s="376"/>
      <c r="USZ116" s="376"/>
      <c r="UTA116" s="376"/>
      <c r="UTB116" s="376"/>
      <c r="UTC116" s="376"/>
      <c r="UTD116" s="376"/>
      <c r="UTE116" s="376"/>
      <c r="UTF116" s="376"/>
      <c r="UTG116" s="376"/>
      <c r="UTH116" s="376"/>
      <c r="UTI116" s="376"/>
      <c r="UTJ116" s="376"/>
      <c r="UTK116" s="376"/>
      <c r="UTL116" s="376"/>
      <c r="UTM116" s="376"/>
      <c r="UTN116" s="376"/>
      <c r="UTO116" s="376"/>
      <c r="UTP116" s="376"/>
      <c r="UTQ116" s="376"/>
      <c r="UTR116" s="376"/>
      <c r="UTS116" s="376"/>
      <c r="UTT116" s="376"/>
      <c r="UTU116" s="376"/>
      <c r="UTV116" s="376"/>
      <c r="UTW116" s="376"/>
      <c r="UTX116" s="376"/>
      <c r="UTY116" s="376"/>
      <c r="UTZ116" s="376"/>
      <c r="UUA116" s="376"/>
      <c r="UUB116" s="376"/>
      <c r="UUC116" s="376"/>
      <c r="UUD116" s="376"/>
      <c r="UUE116" s="376"/>
      <c r="UUF116" s="376"/>
      <c r="UUG116" s="376"/>
      <c r="UUH116" s="376"/>
      <c r="UUI116" s="376"/>
      <c r="UUJ116" s="376"/>
      <c r="UUK116" s="376"/>
      <c r="UUL116" s="376"/>
      <c r="UUM116" s="376"/>
      <c r="UUN116" s="376"/>
      <c r="UUO116" s="376"/>
      <c r="UUP116" s="376"/>
      <c r="UUQ116" s="376"/>
      <c r="UUR116" s="376"/>
      <c r="UUS116" s="376"/>
      <c r="UUT116" s="376"/>
      <c r="UUU116" s="376"/>
      <c r="UUV116" s="376"/>
      <c r="UUW116" s="376"/>
      <c r="UUX116" s="376"/>
      <c r="UUY116" s="376"/>
      <c r="UUZ116" s="376"/>
      <c r="UVA116" s="376"/>
      <c r="UVB116" s="376"/>
      <c r="UVC116" s="376"/>
      <c r="UVD116" s="376"/>
      <c r="UVE116" s="376"/>
      <c r="UVF116" s="376"/>
      <c r="UVG116" s="376"/>
      <c r="UVH116" s="376"/>
      <c r="UVI116" s="376"/>
      <c r="UVJ116" s="376"/>
      <c r="UVK116" s="376"/>
      <c r="UVL116" s="376"/>
      <c r="UVM116" s="376"/>
      <c r="UVN116" s="376"/>
      <c r="UVO116" s="376"/>
      <c r="UVP116" s="376"/>
      <c r="UVQ116" s="376"/>
      <c r="UVR116" s="376"/>
      <c r="UVS116" s="376"/>
      <c r="UVT116" s="376"/>
      <c r="UVU116" s="376"/>
      <c r="UVV116" s="376"/>
      <c r="UVW116" s="376"/>
      <c r="UVX116" s="376"/>
      <c r="UVY116" s="376"/>
      <c r="UVZ116" s="376"/>
      <c r="UWA116" s="376"/>
      <c r="UWB116" s="376"/>
      <c r="UWC116" s="376"/>
      <c r="UWD116" s="376"/>
      <c r="UWE116" s="376"/>
      <c r="UWF116" s="376"/>
      <c r="UWG116" s="376"/>
      <c r="UWH116" s="376"/>
      <c r="UWI116" s="376"/>
      <c r="UWJ116" s="376"/>
      <c r="UWK116" s="376"/>
      <c r="UWL116" s="376"/>
      <c r="UWM116" s="376"/>
      <c r="UWN116" s="376"/>
      <c r="UWO116" s="376"/>
      <c r="UWP116" s="376"/>
      <c r="UWQ116" s="376"/>
      <c r="UWR116" s="376"/>
      <c r="UWS116" s="376"/>
      <c r="UWT116" s="376"/>
      <c r="UWU116" s="376"/>
      <c r="UWV116" s="376"/>
      <c r="UWW116" s="376"/>
      <c r="UWX116" s="376"/>
      <c r="UWY116" s="376"/>
      <c r="UWZ116" s="376"/>
      <c r="UXA116" s="376"/>
      <c r="UXB116" s="376"/>
      <c r="UXC116" s="376"/>
      <c r="UXD116" s="376"/>
      <c r="UXE116" s="376"/>
      <c r="UXF116" s="376"/>
      <c r="UXG116" s="376"/>
      <c r="UXH116" s="376"/>
      <c r="UXI116" s="376"/>
      <c r="UXJ116" s="376"/>
      <c r="UXK116" s="376"/>
      <c r="UXL116" s="376"/>
      <c r="UXM116" s="376"/>
      <c r="UXN116" s="376"/>
      <c r="UXO116" s="376"/>
      <c r="UXP116" s="376"/>
      <c r="UXQ116" s="376"/>
      <c r="UXR116" s="376"/>
      <c r="UXS116" s="376"/>
      <c r="UXT116" s="376"/>
      <c r="UXU116" s="376"/>
      <c r="UXV116" s="376"/>
      <c r="UXW116" s="376"/>
      <c r="UXX116" s="376"/>
      <c r="UXY116" s="376"/>
      <c r="UXZ116" s="376"/>
      <c r="UYA116" s="376"/>
      <c r="UYB116" s="376"/>
      <c r="UYC116" s="376"/>
      <c r="UYD116" s="376"/>
      <c r="UYE116" s="376"/>
      <c r="UYF116" s="376"/>
      <c r="UYG116" s="376"/>
      <c r="UYH116" s="376"/>
      <c r="UYI116" s="376"/>
      <c r="UYJ116" s="376"/>
      <c r="UYK116" s="376"/>
      <c r="UYL116" s="376"/>
      <c r="UYM116" s="376"/>
      <c r="UYN116" s="376"/>
      <c r="UYO116" s="376"/>
      <c r="UYP116" s="376"/>
      <c r="UYQ116" s="376"/>
      <c r="UYR116" s="376"/>
      <c r="UYS116" s="376"/>
      <c r="UYT116" s="376"/>
      <c r="UYU116" s="376"/>
      <c r="UYV116" s="376"/>
      <c r="UYW116" s="376"/>
      <c r="UYX116" s="376"/>
      <c r="UYY116" s="376"/>
      <c r="UYZ116" s="376"/>
      <c r="UZA116" s="376"/>
      <c r="UZB116" s="376"/>
      <c r="UZC116" s="376"/>
      <c r="UZD116" s="376"/>
      <c r="UZE116" s="376"/>
      <c r="UZF116" s="376"/>
      <c r="UZG116" s="376"/>
      <c r="UZH116" s="376"/>
      <c r="UZI116" s="376"/>
      <c r="UZJ116" s="376"/>
      <c r="UZK116" s="376"/>
      <c r="UZL116" s="376"/>
      <c r="UZM116" s="376"/>
      <c r="UZN116" s="376"/>
      <c r="UZO116" s="376"/>
      <c r="UZP116" s="376"/>
      <c r="UZQ116" s="376"/>
      <c r="UZR116" s="376"/>
      <c r="UZS116" s="376"/>
      <c r="UZT116" s="376"/>
      <c r="UZU116" s="376"/>
      <c r="UZV116" s="376"/>
      <c r="UZW116" s="376"/>
      <c r="UZX116" s="376"/>
      <c r="UZY116" s="376"/>
      <c r="UZZ116" s="376"/>
      <c r="VAA116" s="376"/>
      <c r="VAB116" s="376"/>
      <c r="VAC116" s="376"/>
      <c r="VAD116" s="376"/>
      <c r="VAE116" s="376"/>
      <c r="VAF116" s="376"/>
      <c r="VAG116" s="376"/>
      <c r="VAH116" s="376"/>
      <c r="VAI116" s="376"/>
      <c r="VAJ116" s="376"/>
      <c r="VAK116" s="376"/>
      <c r="VAL116" s="376"/>
      <c r="VAM116" s="376"/>
      <c r="VAN116" s="376"/>
      <c r="VAO116" s="376"/>
      <c r="VAP116" s="376"/>
      <c r="VAQ116" s="376"/>
      <c r="VAR116" s="376"/>
      <c r="VAS116" s="376"/>
      <c r="VAT116" s="376"/>
      <c r="VAU116" s="376"/>
      <c r="VAV116" s="376"/>
      <c r="VAW116" s="376"/>
      <c r="VAX116" s="376"/>
      <c r="VAY116" s="376"/>
      <c r="VAZ116" s="376"/>
      <c r="VBA116" s="376"/>
      <c r="VBB116" s="376"/>
      <c r="VBC116" s="376"/>
      <c r="VBD116" s="376"/>
      <c r="VBE116" s="376"/>
      <c r="VBF116" s="376"/>
      <c r="VBG116" s="376"/>
      <c r="VBH116" s="376"/>
      <c r="VBI116" s="376"/>
      <c r="VBJ116" s="376"/>
      <c r="VBK116" s="376"/>
      <c r="VBL116" s="376"/>
      <c r="VBM116" s="376"/>
      <c r="VBN116" s="376"/>
      <c r="VBO116" s="376"/>
      <c r="VBP116" s="376"/>
      <c r="VBQ116" s="376"/>
      <c r="VBR116" s="376"/>
      <c r="VBS116" s="376"/>
      <c r="VBT116" s="376"/>
      <c r="VBU116" s="376"/>
      <c r="VBV116" s="376"/>
      <c r="VBW116" s="376"/>
      <c r="VBX116" s="376"/>
      <c r="VBY116" s="376"/>
      <c r="VBZ116" s="376"/>
      <c r="VCA116" s="376"/>
      <c r="VCB116" s="376"/>
      <c r="VCC116" s="376"/>
      <c r="VCD116" s="376"/>
      <c r="VCE116" s="376"/>
      <c r="VCF116" s="376"/>
      <c r="VCG116" s="376"/>
      <c r="VCH116" s="376"/>
      <c r="VCI116" s="376"/>
      <c r="VCJ116" s="376"/>
      <c r="VCK116" s="376"/>
      <c r="VCL116" s="376"/>
      <c r="VCM116" s="376"/>
      <c r="VCN116" s="376"/>
      <c r="VCO116" s="376"/>
      <c r="VCP116" s="376"/>
      <c r="VCQ116" s="376"/>
      <c r="VCR116" s="376"/>
      <c r="VCS116" s="376"/>
      <c r="VCT116" s="376"/>
      <c r="VCU116" s="376"/>
      <c r="VCV116" s="376"/>
      <c r="VCW116" s="376"/>
      <c r="VCX116" s="376"/>
      <c r="VCY116" s="376"/>
      <c r="VCZ116" s="376"/>
      <c r="VDA116" s="376"/>
      <c r="VDB116" s="376"/>
      <c r="VDC116" s="376"/>
      <c r="VDD116" s="376"/>
      <c r="VDE116" s="376"/>
      <c r="VDF116" s="376"/>
      <c r="VDG116" s="376"/>
      <c r="VDH116" s="376"/>
      <c r="VDI116" s="376"/>
      <c r="VDJ116" s="376"/>
      <c r="VDK116" s="376"/>
      <c r="VDL116" s="376"/>
      <c r="VDM116" s="376"/>
      <c r="VDN116" s="376"/>
      <c r="VDO116" s="376"/>
      <c r="VDP116" s="376"/>
      <c r="VDQ116" s="376"/>
      <c r="VDR116" s="376"/>
      <c r="VDS116" s="376"/>
      <c r="VDT116" s="376"/>
      <c r="VDU116" s="376"/>
      <c r="VDV116" s="376"/>
      <c r="VDW116" s="376"/>
      <c r="VDX116" s="376"/>
      <c r="VDY116" s="376"/>
      <c r="VDZ116" s="376"/>
      <c r="VEA116" s="376"/>
      <c r="VEB116" s="376"/>
      <c r="VEC116" s="376"/>
      <c r="VED116" s="376"/>
      <c r="VEE116" s="376"/>
      <c r="VEF116" s="376"/>
      <c r="VEG116" s="376"/>
      <c r="VEH116" s="376"/>
      <c r="VEI116" s="376"/>
      <c r="VEJ116" s="376"/>
      <c r="VEK116" s="376"/>
      <c r="VEL116" s="376"/>
      <c r="VEM116" s="376"/>
      <c r="VEN116" s="376"/>
      <c r="VEO116" s="376"/>
      <c r="VEP116" s="376"/>
      <c r="VEQ116" s="376"/>
      <c r="VER116" s="376"/>
      <c r="VES116" s="376"/>
      <c r="VET116" s="376"/>
      <c r="VEU116" s="376"/>
      <c r="VEV116" s="376"/>
      <c r="VEW116" s="376"/>
      <c r="VEX116" s="376"/>
      <c r="VEY116" s="376"/>
      <c r="VEZ116" s="376"/>
      <c r="VFA116" s="376"/>
      <c r="VFB116" s="376"/>
      <c r="VFC116" s="376"/>
      <c r="VFD116" s="376"/>
      <c r="VFE116" s="376"/>
      <c r="VFF116" s="376"/>
      <c r="VFG116" s="376"/>
      <c r="VFH116" s="376"/>
      <c r="VFI116" s="376"/>
      <c r="VFJ116" s="376"/>
      <c r="VFK116" s="376"/>
      <c r="VFL116" s="376"/>
      <c r="VFM116" s="376"/>
      <c r="VFN116" s="376"/>
      <c r="VFO116" s="376"/>
      <c r="VFP116" s="376"/>
      <c r="VFQ116" s="376"/>
      <c r="VFR116" s="376"/>
      <c r="VFS116" s="376"/>
      <c r="VFT116" s="376"/>
      <c r="VFU116" s="376"/>
      <c r="VFV116" s="376"/>
      <c r="VFW116" s="376"/>
      <c r="VFX116" s="376"/>
      <c r="VFY116" s="376"/>
      <c r="VFZ116" s="376"/>
      <c r="VGA116" s="376"/>
      <c r="VGB116" s="376"/>
      <c r="VGC116" s="376"/>
      <c r="VGD116" s="376"/>
      <c r="VGE116" s="376"/>
      <c r="VGF116" s="376"/>
      <c r="VGG116" s="376"/>
      <c r="VGH116" s="376"/>
      <c r="VGI116" s="376"/>
      <c r="VGJ116" s="376"/>
      <c r="VGK116" s="376"/>
      <c r="VGL116" s="376"/>
      <c r="VGM116" s="376"/>
      <c r="VGN116" s="376"/>
      <c r="VGO116" s="376"/>
      <c r="VGP116" s="376"/>
      <c r="VGQ116" s="376"/>
      <c r="VGR116" s="376"/>
      <c r="VGS116" s="376"/>
      <c r="VGT116" s="376"/>
      <c r="VGU116" s="376"/>
      <c r="VGV116" s="376"/>
      <c r="VGW116" s="376"/>
      <c r="VGX116" s="376"/>
      <c r="VGY116" s="376"/>
      <c r="VGZ116" s="376"/>
      <c r="VHA116" s="376"/>
      <c r="VHB116" s="376"/>
      <c r="VHC116" s="376"/>
      <c r="VHD116" s="376"/>
      <c r="VHE116" s="376"/>
      <c r="VHF116" s="376"/>
      <c r="VHG116" s="376"/>
      <c r="VHH116" s="376"/>
      <c r="VHI116" s="376"/>
      <c r="VHJ116" s="376"/>
      <c r="VHK116" s="376"/>
      <c r="VHL116" s="376"/>
      <c r="VHM116" s="376"/>
      <c r="VHN116" s="376"/>
      <c r="VHO116" s="376"/>
      <c r="VHP116" s="376"/>
      <c r="VHQ116" s="376"/>
      <c r="VHR116" s="376"/>
      <c r="VHS116" s="376"/>
      <c r="VHT116" s="376"/>
      <c r="VHU116" s="376"/>
      <c r="VHV116" s="376"/>
      <c r="VHW116" s="376"/>
      <c r="VHX116" s="376"/>
      <c r="VHY116" s="376"/>
      <c r="VHZ116" s="376"/>
      <c r="VIA116" s="376"/>
      <c r="VIB116" s="376"/>
      <c r="VIC116" s="376"/>
      <c r="VID116" s="376"/>
      <c r="VIE116" s="376"/>
      <c r="VIF116" s="376"/>
      <c r="VIG116" s="376"/>
      <c r="VIH116" s="376"/>
      <c r="VII116" s="376"/>
      <c r="VIJ116" s="376"/>
      <c r="VIK116" s="376"/>
      <c r="VIL116" s="376"/>
      <c r="VIM116" s="376"/>
      <c r="VIN116" s="376"/>
      <c r="VIO116" s="376"/>
      <c r="VIP116" s="376"/>
      <c r="VIQ116" s="376"/>
      <c r="VIR116" s="376"/>
      <c r="VIS116" s="376"/>
      <c r="VIT116" s="376"/>
      <c r="VIU116" s="376"/>
      <c r="VIV116" s="376"/>
      <c r="VIW116" s="376"/>
      <c r="VIX116" s="376"/>
      <c r="VIY116" s="376"/>
      <c r="VIZ116" s="376"/>
      <c r="VJA116" s="376"/>
      <c r="VJB116" s="376"/>
      <c r="VJC116" s="376"/>
      <c r="VJD116" s="376"/>
      <c r="VJE116" s="376"/>
      <c r="VJF116" s="376"/>
      <c r="VJG116" s="376"/>
      <c r="VJH116" s="376"/>
      <c r="VJI116" s="376"/>
      <c r="VJJ116" s="376"/>
      <c r="VJK116" s="376"/>
      <c r="VJL116" s="376"/>
      <c r="VJM116" s="376"/>
      <c r="VJN116" s="376"/>
      <c r="VJO116" s="376"/>
      <c r="VJP116" s="376"/>
      <c r="VJQ116" s="376"/>
      <c r="VJR116" s="376"/>
      <c r="VJS116" s="376"/>
      <c r="VJT116" s="376"/>
      <c r="VJU116" s="376"/>
      <c r="VJV116" s="376"/>
      <c r="VJW116" s="376"/>
      <c r="VJX116" s="376"/>
      <c r="VJY116" s="376"/>
      <c r="VJZ116" s="376"/>
      <c r="VKA116" s="376"/>
      <c r="VKB116" s="376"/>
      <c r="VKC116" s="376"/>
      <c r="VKD116" s="376"/>
      <c r="VKE116" s="376"/>
      <c r="VKF116" s="376"/>
      <c r="VKG116" s="376"/>
      <c r="VKH116" s="376"/>
      <c r="VKI116" s="376"/>
      <c r="VKJ116" s="376"/>
      <c r="VKK116" s="376"/>
      <c r="VKL116" s="376"/>
      <c r="VKM116" s="376"/>
      <c r="VKN116" s="376"/>
      <c r="VKO116" s="376"/>
      <c r="VKP116" s="376"/>
      <c r="VKQ116" s="376"/>
      <c r="VKR116" s="376"/>
      <c r="VKS116" s="376"/>
      <c r="VKT116" s="376"/>
      <c r="VKU116" s="376"/>
      <c r="VKV116" s="376"/>
      <c r="VKW116" s="376"/>
      <c r="VKX116" s="376"/>
      <c r="VKY116" s="376"/>
      <c r="VKZ116" s="376"/>
      <c r="VLA116" s="376"/>
      <c r="VLB116" s="376"/>
      <c r="VLC116" s="376"/>
      <c r="VLD116" s="376"/>
      <c r="VLE116" s="376"/>
      <c r="VLF116" s="376"/>
      <c r="VLG116" s="376"/>
      <c r="VLH116" s="376"/>
      <c r="VLI116" s="376"/>
      <c r="VLJ116" s="376"/>
      <c r="VLK116" s="376"/>
      <c r="VLL116" s="376"/>
      <c r="VLM116" s="376"/>
      <c r="VLN116" s="376"/>
      <c r="VLO116" s="376"/>
      <c r="VLP116" s="376"/>
      <c r="VLQ116" s="376"/>
      <c r="VLR116" s="376"/>
      <c r="VLS116" s="376"/>
      <c r="VLT116" s="376"/>
      <c r="VLU116" s="376"/>
      <c r="VLV116" s="376"/>
      <c r="VLW116" s="376"/>
      <c r="VLX116" s="376"/>
      <c r="VLY116" s="376"/>
      <c r="VLZ116" s="376"/>
      <c r="VMA116" s="376"/>
      <c r="VMB116" s="376"/>
      <c r="VMC116" s="376"/>
      <c r="VMD116" s="376"/>
      <c r="VME116" s="376"/>
      <c r="VMF116" s="376"/>
      <c r="VMG116" s="376"/>
      <c r="VMH116" s="376"/>
      <c r="VMI116" s="376"/>
      <c r="VMJ116" s="376"/>
      <c r="VMK116" s="376"/>
      <c r="VML116" s="376"/>
      <c r="VMM116" s="376"/>
      <c r="VMN116" s="376"/>
      <c r="VMO116" s="376"/>
      <c r="VMP116" s="376"/>
      <c r="VMQ116" s="376"/>
      <c r="VMR116" s="376"/>
      <c r="VMS116" s="376"/>
      <c r="VMT116" s="376"/>
      <c r="VMU116" s="376"/>
      <c r="VMV116" s="376"/>
      <c r="VMW116" s="376"/>
      <c r="VMX116" s="376"/>
      <c r="VMY116" s="376"/>
      <c r="VMZ116" s="376"/>
      <c r="VNA116" s="376"/>
      <c r="VNB116" s="376"/>
      <c r="VNC116" s="376"/>
      <c r="VND116" s="376"/>
      <c r="VNE116" s="376"/>
      <c r="VNF116" s="376"/>
      <c r="VNG116" s="376"/>
      <c r="VNH116" s="376"/>
      <c r="VNI116" s="376"/>
      <c r="VNJ116" s="376"/>
      <c r="VNK116" s="376"/>
      <c r="VNL116" s="376"/>
      <c r="VNM116" s="376"/>
      <c r="VNN116" s="376"/>
      <c r="VNO116" s="376"/>
      <c r="VNP116" s="376"/>
      <c r="VNQ116" s="376"/>
      <c r="VNR116" s="376"/>
      <c r="VNS116" s="376"/>
      <c r="VNT116" s="376"/>
      <c r="VNU116" s="376"/>
      <c r="VNV116" s="376"/>
      <c r="VNW116" s="376"/>
      <c r="VNX116" s="376"/>
      <c r="VNY116" s="376"/>
      <c r="VNZ116" s="376"/>
      <c r="VOA116" s="376"/>
      <c r="VOB116" s="376"/>
      <c r="VOC116" s="376"/>
      <c r="VOD116" s="376"/>
      <c r="VOE116" s="376"/>
      <c r="VOF116" s="376"/>
      <c r="VOG116" s="376"/>
      <c r="VOH116" s="376"/>
      <c r="VOI116" s="376"/>
      <c r="VOJ116" s="376"/>
      <c r="VOK116" s="376"/>
      <c r="VOL116" s="376"/>
      <c r="VOM116" s="376"/>
      <c r="VON116" s="376"/>
      <c r="VOO116" s="376"/>
      <c r="VOP116" s="376"/>
      <c r="VOQ116" s="376"/>
      <c r="VOR116" s="376"/>
      <c r="VOS116" s="376"/>
      <c r="VOT116" s="376"/>
      <c r="VOU116" s="376"/>
      <c r="VOV116" s="376"/>
      <c r="VOW116" s="376"/>
      <c r="VOX116" s="376"/>
      <c r="VOY116" s="376"/>
      <c r="VOZ116" s="376"/>
      <c r="VPA116" s="376"/>
      <c r="VPB116" s="376"/>
      <c r="VPC116" s="376"/>
      <c r="VPD116" s="376"/>
      <c r="VPE116" s="376"/>
      <c r="VPF116" s="376"/>
      <c r="VPG116" s="376"/>
      <c r="VPH116" s="376"/>
      <c r="VPI116" s="376"/>
      <c r="VPJ116" s="376"/>
      <c r="VPK116" s="376"/>
      <c r="VPL116" s="376"/>
      <c r="VPM116" s="376"/>
      <c r="VPN116" s="376"/>
      <c r="VPO116" s="376"/>
      <c r="VPP116" s="376"/>
      <c r="VPQ116" s="376"/>
      <c r="VPR116" s="376"/>
      <c r="VPS116" s="376"/>
      <c r="VPT116" s="376"/>
      <c r="VPU116" s="376"/>
      <c r="VPV116" s="376"/>
      <c r="VPW116" s="376"/>
      <c r="VPX116" s="376"/>
      <c r="VPY116" s="376"/>
      <c r="VPZ116" s="376"/>
      <c r="VQA116" s="376"/>
      <c r="VQB116" s="376"/>
      <c r="VQC116" s="376"/>
      <c r="VQD116" s="376"/>
      <c r="VQE116" s="376"/>
      <c r="VQF116" s="376"/>
      <c r="VQG116" s="376"/>
      <c r="VQH116" s="376"/>
      <c r="VQI116" s="376"/>
      <c r="VQJ116" s="376"/>
      <c r="VQK116" s="376"/>
      <c r="VQL116" s="376"/>
      <c r="VQM116" s="376"/>
      <c r="VQN116" s="376"/>
      <c r="VQO116" s="376"/>
      <c r="VQP116" s="376"/>
      <c r="VQQ116" s="376"/>
      <c r="VQR116" s="376"/>
      <c r="VQS116" s="376"/>
      <c r="VQT116" s="376"/>
      <c r="VQU116" s="376"/>
      <c r="VQV116" s="376"/>
      <c r="VQW116" s="376"/>
      <c r="VQX116" s="376"/>
      <c r="VQY116" s="376"/>
      <c r="VQZ116" s="376"/>
      <c r="VRA116" s="376"/>
      <c r="VRB116" s="376"/>
      <c r="VRC116" s="376"/>
      <c r="VRD116" s="376"/>
      <c r="VRE116" s="376"/>
      <c r="VRF116" s="376"/>
      <c r="VRG116" s="376"/>
      <c r="VRH116" s="376"/>
      <c r="VRI116" s="376"/>
      <c r="VRJ116" s="376"/>
      <c r="VRK116" s="376"/>
      <c r="VRL116" s="376"/>
      <c r="VRM116" s="376"/>
      <c r="VRN116" s="376"/>
      <c r="VRO116" s="376"/>
      <c r="VRP116" s="376"/>
      <c r="VRQ116" s="376"/>
      <c r="VRR116" s="376"/>
      <c r="VRS116" s="376"/>
      <c r="VRT116" s="376"/>
      <c r="VRU116" s="376"/>
      <c r="VRV116" s="376"/>
      <c r="VRW116" s="376"/>
      <c r="VRX116" s="376"/>
      <c r="VRY116" s="376"/>
      <c r="VRZ116" s="376"/>
      <c r="VSA116" s="376"/>
      <c r="VSB116" s="376"/>
      <c r="VSC116" s="376"/>
      <c r="VSD116" s="376"/>
      <c r="VSE116" s="376"/>
      <c r="VSF116" s="376"/>
      <c r="VSG116" s="376"/>
      <c r="VSH116" s="376"/>
      <c r="VSI116" s="376"/>
      <c r="VSJ116" s="376"/>
      <c r="VSK116" s="376"/>
      <c r="VSL116" s="376"/>
      <c r="VSM116" s="376"/>
      <c r="VSN116" s="376"/>
      <c r="VSO116" s="376"/>
      <c r="VSP116" s="376"/>
      <c r="VSQ116" s="376"/>
      <c r="VSR116" s="376"/>
      <c r="VSS116" s="376"/>
      <c r="VST116" s="376"/>
      <c r="VSU116" s="376"/>
      <c r="VSV116" s="376"/>
      <c r="VSW116" s="376"/>
      <c r="VSX116" s="376"/>
      <c r="VSY116" s="376"/>
      <c r="VSZ116" s="376"/>
      <c r="VTA116" s="376"/>
      <c r="VTB116" s="376"/>
      <c r="VTC116" s="376"/>
      <c r="VTD116" s="376"/>
      <c r="VTE116" s="376"/>
      <c r="VTF116" s="376"/>
      <c r="VTG116" s="376"/>
      <c r="VTH116" s="376"/>
      <c r="VTI116" s="376"/>
      <c r="VTJ116" s="376"/>
      <c r="VTK116" s="376"/>
      <c r="VTL116" s="376"/>
      <c r="VTM116" s="376"/>
      <c r="VTN116" s="376"/>
      <c r="VTO116" s="376"/>
      <c r="VTP116" s="376"/>
      <c r="VTQ116" s="376"/>
      <c r="VTR116" s="376"/>
      <c r="VTS116" s="376"/>
      <c r="VTT116" s="376"/>
      <c r="VTU116" s="376"/>
      <c r="VTV116" s="376"/>
      <c r="VTW116" s="376"/>
      <c r="VTX116" s="376"/>
      <c r="VTY116" s="376"/>
      <c r="VTZ116" s="376"/>
      <c r="VUA116" s="376"/>
      <c r="VUB116" s="376"/>
      <c r="VUC116" s="376"/>
      <c r="VUD116" s="376"/>
      <c r="VUE116" s="376"/>
      <c r="VUF116" s="376"/>
      <c r="VUG116" s="376"/>
      <c r="VUH116" s="376"/>
      <c r="VUI116" s="376"/>
      <c r="VUJ116" s="376"/>
      <c r="VUK116" s="376"/>
      <c r="VUL116" s="376"/>
      <c r="VUM116" s="376"/>
      <c r="VUN116" s="376"/>
      <c r="VUO116" s="376"/>
      <c r="VUP116" s="376"/>
      <c r="VUQ116" s="376"/>
      <c r="VUR116" s="376"/>
      <c r="VUS116" s="376"/>
      <c r="VUT116" s="376"/>
      <c r="VUU116" s="376"/>
      <c r="VUV116" s="376"/>
      <c r="VUW116" s="376"/>
      <c r="VUX116" s="376"/>
      <c r="VUY116" s="376"/>
      <c r="VUZ116" s="376"/>
      <c r="VVA116" s="376"/>
      <c r="VVB116" s="376"/>
      <c r="VVC116" s="376"/>
      <c r="VVD116" s="376"/>
      <c r="VVE116" s="376"/>
      <c r="VVF116" s="376"/>
      <c r="VVG116" s="376"/>
      <c r="VVH116" s="376"/>
      <c r="VVI116" s="376"/>
      <c r="VVJ116" s="376"/>
      <c r="VVK116" s="376"/>
      <c r="VVL116" s="376"/>
      <c r="VVM116" s="376"/>
      <c r="VVN116" s="376"/>
      <c r="VVO116" s="376"/>
      <c r="VVP116" s="376"/>
      <c r="VVQ116" s="376"/>
      <c r="VVR116" s="376"/>
      <c r="VVS116" s="376"/>
      <c r="VVT116" s="376"/>
      <c r="VVU116" s="376"/>
      <c r="VVV116" s="376"/>
      <c r="VVW116" s="376"/>
      <c r="VVX116" s="376"/>
      <c r="VVY116" s="376"/>
      <c r="VVZ116" s="376"/>
      <c r="VWA116" s="376"/>
      <c r="VWB116" s="376"/>
      <c r="VWC116" s="376"/>
      <c r="VWD116" s="376"/>
      <c r="VWE116" s="376"/>
      <c r="VWF116" s="376"/>
      <c r="VWG116" s="376"/>
      <c r="VWH116" s="376"/>
      <c r="VWI116" s="376"/>
      <c r="VWJ116" s="376"/>
      <c r="VWK116" s="376"/>
      <c r="VWL116" s="376"/>
      <c r="VWM116" s="376"/>
      <c r="VWN116" s="376"/>
      <c r="VWO116" s="376"/>
      <c r="VWP116" s="376"/>
      <c r="VWQ116" s="376"/>
      <c r="VWR116" s="376"/>
      <c r="VWS116" s="376"/>
      <c r="VWT116" s="376"/>
      <c r="VWU116" s="376"/>
      <c r="VWV116" s="376"/>
      <c r="VWW116" s="376"/>
      <c r="VWX116" s="376"/>
      <c r="VWY116" s="376"/>
      <c r="VWZ116" s="376"/>
      <c r="VXA116" s="376"/>
      <c r="VXB116" s="376"/>
      <c r="VXC116" s="376"/>
      <c r="VXD116" s="376"/>
      <c r="VXE116" s="376"/>
      <c r="VXF116" s="376"/>
      <c r="VXG116" s="376"/>
      <c r="VXH116" s="376"/>
      <c r="VXI116" s="376"/>
      <c r="VXJ116" s="376"/>
      <c r="VXK116" s="376"/>
      <c r="VXL116" s="376"/>
      <c r="VXM116" s="376"/>
      <c r="VXN116" s="376"/>
      <c r="VXO116" s="376"/>
      <c r="VXP116" s="376"/>
      <c r="VXQ116" s="376"/>
      <c r="VXR116" s="376"/>
      <c r="VXS116" s="376"/>
      <c r="VXT116" s="376"/>
      <c r="VXU116" s="376"/>
      <c r="VXV116" s="376"/>
      <c r="VXW116" s="376"/>
      <c r="VXX116" s="376"/>
      <c r="VXY116" s="376"/>
      <c r="VXZ116" s="376"/>
      <c r="VYA116" s="376"/>
      <c r="VYB116" s="376"/>
      <c r="VYC116" s="376"/>
      <c r="VYD116" s="376"/>
      <c r="VYE116" s="376"/>
      <c r="VYF116" s="376"/>
      <c r="VYG116" s="376"/>
      <c r="VYH116" s="376"/>
      <c r="VYI116" s="376"/>
      <c r="VYJ116" s="376"/>
      <c r="VYK116" s="376"/>
      <c r="VYL116" s="376"/>
      <c r="VYM116" s="376"/>
      <c r="VYN116" s="376"/>
      <c r="VYO116" s="376"/>
      <c r="VYP116" s="376"/>
      <c r="VYQ116" s="376"/>
      <c r="VYR116" s="376"/>
      <c r="VYS116" s="376"/>
      <c r="VYT116" s="376"/>
      <c r="VYU116" s="376"/>
      <c r="VYV116" s="376"/>
      <c r="VYW116" s="376"/>
      <c r="VYX116" s="376"/>
      <c r="VYY116" s="376"/>
      <c r="VYZ116" s="376"/>
      <c r="VZA116" s="376"/>
      <c r="VZB116" s="376"/>
      <c r="VZC116" s="376"/>
      <c r="VZD116" s="376"/>
      <c r="VZE116" s="376"/>
      <c r="VZF116" s="376"/>
      <c r="VZG116" s="376"/>
      <c r="VZH116" s="376"/>
      <c r="VZI116" s="376"/>
      <c r="VZJ116" s="376"/>
      <c r="VZK116" s="376"/>
      <c r="VZL116" s="376"/>
      <c r="VZM116" s="376"/>
      <c r="VZN116" s="376"/>
      <c r="VZO116" s="376"/>
      <c r="VZP116" s="376"/>
      <c r="VZQ116" s="376"/>
      <c r="VZR116" s="376"/>
      <c r="VZS116" s="376"/>
      <c r="VZT116" s="376"/>
      <c r="VZU116" s="376"/>
      <c r="VZV116" s="376"/>
      <c r="VZW116" s="376"/>
      <c r="VZX116" s="376"/>
      <c r="VZY116" s="376"/>
      <c r="VZZ116" s="376"/>
      <c r="WAA116" s="376"/>
      <c r="WAB116" s="376"/>
      <c r="WAC116" s="376"/>
      <c r="WAD116" s="376"/>
      <c r="WAE116" s="376"/>
      <c r="WAF116" s="376"/>
      <c r="WAG116" s="376"/>
      <c r="WAH116" s="376"/>
      <c r="WAI116" s="376"/>
      <c r="WAJ116" s="376"/>
      <c r="WAK116" s="376"/>
      <c r="WAL116" s="376"/>
      <c r="WAM116" s="376"/>
      <c r="WAN116" s="376"/>
      <c r="WAO116" s="376"/>
      <c r="WAP116" s="376"/>
      <c r="WAQ116" s="376"/>
      <c r="WAR116" s="376"/>
      <c r="WAS116" s="376"/>
      <c r="WAT116" s="376"/>
      <c r="WAU116" s="376"/>
      <c r="WAV116" s="376"/>
      <c r="WAW116" s="376"/>
      <c r="WAX116" s="376"/>
      <c r="WAY116" s="376"/>
      <c r="WAZ116" s="376"/>
      <c r="WBA116" s="376"/>
      <c r="WBB116" s="376"/>
      <c r="WBC116" s="376"/>
      <c r="WBD116" s="376"/>
      <c r="WBE116" s="376"/>
      <c r="WBF116" s="376"/>
      <c r="WBG116" s="376"/>
      <c r="WBH116" s="376"/>
      <c r="WBI116" s="376"/>
      <c r="WBJ116" s="376"/>
      <c r="WBK116" s="376"/>
      <c r="WBL116" s="376"/>
      <c r="WBM116" s="376"/>
      <c r="WBN116" s="376"/>
      <c r="WBO116" s="376"/>
      <c r="WBP116" s="376"/>
      <c r="WBQ116" s="376"/>
      <c r="WBR116" s="376"/>
      <c r="WBS116" s="376"/>
      <c r="WBT116" s="376"/>
      <c r="WBU116" s="376"/>
      <c r="WBV116" s="376"/>
      <c r="WBW116" s="376"/>
      <c r="WBX116" s="376"/>
      <c r="WBY116" s="376"/>
      <c r="WBZ116" s="376"/>
      <c r="WCA116" s="376"/>
      <c r="WCB116" s="376"/>
      <c r="WCC116" s="376"/>
      <c r="WCD116" s="376"/>
      <c r="WCE116" s="376"/>
      <c r="WCF116" s="376"/>
      <c r="WCG116" s="376"/>
      <c r="WCH116" s="376"/>
      <c r="WCI116" s="376"/>
      <c r="WCJ116" s="376"/>
      <c r="WCK116" s="376"/>
      <c r="WCL116" s="376"/>
      <c r="WCM116" s="376"/>
      <c r="WCN116" s="376"/>
      <c r="WCO116" s="376"/>
      <c r="WCP116" s="376"/>
      <c r="WCQ116" s="376"/>
      <c r="WCR116" s="376"/>
      <c r="WCS116" s="376"/>
      <c r="WCT116" s="376"/>
      <c r="WCU116" s="376"/>
      <c r="WCV116" s="376"/>
      <c r="WCW116" s="376"/>
      <c r="WCX116" s="376"/>
      <c r="WCY116" s="376"/>
      <c r="WCZ116" s="376"/>
      <c r="WDA116" s="376"/>
      <c r="WDB116" s="376"/>
      <c r="WDC116" s="376"/>
      <c r="WDD116" s="376"/>
      <c r="WDE116" s="376"/>
      <c r="WDF116" s="376"/>
      <c r="WDG116" s="376"/>
      <c r="WDH116" s="376"/>
      <c r="WDI116" s="376"/>
      <c r="WDJ116" s="376"/>
      <c r="WDK116" s="376"/>
      <c r="WDL116" s="376"/>
      <c r="WDM116" s="376"/>
      <c r="WDN116" s="376"/>
      <c r="WDO116" s="376"/>
      <c r="WDP116" s="376"/>
      <c r="WDQ116" s="376"/>
      <c r="WDR116" s="376"/>
      <c r="WDS116" s="376"/>
      <c r="WDT116" s="376"/>
      <c r="WDU116" s="376"/>
      <c r="WDV116" s="376"/>
      <c r="WDW116" s="376"/>
      <c r="WDX116" s="376"/>
      <c r="WDY116" s="376"/>
      <c r="WDZ116" s="376"/>
      <c r="WEA116" s="376"/>
      <c r="WEB116" s="376"/>
      <c r="WEC116" s="376"/>
      <c r="WED116" s="376"/>
      <c r="WEE116" s="376"/>
      <c r="WEF116" s="376"/>
      <c r="WEG116" s="376"/>
      <c r="WEH116" s="376"/>
      <c r="WEI116" s="376"/>
      <c r="WEJ116" s="376"/>
      <c r="WEK116" s="376"/>
      <c r="WEL116" s="376"/>
      <c r="WEM116" s="376"/>
      <c r="WEN116" s="376"/>
      <c r="WEO116" s="376"/>
      <c r="WEP116" s="376"/>
      <c r="WEQ116" s="376"/>
      <c r="WER116" s="376"/>
      <c r="WES116" s="376"/>
      <c r="WET116" s="376"/>
      <c r="WEU116" s="376"/>
      <c r="WEV116" s="376"/>
      <c r="WEW116" s="376"/>
      <c r="WEX116" s="376"/>
      <c r="WEY116" s="376"/>
      <c r="WEZ116" s="376"/>
      <c r="WFA116" s="376"/>
      <c r="WFB116" s="376"/>
      <c r="WFC116" s="376"/>
      <c r="WFD116" s="376"/>
      <c r="WFE116" s="376"/>
      <c r="WFF116" s="376"/>
      <c r="WFG116" s="376"/>
      <c r="WFH116" s="376"/>
      <c r="WFI116" s="376"/>
      <c r="WFJ116" s="376"/>
      <c r="WFK116" s="376"/>
      <c r="WFL116" s="376"/>
      <c r="WFM116" s="376"/>
      <c r="WFN116" s="376"/>
      <c r="WFO116" s="376"/>
      <c r="WFP116" s="376"/>
      <c r="WFQ116" s="376"/>
      <c r="WFR116" s="376"/>
      <c r="WFS116" s="376"/>
      <c r="WFT116" s="376"/>
      <c r="WFU116" s="376"/>
      <c r="WFV116" s="376"/>
      <c r="WFW116" s="376"/>
      <c r="WFX116" s="376"/>
      <c r="WFY116" s="376"/>
      <c r="WFZ116" s="376"/>
      <c r="WGA116" s="376"/>
      <c r="WGB116" s="376"/>
      <c r="WGC116" s="376"/>
      <c r="WGD116" s="376"/>
      <c r="WGE116" s="376"/>
      <c r="WGF116" s="376"/>
      <c r="WGG116" s="376"/>
      <c r="WGH116" s="376"/>
      <c r="WGI116" s="376"/>
      <c r="WGJ116" s="376"/>
      <c r="WGK116" s="376"/>
      <c r="WGL116" s="376"/>
      <c r="WGM116" s="376"/>
      <c r="WGN116" s="376"/>
      <c r="WGO116" s="376"/>
      <c r="WGP116" s="376"/>
      <c r="WGQ116" s="376"/>
      <c r="WGR116" s="376"/>
      <c r="WGS116" s="376"/>
      <c r="WGT116" s="376"/>
      <c r="WGU116" s="376"/>
      <c r="WGV116" s="376"/>
      <c r="WGW116" s="376"/>
      <c r="WGX116" s="376"/>
      <c r="WGY116" s="376"/>
      <c r="WGZ116" s="376"/>
      <c r="WHA116" s="376"/>
      <c r="WHB116" s="376"/>
      <c r="WHC116" s="376"/>
      <c r="WHD116" s="376"/>
      <c r="WHE116" s="376"/>
      <c r="WHF116" s="376"/>
      <c r="WHG116" s="376"/>
      <c r="WHH116" s="376"/>
      <c r="WHI116" s="376"/>
      <c r="WHJ116" s="376"/>
      <c r="WHK116" s="376"/>
      <c r="WHL116" s="376"/>
      <c r="WHM116" s="376"/>
      <c r="WHN116" s="376"/>
      <c r="WHO116" s="376"/>
      <c r="WHP116" s="376"/>
      <c r="WHQ116" s="376"/>
      <c r="WHR116" s="376"/>
      <c r="WHS116" s="376"/>
      <c r="WHT116" s="376"/>
      <c r="WHU116" s="376"/>
      <c r="WHV116" s="376"/>
      <c r="WHW116" s="376"/>
      <c r="WHX116" s="376"/>
      <c r="WHY116" s="376"/>
      <c r="WHZ116" s="376"/>
      <c r="WIA116" s="376"/>
      <c r="WIB116" s="376"/>
      <c r="WIC116" s="376"/>
      <c r="WID116" s="376"/>
      <c r="WIE116" s="376"/>
      <c r="WIF116" s="376"/>
      <c r="WIG116" s="376"/>
      <c r="WIH116" s="376"/>
      <c r="WII116" s="376"/>
      <c r="WIJ116" s="376"/>
      <c r="WIK116" s="376"/>
      <c r="WIL116" s="376"/>
      <c r="WIM116" s="376"/>
      <c r="WIN116" s="376"/>
      <c r="WIO116" s="376"/>
      <c r="WIP116" s="376"/>
      <c r="WIQ116" s="376"/>
      <c r="WIR116" s="376"/>
      <c r="WIS116" s="376"/>
      <c r="WIT116" s="376"/>
      <c r="WIU116" s="376"/>
      <c r="WIV116" s="376"/>
      <c r="WIW116" s="376"/>
      <c r="WIX116" s="376"/>
      <c r="WIY116" s="376"/>
      <c r="WIZ116" s="376"/>
      <c r="WJA116" s="376"/>
      <c r="WJB116" s="376"/>
      <c r="WJC116" s="376"/>
      <c r="WJD116" s="376"/>
      <c r="WJE116" s="376"/>
      <c r="WJF116" s="376"/>
      <c r="WJG116" s="376"/>
      <c r="WJH116" s="376"/>
      <c r="WJI116" s="376"/>
      <c r="WJJ116" s="376"/>
      <c r="WJK116" s="376"/>
      <c r="WJL116" s="376"/>
      <c r="WJM116" s="376"/>
      <c r="WJN116" s="376"/>
      <c r="WJO116" s="376"/>
      <c r="WJP116" s="376"/>
      <c r="WJQ116" s="376"/>
      <c r="WJR116" s="376"/>
      <c r="WJS116" s="376"/>
      <c r="WJT116" s="376"/>
      <c r="WJU116" s="376"/>
      <c r="WJV116" s="376"/>
      <c r="WJW116" s="376"/>
      <c r="WJX116" s="376"/>
      <c r="WJY116" s="376"/>
      <c r="WJZ116" s="376"/>
      <c r="WKA116" s="376"/>
      <c r="WKB116" s="376"/>
      <c r="WKC116" s="376"/>
      <c r="WKD116" s="376"/>
      <c r="WKE116" s="376"/>
      <c r="WKF116" s="376"/>
      <c r="WKG116" s="376"/>
      <c r="WKH116" s="376"/>
      <c r="WKI116" s="376"/>
      <c r="WKJ116" s="376"/>
      <c r="WKK116" s="376"/>
      <c r="WKL116" s="376"/>
      <c r="WKM116" s="376"/>
      <c r="WKN116" s="376"/>
      <c r="WKO116" s="376"/>
      <c r="WKP116" s="376"/>
      <c r="WKQ116" s="376"/>
      <c r="WKR116" s="376"/>
      <c r="WKS116" s="376"/>
      <c r="WKT116" s="376"/>
      <c r="WKU116" s="376"/>
      <c r="WKV116" s="376"/>
      <c r="WKW116" s="376"/>
      <c r="WKX116" s="376"/>
      <c r="WKY116" s="376"/>
      <c r="WKZ116" s="376"/>
      <c r="WLA116" s="376"/>
      <c r="WLB116" s="376"/>
      <c r="WLC116" s="376"/>
      <c r="WLD116" s="376"/>
      <c r="WLE116" s="376"/>
      <c r="WLF116" s="376"/>
      <c r="WLG116" s="376"/>
      <c r="WLH116" s="376"/>
      <c r="WLI116" s="376"/>
      <c r="WLJ116" s="376"/>
      <c r="WLK116" s="376"/>
      <c r="WLL116" s="376"/>
      <c r="WLM116" s="376"/>
      <c r="WLN116" s="376"/>
      <c r="WLO116" s="376"/>
      <c r="WLP116" s="376"/>
      <c r="WLQ116" s="376"/>
      <c r="WLR116" s="376"/>
      <c r="WLS116" s="376"/>
      <c r="WLT116" s="376"/>
      <c r="WLU116" s="376"/>
      <c r="WLV116" s="376"/>
      <c r="WLW116" s="376"/>
      <c r="WLX116" s="376"/>
      <c r="WLY116" s="376"/>
      <c r="WLZ116" s="376"/>
      <c r="WMA116" s="376"/>
      <c r="WMB116" s="376"/>
      <c r="WMC116" s="376"/>
      <c r="WMD116" s="376"/>
      <c r="WME116" s="376"/>
      <c r="WMF116" s="376"/>
      <c r="WMG116" s="376"/>
      <c r="WMH116" s="376"/>
      <c r="WMI116" s="376"/>
      <c r="WMJ116" s="376"/>
      <c r="WMK116" s="376"/>
      <c r="WML116" s="376"/>
      <c r="WMM116" s="376"/>
      <c r="WMN116" s="376"/>
      <c r="WMO116" s="376"/>
      <c r="WMP116" s="376"/>
      <c r="WMQ116" s="376"/>
      <c r="WMR116" s="376"/>
      <c r="WMS116" s="376"/>
      <c r="WMT116" s="376"/>
      <c r="WMU116" s="376"/>
      <c r="WMV116" s="376"/>
      <c r="WMW116" s="376"/>
      <c r="WMX116" s="376"/>
      <c r="WMY116" s="376"/>
      <c r="WMZ116" s="376"/>
      <c r="WNA116" s="376"/>
      <c r="WNB116" s="376"/>
      <c r="WNC116" s="376"/>
      <c r="WND116" s="376"/>
      <c r="WNE116" s="376"/>
      <c r="WNF116" s="376"/>
      <c r="WNG116" s="376"/>
      <c r="WNH116" s="376"/>
      <c r="WNI116" s="376"/>
      <c r="WNJ116" s="376"/>
      <c r="WNK116" s="376"/>
      <c r="WNL116" s="376"/>
      <c r="WNM116" s="376"/>
      <c r="WNN116" s="376"/>
      <c r="WNO116" s="376"/>
      <c r="WNP116" s="376"/>
      <c r="WNQ116" s="376"/>
      <c r="WNR116" s="376"/>
      <c r="WNS116" s="376"/>
      <c r="WNT116" s="376"/>
      <c r="WNU116" s="376"/>
      <c r="WNV116" s="376"/>
      <c r="WNW116" s="376"/>
      <c r="WNX116" s="376"/>
      <c r="WNY116" s="376"/>
      <c r="WNZ116" s="376"/>
      <c r="WOA116" s="376"/>
      <c r="WOB116" s="376"/>
      <c r="WOC116" s="376"/>
      <c r="WOD116" s="376"/>
      <c r="WOE116" s="376"/>
      <c r="WOF116" s="376"/>
      <c r="WOG116" s="376"/>
      <c r="WOH116" s="376"/>
      <c r="WOI116" s="376"/>
      <c r="WOJ116" s="376"/>
      <c r="WOK116" s="376"/>
      <c r="WOL116" s="376"/>
      <c r="WOM116" s="376"/>
      <c r="WON116" s="376"/>
      <c r="WOO116" s="376"/>
      <c r="WOP116" s="376"/>
      <c r="WOQ116" s="376"/>
      <c r="WOR116" s="376"/>
      <c r="WOS116" s="376"/>
      <c r="WOT116" s="376"/>
      <c r="WOU116" s="376"/>
      <c r="WOV116" s="376"/>
      <c r="WOW116" s="376"/>
      <c r="WOX116" s="376"/>
      <c r="WOY116" s="376"/>
      <c r="WOZ116" s="376"/>
      <c r="WPA116" s="376"/>
      <c r="WPB116" s="376"/>
      <c r="WPC116" s="376"/>
      <c r="WPD116" s="376"/>
      <c r="WPE116" s="376"/>
      <c r="WPF116" s="376"/>
      <c r="WPG116" s="376"/>
      <c r="WPH116" s="376"/>
      <c r="WPI116" s="376"/>
      <c r="WPJ116" s="376"/>
      <c r="WPK116" s="376"/>
      <c r="WPL116" s="376"/>
      <c r="WPM116" s="376"/>
      <c r="WPN116" s="376"/>
      <c r="WPO116" s="376"/>
      <c r="WPP116" s="376"/>
      <c r="WPQ116" s="376"/>
      <c r="WPR116" s="376"/>
      <c r="WPS116" s="376"/>
      <c r="WPT116" s="376"/>
      <c r="WPU116" s="376"/>
      <c r="WPV116" s="376"/>
      <c r="WPW116" s="376"/>
      <c r="WPX116" s="376"/>
      <c r="WPY116" s="376"/>
      <c r="WPZ116" s="376"/>
      <c r="WQA116" s="376"/>
      <c r="WQB116" s="376"/>
      <c r="WQC116" s="376"/>
      <c r="WQD116" s="376"/>
      <c r="WQE116" s="376"/>
      <c r="WQF116" s="376"/>
      <c r="WQG116" s="376"/>
      <c r="WQH116" s="376"/>
      <c r="WQI116" s="376"/>
      <c r="WQJ116" s="376"/>
      <c r="WQK116" s="376"/>
      <c r="WQL116" s="376"/>
      <c r="WQM116" s="376"/>
      <c r="WQN116" s="376"/>
      <c r="WQO116" s="376"/>
      <c r="WQP116" s="376"/>
      <c r="WQQ116" s="376"/>
      <c r="WQR116" s="376"/>
      <c r="WQS116" s="376"/>
      <c r="WQT116" s="376"/>
      <c r="WQU116" s="376"/>
      <c r="WQV116" s="376"/>
      <c r="WQW116" s="376"/>
      <c r="WQX116" s="376"/>
      <c r="WQY116" s="376"/>
      <c r="WQZ116" s="376"/>
      <c r="WRA116" s="376"/>
      <c r="WRB116" s="376"/>
      <c r="WRC116" s="376"/>
      <c r="WRD116" s="376"/>
      <c r="WRE116" s="376"/>
      <c r="WRF116" s="376"/>
      <c r="WRG116" s="376"/>
      <c r="WRH116" s="376"/>
      <c r="WRI116" s="376"/>
      <c r="WRJ116" s="376"/>
      <c r="WRK116" s="376"/>
      <c r="WRL116" s="376"/>
      <c r="WRM116" s="376"/>
      <c r="WRN116" s="376"/>
      <c r="WRO116" s="376"/>
      <c r="WRP116" s="376"/>
      <c r="WRQ116" s="376"/>
      <c r="WRR116" s="376"/>
      <c r="WRS116" s="376"/>
      <c r="WRT116" s="376"/>
      <c r="WRU116" s="376"/>
      <c r="WRV116" s="376"/>
      <c r="WRW116" s="376"/>
      <c r="WRX116" s="376"/>
      <c r="WRY116" s="376"/>
      <c r="WRZ116" s="376"/>
      <c r="WSA116" s="376"/>
      <c r="WSB116" s="376"/>
      <c r="WSC116" s="376"/>
      <c r="WSD116" s="376"/>
      <c r="WSE116" s="376"/>
      <c r="WSF116" s="376"/>
      <c r="WSG116" s="376"/>
      <c r="WSH116" s="376"/>
      <c r="WSI116" s="376"/>
      <c r="WSJ116" s="376"/>
      <c r="WSK116" s="376"/>
      <c r="WSL116" s="376"/>
      <c r="WSM116" s="376"/>
      <c r="WSN116" s="376"/>
      <c r="WSO116" s="376"/>
      <c r="WSP116" s="376"/>
      <c r="WSQ116" s="376"/>
      <c r="WSR116" s="376"/>
      <c r="WSS116" s="376"/>
      <c r="WST116" s="376"/>
      <c r="WSU116" s="376"/>
      <c r="WSV116" s="376"/>
      <c r="WSW116" s="376"/>
      <c r="WSX116" s="376"/>
      <c r="WSY116" s="376"/>
      <c r="WSZ116" s="376"/>
      <c r="WTA116" s="376"/>
      <c r="WTB116" s="376"/>
      <c r="WTC116" s="376"/>
      <c r="WTD116" s="376"/>
      <c r="WTE116" s="376"/>
      <c r="WTF116" s="376"/>
      <c r="WTG116" s="376"/>
      <c r="WTH116" s="376"/>
      <c r="WTI116" s="376"/>
      <c r="WTJ116" s="376"/>
      <c r="WTK116" s="376"/>
      <c r="WTL116" s="376"/>
      <c r="WTM116" s="376"/>
      <c r="WTN116" s="376"/>
      <c r="WTO116" s="376"/>
      <c r="WTP116" s="376"/>
      <c r="WTQ116" s="376"/>
      <c r="WTR116" s="376"/>
      <c r="WTS116" s="376"/>
      <c r="WTT116" s="376"/>
      <c r="WTU116" s="376"/>
      <c r="WTV116" s="376"/>
      <c r="WTW116" s="376"/>
      <c r="WTX116" s="376"/>
      <c r="WTY116" s="376"/>
      <c r="WTZ116" s="376"/>
      <c r="WUA116" s="376"/>
      <c r="WUB116" s="376"/>
      <c r="WUC116" s="376"/>
      <c r="WUD116" s="376"/>
      <c r="WUE116" s="376"/>
      <c r="WUF116" s="376"/>
      <c r="WUG116" s="376"/>
      <c r="WUH116" s="376"/>
      <c r="WUI116" s="376"/>
      <c r="WUJ116" s="376"/>
      <c r="WUK116" s="376"/>
      <c r="WUL116" s="376"/>
      <c r="WUM116" s="376"/>
      <c r="WUN116" s="376"/>
      <c r="WUO116" s="376"/>
      <c r="WUP116" s="376"/>
      <c r="WUQ116" s="376"/>
      <c r="WUR116" s="376"/>
      <c r="WUS116" s="376"/>
      <c r="WUT116" s="376"/>
      <c r="WUU116" s="376"/>
      <c r="WUV116" s="376"/>
      <c r="WUW116" s="376"/>
      <c r="WUX116" s="376"/>
      <c r="WUY116" s="376"/>
      <c r="WUZ116" s="376"/>
      <c r="WVA116" s="376"/>
      <c r="WVB116" s="376"/>
      <c r="WVC116" s="376"/>
      <c r="WVD116" s="376"/>
      <c r="WVE116" s="376"/>
      <c r="WVF116" s="376"/>
      <c r="WVG116" s="376"/>
      <c r="WVH116" s="376"/>
      <c r="WVI116" s="376"/>
      <c r="WVJ116" s="376"/>
      <c r="WVK116" s="376"/>
      <c r="WVL116" s="376"/>
      <c r="WVM116" s="376"/>
      <c r="WVN116" s="376"/>
      <c r="WVO116" s="376"/>
      <c r="WVP116" s="376"/>
      <c r="WVQ116" s="376"/>
      <c r="WVR116" s="376"/>
      <c r="WVS116" s="376"/>
      <c r="WVT116" s="376"/>
      <c r="WVU116" s="376"/>
      <c r="WVV116" s="376"/>
      <c r="WVW116" s="376"/>
      <c r="WVX116" s="376"/>
      <c r="WVY116" s="376"/>
      <c r="WVZ116" s="376"/>
      <c r="WWA116" s="376"/>
      <c r="WWB116" s="376"/>
      <c r="WWC116" s="376"/>
      <c r="WWD116" s="376"/>
      <c r="WWE116" s="376"/>
      <c r="WWF116" s="376"/>
      <c r="WWG116" s="376"/>
      <c r="WWH116" s="376"/>
      <c r="WWI116" s="376"/>
      <c r="WWJ116" s="376"/>
      <c r="WWK116" s="376"/>
      <c r="WWL116" s="376"/>
      <c r="WWM116" s="376"/>
      <c r="WWN116" s="376"/>
      <c r="WWO116" s="376"/>
      <c r="WWP116" s="376"/>
      <c r="WWQ116" s="376"/>
      <c r="WWR116" s="376"/>
      <c r="WWS116" s="376"/>
      <c r="WWT116" s="376"/>
      <c r="WWU116" s="376"/>
      <c r="WWV116" s="376"/>
      <c r="WWW116" s="376"/>
      <c r="WWX116" s="376"/>
      <c r="WWY116" s="376"/>
      <c r="WWZ116" s="376"/>
      <c r="WXA116" s="376"/>
      <c r="WXB116" s="376"/>
      <c r="WXC116" s="376"/>
      <c r="WXD116" s="376"/>
      <c r="WXE116" s="376"/>
      <c r="WXF116" s="376"/>
      <c r="WXG116" s="376"/>
      <c r="WXH116" s="376"/>
      <c r="WXI116" s="376"/>
      <c r="WXJ116" s="376"/>
      <c r="WXK116" s="376"/>
      <c r="WXL116" s="376"/>
      <c r="WXM116" s="376"/>
      <c r="WXN116" s="376"/>
      <c r="WXO116" s="376"/>
      <c r="WXP116" s="376"/>
      <c r="WXQ116" s="376"/>
      <c r="WXR116" s="376"/>
      <c r="WXS116" s="376"/>
      <c r="WXT116" s="376"/>
      <c r="WXU116" s="376"/>
      <c r="WXV116" s="376"/>
      <c r="WXW116" s="376"/>
      <c r="WXX116" s="376"/>
      <c r="WXY116" s="376"/>
      <c r="WXZ116" s="376"/>
      <c r="WYA116" s="376"/>
      <c r="WYB116" s="376"/>
      <c r="WYC116" s="376"/>
      <c r="WYD116" s="376"/>
      <c r="WYE116" s="376"/>
      <c r="WYF116" s="376"/>
      <c r="WYG116" s="376"/>
      <c r="WYH116" s="376"/>
      <c r="WYI116" s="376"/>
      <c r="WYJ116" s="376"/>
      <c r="WYK116" s="376"/>
      <c r="WYL116" s="376"/>
      <c r="WYM116" s="376"/>
      <c r="WYN116" s="376"/>
      <c r="WYO116" s="376"/>
      <c r="WYP116" s="376"/>
      <c r="WYQ116" s="376"/>
      <c r="WYR116" s="376"/>
      <c r="WYS116" s="376"/>
      <c r="WYT116" s="376"/>
      <c r="WYU116" s="376"/>
      <c r="WYV116" s="376"/>
      <c r="WYW116" s="376"/>
      <c r="WYX116" s="376"/>
      <c r="WYY116" s="376"/>
      <c r="WYZ116" s="376"/>
      <c r="WZA116" s="376"/>
      <c r="WZB116" s="376"/>
      <c r="WZC116" s="376"/>
      <c r="WZD116" s="376"/>
      <c r="WZE116" s="376"/>
      <c r="WZF116" s="376"/>
      <c r="WZG116" s="376"/>
      <c r="WZH116" s="376"/>
      <c r="WZI116" s="376"/>
      <c r="WZJ116" s="376"/>
      <c r="WZK116" s="376"/>
      <c r="WZL116" s="376"/>
      <c r="WZM116" s="376"/>
      <c r="WZN116" s="376"/>
      <c r="WZO116" s="376"/>
      <c r="WZP116" s="376"/>
      <c r="WZQ116" s="376"/>
      <c r="WZR116" s="376"/>
      <c r="WZS116" s="376"/>
      <c r="WZT116" s="376"/>
      <c r="WZU116" s="376"/>
      <c r="WZV116" s="376"/>
      <c r="WZW116" s="376"/>
      <c r="WZX116" s="376"/>
      <c r="WZY116" s="376"/>
      <c r="WZZ116" s="376"/>
      <c r="XAA116" s="376"/>
      <c r="XAB116" s="376"/>
      <c r="XAC116" s="376"/>
      <c r="XAD116" s="376"/>
      <c r="XAE116" s="376"/>
      <c r="XAF116" s="376"/>
      <c r="XAG116" s="376"/>
      <c r="XAH116" s="376"/>
      <c r="XAI116" s="376"/>
      <c r="XAJ116" s="376"/>
      <c r="XAK116" s="376"/>
      <c r="XAL116" s="376"/>
      <c r="XAM116" s="376"/>
      <c r="XAN116" s="376"/>
      <c r="XAO116" s="376"/>
      <c r="XAP116" s="376"/>
      <c r="XAQ116" s="376"/>
      <c r="XAR116" s="376"/>
      <c r="XAS116" s="376"/>
      <c r="XAT116" s="376"/>
      <c r="XAU116" s="376"/>
      <c r="XAV116" s="376"/>
      <c r="XAW116" s="376"/>
      <c r="XAX116" s="376"/>
      <c r="XAY116" s="376"/>
      <c r="XAZ116" s="376"/>
      <c r="XBA116" s="376"/>
      <c r="XBB116" s="376"/>
      <c r="XBC116" s="376"/>
      <c r="XBD116" s="376"/>
      <c r="XBE116" s="376"/>
      <c r="XBF116" s="376"/>
      <c r="XBG116" s="376"/>
      <c r="XBH116" s="376"/>
      <c r="XBI116" s="376"/>
      <c r="XBJ116" s="376"/>
      <c r="XBK116" s="376"/>
      <c r="XBL116" s="376"/>
      <c r="XBM116" s="376"/>
      <c r="XBN116" s="376"/>
      <c r="XBO116" s="376"/>
      <c r="XBP116" s="376"/>
      <c r="XBQ116" s="376"/>
      <c r="XBR116" s="376"/>
      <c r="XBS116" s="376"/>
      <c r="XBT116" s="376"/>
      <c r="XBU116" s="376"/>
      <c r="XBV116" s="376"/>
      <c r="XBW116" s="376"/>
    </row>
    <row r="117" spans="1:16299" s="367" customFormat="1" x14ac:dyDescent="0.2">
      <c r="A117" s="426" t="s">
        <v>467</v>
      </c>
      <c r="B117" s="376"/>
      <c r="C117" s="427"/>
      <c r="D117" s="376"/>
      <c r="E117" s="376"/>
      <c r="F117" s="376"/>
      <c r="G117" s="376"/>
      <c r="H117" s="376"/>
      <c r="I117" s="376"/>
      <c r="J117" s="376"/>
      <c r="K117" s="376"/>
      <c r="L117" s="376"/>
      <c r="M117" s="376"/>
      <c r="N117" s="376"/>
      <c r="O117" s="376"/>
      <c r="P117" s="376"/>
      <c r="Q117" s="376"/>
      <c r="R117" s="376"/>
      <c r="S117" s="376"/>
      <c r="T117" s="376"/>
      <c r="U117" s="376"/>
      <c r="V117" s="376"/>
      <c r="W117" s="376"/>
      <c r="X117" s="376"/>
      <c r="Y117" s="376"/>
      <c r="Z117" s="376"/>
      <c r="AA117" s="376"/>
      <c r="AB117" s="376"/>
      <c r="AC117" s="376"/>
      <c r="AD117" s="376"/>
      <c r="AE117" s="376"/>
      <c r="AF117" s="376"/>
      <c r="AG117" s="376"/>
      <c r="AH117" s="376"/>
      <c r="AI117" s="376"/>
      <c r="AJ117" s="376"/>
      <c r="AK117" s="376"/>
      <c r="AL117" s="376"/>
      <c r="AM117" s="376"/>
      <c r="AN117" s="376"/>
      <c r="AO117" s="376"/>
      <c r="AP117" s="376"/>
      <c r="AQ117" s="376"/>
      <c r="AR117" s="376"/>
      <c r="AS117" s="376"/>
      <c r="AT117" s="376"/>
      <c r="AU117" s="376"/>
      <c r="AV117" s="376"/>
      <c r="AW117" s="376"/>
      <c r="AX117" s="376"/>
      <c r="AY117" s="376"/>
      <c r="AZ117" s="376"/>
      <c r="BA117" s="376"/>
      <c r="BB117" s="376"/>
      <c r="BC117" s="376"/>
      <c r="BD117" s="376"/>
      <c r="BE117" s="376"/>
      <c r="BF117" s="376"/>
      <c r="BG117" s="376"/>
      <c r="BH117" s="376"/>
      <c r="BI117" s="376"/>
      <c r="BJ117" s="376"/>
      <c r="BK117" s="376"/>
      <c r="BL117" s="376"/>
      <c r="BM117" s="376"/>
      <c r="BN117" s="376"/>
      <c r="BO117" s="376"/>
      <c r="BP117" s="376"/>
      <c r="BQ117" s="376"/>
      <c r="BR117" s="376"/>
      <c r="BS117" s="376"/>
      <c r="BT117" s="376"/>
      <c r="BU117" s="376"/>
      <c r="BV117" s="376"/>
      <c r="BW117" s="376"/>
      <c r="BX117" s="376"/>
      <c r="BY117" s="376"/>
      <c r="BZ117" s="376"/>
      <c r="CA117" s="376"/>
      <c r="CB117" s="376"/>
      <c r="CC117" s="376"/>
      <c r="CD117" s="376"/>
      <c r="CE117" s="376"/>
      <c r="CF117" s="376"/>
      <c r="CG117" s="376"/>
      <c r="CH117" s="376"/>
      <c r="CI117" s="376"/>
      <c r="CJ117" s="376"/>
      <c r="CK117" s="376"/>
      <c r="CL117" s="376"/>
      <c r="CM117" s="376"/>
      <c r="CN117" s="376"/>
      <c r="CO117" s="376"/>
      <c r="CP117" s="376"/>
      <c r="CQ117" s="376"/>
      <c r="CR117" s="376"/>
      <c r="CS117" s="376"/>
      <c r="CT117" s="376"/>
      <c r="CU117" s="376"/>
      <c r="CV117" s="376"/>
      <c r="CW117" s="376"/>
      <c r="CX117" s="376"/>
      <c r="CY117" s="376"/>
      <c r="CZ117" s="376"/>
      <c r="DA117" s="376"/>
      <c r="DB117" s="376"/>
      <c r="DC117" s="376"/>
      <c r="DD117" s="376"/>
      <c r="DE117" s="376"/>
      <c r="DF117" s="376"/>
      <c r="DG117" s="376"/>
      <c r="DH117" s="376"/>
      <c r="DI117" s="376"/>
      <c r="DJ117" s="376"/>
      <c r="DK117" s="376"/>
      <c r="DL117" s="376"/>
      <c r="DM117" s="376"/>
      <c r="DN117" s="376"/>
      <c r="DO117" s="376"/>
      <c r="DP117" s="376"/>
      <c r="DQ117" s="376"/>
      <c r="DR117" s="376"/>
      <c r="DS117" s="376"/>
      <c r="DT117" s="376"/>
      <c r="DU117" s="376"/>
      <c r="DV117" s="376"/>
      <c r="DW117" s="376"/>
      <c r="DX117" s="376"/>
      <c r="DY117" s="376"/>
      <c r="DZ117" s="376"/>
      <c r="EA117" s="376"/>
      <c r="EB117" s="376"/>
      <c r="EC117" s="376"/>
      <c r="ED117" s="376"/>
      <c r="EE117" s="376"/>
      <c r="EF117" s="376"/>
      <c r="EG117" s="376"/>
      <c r="EH117" s="376"/>
      <c r="EI117" s="376"/>
      <c r="EJ117" s="376"/>
      <c r="EK117" s="376"/>
      <c r="EL117" s="376"/>
      <c r="EM117" s="376"/>
      <c r="EN117" s="376"/>
      <c r="EO117" s="376"/>
      <c r="EP117" s="376"/>
      <c r="EQ117" s="376"/>
      <c r="ER117" s="376"/>
      <c r="ES117" s="376"/>
      <c r="ET117" s="376"/>
      <c r="EU117" s="376"/>
      <c r="EV117" s="376"/>
      <c r="EW117" s="376"/>
      <c r="EX117" s="376"/>
      <c r="EY117" s="376"/>
      <c r="EZ117" s="376"/>
      <c r="FA117" s="376"/>
      <c r="FB117" s="376"/>
      <c r="FC117" s="376"/>
      <c r="FD117" s="376"/>
      <c r="FE117" s="376"/>
      <c r="FF117" s="376"/>
      <c r="FG117" s="376"/>
      <c r="FH117" s="376"/>
      <c r="FI117" s="376"/>
      <c r="FJ117" s="376"/>
      <c r="FK117" s="376"/>
      <c r="FL117" s="376"/>
      <c r="FM117" s="376"/>
      <c r="FN117" s="376"/>
      <c r="FO117" s="376"/>
      <c r="FP117" s="376"/>
      <c r="FQ117" s="376"/>
      <c r="FR117" s="376"/>
      <c r="FS117" s="376"/>
      <c r="FT117" s="376"/>
      <c r="FU117" s="376"/>
      <c r="FV117" s="376"/>
      <c r="FW117" s="376"/>
      <c r="FX117" s="376"/>
      <c r="FY117" s="376"/>
      <c r="FZ117" s="376"/>
      <c r="GA117" s="376"/>
      <c r="GB117" s="376"/>
      <c r="GC117" s="376"/>
      <c r="GD117" s="376"/>
      <c r="GE117" s="376"/>
      <c r="GF117" s="376"/>
      <c r="GG117" s="376"/>
      <c r="GH117" s="376"/>
      <c r="GI117" s="376"/>
      <c r="GJ117" s="376"/>
      <c r="GK117" s="376"/>
      <c r="GL117" s="376"/>
      <c r="GM117" s="376"/>
      <c r="GN117" s="376"/>
      <c r="GO117" s="376"/>
      <c r="GP117" s="376"/>
      <c r="GQ117" s="376"/>
      <c r="GR117" s="376"/>
      <c r="GS117" s="376"/>
      <c r="GT117" s="376"/>
      <c r="GU117" s="376"/>
      <c r="GV117" s="376"/>
      <c r="GW117" s="376"/>
      <c r="GX117" s="376"/>
      <c r="GY117" s="376"/>
      <c r="GZ117" s="376"/>
      <c r="HA117" s="376"/>
      <c r="HB117" s="376"/>
      <c r="HC117" s="376"/>
      <c r="HD117" s="376"/>
      <c r="HE117" s="376"/>
      <c r="HF117" s="376"/>
      <c r="HG117" s="376"/>
      <c r="HH117" s="376"/>
      <c r="HI117" s="376"/>
      <c r="HJ117" s="376"/>
      <c r="HK117" s="376"/>
      <c r="HL117" s="376"/>
      <c r="HM117" s="376"/>
      <c r="HN117" s="376"/>
      <c r="HO117" s="376"/>
      <c r="HP117" s="376"/>
      <c r="HQ117" s="376"/>
      <c r="HR117" s="376"/>
      <c r="HS117" s="376"/>
      <c r="HT117" s="376"/>
      <c r="HU117" s="376"/>
      <c r="HV117" s="376"/>
      <c r="HW117" s="376"/>
      <c r="HX117" s="376"/>
      <c r="HY117" s="376"/>
      <c r="HZ117" s="376"/>
      <c r="IA117" s="376"/>
      <c r="IB117" s="376"/>
      <c r="IC117" s="376"/>
      <c r="ID117" s="376"/>
      <c r="IE117" s="376"/>
      <c r="IF117" s="376"/>
      <c r="IG117" s="376"/>
      <c r="IH117" s="376"/>
      <c r="II117" s="376"/>
      <c r="IJ117" s="376"/>
      <c r="IK117" s="376"/>
      <c r="IL117" s="376"/>
      <c r="IM117" s="376"/>
      <c r="IN117" s="376"/>
      <c r="IO117" s="376"/>
      <c r="IP117" s="376"/>
      <c r="IQ117" s="376"/>
      <c r="IR117" s="376"/>
      <c r="IS117" s="376"/>
      <c r="IT117" s="376"/>
      <c r="IU117" s="376"/>
      <c r="IV117" s="376"/>
      <c r="IW117" s="376"/>
      <c r="IX117" s="376"/>
      <c r="IY117" s="376"/>
      <c r="IZ117" s="376"/>
      <c r="JA117" s="376"/>
      <c r="JB117" s="376"/>
      <c r="JC117" s="376"/>
      <c r="JD117" s="376"/>
      <c r="JE117" s="376"/>
      <c r="JF117" s="376"/>
      <c r="JG117" s="376"/>
      <c r="JH117" s="376"/>
      <c r="JI117" s="376"/>
      <c r="JJ117" s="376"/>
      <c r="JK117" s="376"/>
      <c r="JL117" s="376"/>
      <c r="JM117" s="376"/>
      <c r="JN117" s="376"/>
      <c r="JO117" s="376"/>
      <c r="JP117" s="376"/>
      <c r="JQ117" s="376"/>
      <c r="JR117" s="376"/>
      <c r="JS117" s="376"/>
      <c r="JT117" s="376"/>
      <c r="JU117" s="376"/>
      <c r="JV117" s="376"/>
      <c r="JW117" s="376"/>
      <c r="JX117" s="376"/>
      <c r="JY117" s="376"/>
      <c r="JZ117" s="376"/>
      <c r="KA117" s="376"/>
      <c r="KB117" s="376"/>
      <c r="KC117" s="376"/>
      <c r="KD117" s="376"/>
      <c r="KE117" s="376"/>
      <c r="KF117" s="376"/>
      <c r="KG117" s="376"/>
      <c r="KH117" s="376"/>
      <c r="KI117" s="376"/>
      <c r="KJ117" s="376"/>
      <c r="KK117" s="376"/>
      <c r="KL117" s="376"/>
      <c r="KM117" s="376"/>
      <c r="KN117" s="376"/>
      <c r="KO117" s="376"/>
      <c r="KP117" s="376"/>
      <c r="KQ117" s="376"/>
      <c r="KR117" s="376"/>
      <c r="KS117" s="376"/>
      <c r="KT117" s="376"/>
      <c r="KU117" s="376"/>
      <c r="KV117" s="376"/>
      <c r="KW117" s="376"/>
      <c r="KX117" s="376"/>
      <c r="KY117" s="376"/>
      <c r="KZ117" s="376"/>
      <c r="LA117" s="376"/>
      <c r="LB117" s="376"/>
      <c r="LC117" s="376"/>
      <c r="LD117" s="376"/>
      <c r="LE117" s="376"/>
      <c r="LF117" s="376"/>
      <c r="LG117" s="376"/>
      <c r="LH117" s="376"/>
      <c r="LI117" s="376"/>
      <c r="LJ117" s="376"/>
      <c r="LK117" s="376"/>
      <c r="LL117" s="376"/>
      <c r="LM117" s="376"/>
      <c r="LN117" s="376"/>
      <c r="LO117" s="376"/>
      <c r="LP117" s="376"/>
      <c r="LQ117" s="376"/>
      <c r="LR117" s="376"/>
      <c r="LS117" s="376"/>
      <c r="LT117" s="376"/>
      <c r="LU117" s="376"/>
      <c r="LV117" s="376"/>
      <c r="LW117" s="376"/>
      <c r="LX117" s="376"/>
      <c r="LY117" s="376"/>
      <c r="LZ117" s="376"/>
      <c r="MA117" s="376"/>
      <c r="MB117" s="376"/>
      <c r="MC117" s="376"/>
      <c r="MD117" s="376"/>
      <c r="ME117" s="376"/>
      <c r="MF117" s="376"/>
      <c r="MG117" s="376"/>
      <c r="MH117" s="376"/>
      <c r="MI117" s="376"/>
      <c r="MJ117" s="376"/>
      <c r="MK117" s="376"/>
      <c r="ML117" s="376"/>
      <c r="MM117" s="376"/>
      <c r="MN117" s="376"/>
      <c r="MO117" s="376"/>
      <c r="MP117" s="376"/>
      <c r="MQ117" s="376"/>
      <c r="MR117" s="376"/>
      <c r="MS117" s="376"/>
      <c r="MT117" s="376"/>
      <c r="MU117" s="376"/>
      <c r="MV117" s="376"/>
      <c r="MW117" s="376"/>
      <c r="MX117" s="376"/>
      <c r="MY117" s="376"/>
      <c r="MZ117" s="376"/>
      <c r="NA117" s="376"/>
      <c r="NB117" s="376"/>
      <c r="NC117" s="376"/>
      <c r="ND117" s="376"/>
      <c r="NE117" s="376"/>
      <c r="NF117" s="376"/>
      <c r="NG117" s="376"/>
      <c r="NH117" s="376"/>
      <c r="NI117" s="376"/>
      <c r="NJ117" s="376"/>
      <c r="NK117" s="376"/>
      <c r="NL117" s="376"/>
      <c r="NM117" s="376"/>
      <c r="NN117" s="376"/>
      <c r="NO117" s="376"/>
      <c r="NP117" s="376"/>
      <c r="NQ117" s="376"/>
      <c r="NR117" s="376"/>
      <c r="NS117" s="376"/>
      <c r="NT117" s="376"/>
      <c r="NU117" s="376"/>
      <c r="NV117" s="376"/>
      <c r="NW117" s="376"/>
      <c r="NX117" s="376"/>
      <c r="NY117" s="376"/>
      <c r="NZ117" s="376"/>
      <c r="OA117" s="376"/>
      <c r="OB117" s="376"/>
      <c r="OC117" s="376"/>
      <c r="OD117" s="376"/>
      <c r="OE117" s="376"/>
      <c r="OF117" s="376"/>
      <c r="OG117" s="376"/>
      <c r="OH117" s="376"/>
      <c r="OI117" s="376"/>
      <c r="OJ117" s="376"/>
      <c r="OK117" s="376"/>
      <c r="OL117" s="376"/>
      <c r="OM117" s="376"/>
      <c r="ON117" s="376"/>
      <c r="OO117" s="376"/>
      <c r="OP117" s="376"/>
      <c r="OQ117" s="376"/>
      <c r="OR117" s="376"/>
      <c r="OS117" s="376"/>
      <c r="OT117" s="376"/>
      <c r="OU117" s="376"/>
      <c r="OV117" s="376"/>
      <c r="OW117" s="376"/>
      <c r="OX117" s="376"/>
      <c r="OY117" s="376"/>
      <c r="OZ117" s="376"/>
      <c r="PA117" s="376"/>
      <c r="PB117" s="376"/>
      <c r="PC117" s="376"/>
      <c r="PD117" s="376"/>
      <c r="PE117" s="376"/>
      <c r="PF117" s="376"/>
      <c r="PG117" s="376"/>
      <c r="PH117" s="376"/>
      <c r="PI117" s="376"/>
      <c r="PJ117" s="376"/>
      <c r="PK117" s="376"/>
      <c r="PL117" s="376"/>
      <c r="PM117" s="376"/>
      <c r="PN117" s="376"/>
      <c r="PO117" s="376"/>
      <c r="PP117" s="376"/>
      <c r="PQ117" s="376"/>
      <c r="PR117" s="376"/>
      <c r="PS117" s="376"/>
      <c r="PT117" s="376"/>
      <c r="PU117" s="376"/>
      <c r="PV117" s="376"/>
      <c r="PW117" s="376"/>
      <c r="PX117" s="376"/>
      <c r="PY117" s="376"/>
      <c r="PZ117" s="376"/>
      <c r="QA117" s="376"/>
      <c r="QB117" s="376"/>
      <c r="QC117" s="376"/>
      <c r="QD117" s="376"/>
      <c r="QE117" s="376"/>
      <c r="QF117" s="376"/>
      <c r="QG117" s="376"/>
      <c r="QH117" s="376"/>
      <c r="QI117" s="376"/>
      <c r="QJ117" s="376"/>
      <c r="QK117" s="376"/>
      <c r="QL117" s="376"/>
      <c r="QM117" s="376"/>
      <c r="QN117" s="376"/>
      <c r="QO117" s="376"/>
      <c r="QP117" s="376"/>
      <c r="QQ117" s="376"/>
      <c r="QR117" s="376"/>
      <c r="QS117" s="376"/>
      <c r="QT117" s="376"/>
      <c r="QU117" s="376"/>
      <c r="QV117" s="376"/>
      <c r="QW117" s="376"/>
      <c r="QX117" s="376"/>
      <c r="QY117" s="376"/>
      <c r="QZ117" s="376"/>
      <c r="RA117" s="376"/>
      <c r="RB117" s="376"/>
      <c r="RC117" s="376"/>
      <c r="RD117" s="376"/>
      <c r="RE117" s="376"/>
      <c r="RF117" s="376"/>
      <c r="RG117" s="376"/>
      <c r="RH117" s="376"/>
      <c r="RI117" s="376"/>
      <c r="RJ117" s="376"/>
      <c r="RK117" s="376"/>
      <c r="RL117" s="376"/>
      <c r="RM117" s="376"/>
      <c r="RN117" s="376"/>
      <c r="RO117" s="376"/>
      <c r="RP117" s="376"/>
      <c r="RQ117" s="376"/>
      <c r="RR117" s="376"/>
      <c r="RS117" s="376"/>
      <c r="RT117" s="376"/>
      <c r="RU117" s="376"/>
      <c r="RV117" s="376"/>
      <c r="RW117" s="376"/>
      <c r="RX117" s="376"/>
      <c r="RY117" s="376"/>
      <c r="RZ117" s="376"/>
      <c r="SA117" s="376"/>
      <c r="SB117" s="376"/>
      <c r="SC117" s="376"/>
      <c r="SD117" s="376"/>
      <c r="SE117" s="376"/>
      <c r="SF117" s="376"/>
      <c r="SG117" s="376"/>
      <c r="SH117" s="376"/>
      <c r="SI117" s="376"/>
      <c r="SJ117" s="376"/>
      <c r="SK117" s="376"/>
      <c r="SL117" s="376"/>
      <c r="SM117" s="376"/>
      <c r="SN117" s="376"/>
      <c r="SO117" s="376"/>
      <c r="SP117" s="376"/>
      <c r="SQ117" s="376"/>
      <c r="SR117" s="376"/>
      <c r="SS117" s="376"/>
      <c r="ST117" s="376"/>
      <c r="SU117" s="376"/>
      <c r="SV117" s="376"/>
      <c r="SW117" s="376"/>
      <c r="SX117" s="376"/>
      <c r="SY117" s="376"/>
      <c r="SZ117" s="376"/>
      <c r="TA117" s="376"/>
      <c r="TB117" s="376"/>
      <c r="TC117" s="376"/>
      <c r="TD117" s="376"/>
      <c r="TE117" s="376"/>
      <c r="TF117" s="376"/>
      <c r="TG117" s="376"/>
      <c r="TH117" s="376"/>
      <c r="TI117" s="376"/>
      <c r="TJ117" s="376"/>
      <c r="TK117" s="376"/>
      <c r="TL117" s="376"/>
      <c r="TM117" s="376"/>
      <c r="TN117" s="376"/>
      <c r="TO117" s="376"/>
      <c r="TP117" s="376"/>
      <c r="TQ117" s="376"/>
      <c r="TR117" s="376"/>
      <c r="TS117" s="376"/>
      <c r="TT117" s="376"/>
      <c r="TU117" s="376"/>
      <c r="TV117" s="376"/>
      <c r="TW117" s="376"/>
      <c r="TX117" s="376"/>
      <c r="TY117" s="376"/>
      <c r="TZ117" s="376"/>
      <c r="UA117" s="376"/>
      <c r="UB117" s="376"/>
      <c r="UC117" s="376"/>
      <c r="UD117" s="376"/>
      <c r="UE117" s="376"/>
      <c r="UF117" s="376"/>
      <c r="UG117" s="376"/>
      <c r="UH117" s="376"/>
      <c r="UI117" s="376"/>
      <c r="UJ117" s="376"/>
      <c r="UK117" s="376"/>
      <c r="UL117" s="376"/>
      <c r="UM117" s="376"/>
      <c r="UN117" s="376"/>
      <c r="UO117" s="376"/>
      <c r="UP117" s="376"/>
      <c r="UQ117" s="376"/>
      <c r="UR117" s="376"/>
      <c r="US117" s="376"/>
      <c r="UT117" s="376"/>
      <c r="UU117" s="376"/>
      <c r="UV117" s="376"/>
      <c r="UW117" s="376"/>
      <c r="UX117" s="376"/>
      <c r="UY117" s="376"/>
      <c r="UZ117" s="376"/>
      <c r="VA117" s="376"/>
      <c r="VB117" s="376"/>
      <c r="VC117" s="376"/>
      <c r="VD117" s="376"/>
      <c r="VE117" s="376"/>
      <c r="VF117" s="376"/>
      <c r="VG117" s="376"/>
      <c r="VH117" s="376"/>
      <c r="VI117" s="376"/>
      <c r="VJ117" s="376"/>
      <c r="VK117" s="376"/>
      <c r="VL117" s="376"/>
      <c r="VM117" s="376"/>
      <c r="VN117" s="376"/>
      <c r="VO117" s="376"/>
      <c r="VP117" s="376"/>
      <c r="VQ117" s="376"/>
      <c r="VR117" s="376"/>
      <c r="VS117" s="376"/>
      <c r="VT117" s="376"/>
      <c r="VU117" s="376"/>
      <c r="VV117" s="376"/>
      <c r="VW117" s="376"/>
      <c r="VX117" s="376"/>
      <c r="VY117" s="376"/>
      <c r="VZ117" s="376"/>
      <c r="WA117" s="376"/>
      <c r="WB117" s="376"/>
      <c r="WC117" s="376"/>
      <c r="WD117" s="376"/>
      <c r="WE117" s="376"/>
      <c r="WF117" s="376"/>
      <c r="WG117" s="376"/>
      <c r="WH117" s="376"/>
      <c r="WI117" s="376"/>
      <c r="WJ117" s="376"/>
      <c r="WK117" s="376"/>
      <c r="WL117" s="376"/>
      <c r="WM117" s="376"/>
      <c r="WN117" s="376"/>
      <c r="WO117" s="376"/>
      <c r="WP117" s="376"/>
      <c r="WQ117" s="376"/>
      <c r="WR117" s="376"/>
      <c r="WS117" s="376"/>
      <c r="WT117" s="376"/>
      <c r="WU117" s="376"/>
      <c r="WV117" s="376"/>
      <c r="WW117" s="376"/>
      <c r="WX117" s="376"/>
      <c r="WY117" s="376"/>
      <c r="WZ117" s="376"/>
      <c r="XA117" s="376"/>
      <c r="XB117" s="376"/>
      <c r="XC117" s="376"/>
      <c r="XD117" s="376"/>
      <c r="XE117" s="376"/>
      <c r="XF117" s="376"/>
      <c r="XG117" s="376"/>
      <c r="XH117" s="376"/>
      <c r="XI117" s="376"/>
      <c r="XJ117" s="376"/>
      <c r="XK117" s="376"/>
      <c r="XL117" s="376"/>
      <c r="XM117" s="376"/>
      <c r="XN117" s="376"/>
      <c r="XO117" s="376"/>
      <c r="XP117" s="376"/>
      <c r="XQ117" s="376"/>
      <c r="XR117" s="376"/>
      <c r="XS117" s="376"/>
      <c r="XT117" s="376"/>
      <c r="XU117" s="376"/>
      <c r="XV117" s="376"/>
      <c r="XW117" s="376"/>
      <c r="XX117" s="376"/>
      <c r="XY117" s="376"/>
      <c r="XZ117" s="376"/>
      <c r="YA117" s="376"/>
      <c r="YB117" s="376"/>
      <c r="YC117" s="376"/>
      <c r="YD117" s="376"/>
      <c r="YE117" s="376"/>
      <c r="YF117" s="376"/>
      <c r="YG117" s="376"/>
      <c r="YH117" s="376"/>
      <c r="YI117" s="376"/>
      <c r="YJ117" s="376"/>
      <c r="YK117" s="376"/>
      <c r="YL117" s="376"/>
      <c r="YM117" s="376"/>
      <c r="YN117" s="376"/>
      <c r="YO117" s="376"/>
      <c r="YP117" s="376"/>
      <c r="YQ117" s="376"/>
      <c r="YR117" s="376"/>
      <c r="YS117" s="376"/>
      <c r="YT117" s="376"/>
      <c r="YU117" s="376"/>
      <c r="YV117" s="376"/>
      <c r="YW117" s="376"/>
      <c r="YX117" s="376"/>
      <c r="YY117" s="376"/>
      <c r="YZ117" s="376"/>
      <c r="ZA117" s="376"/>
      <c r="ZB117" s="376"/>
      <c r="ZC117" s="376"/>
      <c r="ZD117" s="376"/>
      <c r="ZE117" s="376"/>
      <c r="ZF117" s="376"/>
      <c r="ZG117" s="376"/>
      <c r="ZH117" s="376"/>
      <c r="ZI117" s="376"/>
      <c r="ZJ117" s="376"/>
      <c r="ZK117" s="376"/>
      <c r="ZL117" s="376"/>
      <c r="ZM117" s="376"/>
      <c r="ZN117" s="376"/>
      <c r="ZO117" s="376"/>
      <c r="ZP117" s="376"/>
      <c r="ZQ117" s="376"/>
      <c r="ZR117" s="376"/>
      <c r="ZS117" s="376"/>
      <c r="ZT117" s="376"/>
      <c r="ZU117" s="376"/>
      <c r="ZV117" s="376"/>
      <c r="ZW117" s="376"/>
      <c r="ZX117" s="376"/>
      <c r="ZY117" s="376"/>
      <c r="ZZ117" s="376"/>
      <c r="AAA117" s="376"/>
      <c r="AAB117" s="376"/>
      <c r="AAC117" s="376"/>
      <c r="AAD117" s="376"/>
      <c r="AAE117" s="376"/>
      <c r="AAF117" s="376"/>
      <c r="AAG117" s="376"/>
      <c r="AAH117" s="376"/>
      <c r="AAI117" s="376"/>
      <c r="AAJ117" s="376"/>
      <c r="AAK117" s="376"/>
      <c r="AAL117" s="376"/>
      <c r="AAM117" s="376"/>
      <c r="AAN117" s="376"/>
      <c r="AAO117" s="376"/>
      <c r="AAP117" s="376"/>
      <c r="AAQ117" s="376"/>
      <c r="AAR117" s="376"/>
      <c r="AAS117" s="376"/>
      <c r="AAT117" s="376"/>
      <c r="AAU117" s="376"/>
      <c r="AAV117" s="376"/>
      <c r="AAW117" s="376"/>
      <c r="AAX117" s="376"/>
      <c r="AAY117" s="376"/>
      <c r="AAZ117" s="376"/>
      <c r="ABA117" s="376"/>
      <c r="ABB117" s="376"/>
      <c r="ABC117" s="376"/>
      <c r="ABD117" s="376"/>
      <c r="ABE117" s="376"/>
      <c r="ABF117" s="376"/>
      <c r="ABG117" s="376"/>
      <c r="ABH117" s="376"/>
      <c r="ABI117" s="376"/>
      <c r="ABJ117" s="376"/>
      <c r="ABK117" s="376"/>
      <c r="ABL117" s="376"/>
      <c r="ABM117" s="376"/>
      <c r="ABN117" s="376"/>
      <c r="ABO117" s="376"/>
      <c r="ABP117" s="376"/>
      <c r="ABQ117" s="376"/>
      <c r="ABR117" s="376"/>
      <c r="ABS117" s="376"/>
      <c r="ABT117" s="376"/>
      <c r="ABU117" s="376"/>
      <c r="ABV117" s="376"/>
      <c r="ABW117" s="376"/>
      <c r="ABX117" s="376"/>
      <c r="ABY117" s="376"/>
      <c r="ABZ117" s="376"/>
      <c r="ACA117" s="376"/>
      <c r="ACB117" s="376"/>
      <c r="ACC117" s="376"/>
      <c r="ACD117" s="376"/>
      <c r="ACE117" s="376"/>
      <c r="ACF117" s="376"/>
      <c r="ACG117" s="376"/>
      <c r="ACH117" s="376"/>
      <c r="ACI117" s="376"/>
      <c r="ACJ117" s="376"/>
      <c r="ACK117" s="376"/>
      <c r="ACL117" s="376"/>
      <c r="ACM117" s="376"/>
      <c r="ACN117" s="376"/>
      <c r="ACO117" s="376"/>
      <c r="ACP117" s="376"/>
      <c r="ACQ117" s="376"/>
      <c r="ACR117" s="376"/>
      <c r="ACS117" s="376"/>
      <c r="ACT117" s="376"/>
      <c r="ACU117" s="376"/>
      <c r="ACV117" s="376"/>
      <c r="ACW117" s="376"/>
      <c r="ACX117" s="376"/>
      <c r="ACY117" s="376"/>
      <c r="ACZ117" s="376"/>
      <c r="ADA117" s="376"/>
      <c r="ADB117" s="376"/>
      <c r="ADC117" s="376"/>
      <c r="ADD117" s="376"/>
      <c r="ADE117" s="376"/>
      <c r="ADF117" s="376"/>
      <c r="ADG117" s="376"/>
      <c r="ADH117" s="376"/>
      <c r="ADI117" s="376"/>
      <c r="ADJ117" s="376"/>
      <c r="ADK117" s="376"/>
      <c r="ADL117" s="376"/>
      <c r="ADM117" s="376"/>
      <c r="ADN117" s="376"/>
      <c r="ADO117" s="376"/>
      <c r="ADP117" s="376"/>
      <c r="ADQ117" s="376"/>
      <c r="ADR117" s="376"/>
      <c r="ADS117" s="376"/>
      <c r="ADT117" s="376"/>
      <c r="ADU117" s="376"/>
      <c r="ADV117" s="376"/>
      <c r="ADW117" s="376"/>
      <c r="ADX117" s="376"/>
      <c r="ADY117" s="376"/>
      <c r="ADZ117" s="376"/>
      <c r="AEA117" s="376"/>
      <c r="AEB117" s="376"/>
      <c r="AEC117" s="376"/>
      <c r="AED117" s="376"/>
      <c r="AEE117" s="376"/>
      <c r="AEF117" s="376"/>
      <c r="AEG117" s="376"/>
      <c r="AEH117" s="376"/>
      <c r="AEI117" s="376"/>
      <c r="AEJ117" s="376"/>
      <c r="AEK117" s="376"/>
      <c r="AEL117" s="376"/>
      <c r="AEM117" s="376"/>
      <c r="AEN117" s="376"/>
      <c r="AEO117" s="376"/>
      <c r="AEP117" s="376"/>
      <c r="AEQ117" s="376"/>
      <c r="AER117" s="376"/>
      <c r="AES117" s="376"/>
      <c r="AET117" s="376"/>
      <c r="AEU117" s="376"/>
      <c r="AEV117" s="376"/>
      <c r="AEW117" s="376"/>
      <c r="AEX117" s="376"/>
      <c r="AEY117" s="376"/>
      <c r="AEZ117" s="376"/>
      <c r="AFA117" s="376"/>
      <c r="AFB117" s="376"/>
      <c r="AFC117" s="376"/>
      <c r="AFD117" s="376"/>
      <c r="AFE117" s="376"/>
      <c r="AFF117" s="376"/>
      <c r="AFG117" s="376"/>
      <c r="AFH117" s="376"/>
      <c r="AFI117" s="376"/>
      <c r="AFJ117" s="376"/>
      <c r="AFK117" s="376"/>
      <c r="AFL117" s="376"/>
      <c r="AFM117" s="376"/>
      <c r="AFN117" s="376"/>
      <c r="AFO117" s="376"/>
      <c r="AFP117" s="376"/>
      <c r="AFQ117" s="376"/>
      <c r="AFR117" s="376"/>
      <c r="AFS117" s="376"/>
      <c r="AFT117" s="376"/>
      <c r="AFU117" s="376"/>
      <c r="AFV117" s="376"/>
      <c r="AFW117" s="376"/>
      <c r="AFX117" s="376"/>
      <c r="AFY117" s="376"/>
      <c r="AFZ117" s="376"/>
      <c r="AGA117" s="376"/>
      <c r="AGB117" s="376"/>
      <c r="AGC117" s="376"/>
      <c r="AGD117" s="376"/>
      <c r="AGE117" s="376"/>
      <c r="AGF117" s="376"/>
      <c r="AGG117" s="376"/>
      <c r="AGH117" s="376"/>
      <c r="AGI117" s="376"/>
      <c r="AGJ117" s="376"/>
      <c r="AGK117" s="376"/>
      <c r="AGL117" s="376"/>
      <c r="AGM117" s="376"/>
      <c r="AGN117" s="376"/>
      <c r="AGO117" s="376"/>
      <c r="AGP117" s="376"/>
      <c r="AGQ117" s="376"/>
      <c r="AGR117" s="376"/>
      <c r="AGS117" s="376"/>
      <c r="AGT117" s="376"/>
      <c r="AGU117" s="376"/>
      <c r="AGV117" s="376"/>
      <c r="AGW117" s="376"/>
      <c r="AGX117" s="376"/>
      <c r="AGY117" s="376"/>
      <c r="AGZ117" s="376"/>
      <c r="AHA117" s="376"/>
      <c r="AHB117" s="376"/>
      <c r="AHC117" s="376"/>
      <c r="AHD117" s="376"/>
      <c r="AHE117" s="376"/>
      <c r="AHF117" s="376"/>
      <c r="AHG117" s="376"/>
      <c r="AHH117" s="376"/>
      <c r="AHI117" s="376"/>
      <c r="AHJ117" s="376"/>
      <c r="AHK117" s="376"/>
      <c r="AHL117" s="376"/>
      <c r="AHM117" s="376"/>
      <c r="AHN117" s="376"/>
      <c r="AHO117" s="376"/>
      <c r="AHP117" s="376"/>
      <c r="AHQ117" s="376"/>
      <c r="AHR117" s="376"/>
      <c r="AHS117" s="376"/>
      <c r="AHT117" s="376"/>
      <c r="AHU117" s="376"/>
      <c r="AHV117" s="376"/>
      <c r="AHW117" s="376"/>
      <c r="AHX117" s="376"/>
      <c r="AHY117" s="376"/>
      <c r="AHZ117" s="376"/>
      <c r="AIA117" s="376"/>
      <c r="AIB117" s="376"/>
      <c r="AIC117" s="376"/>
      <c r="AID117" s="376"/>
      <c r="AIE117" s="376"/>
      <c r="AIF117" s="376"/>
      <c r="AIG117" s="376"/>
      <c r="AIH117" s="376"/>
      <c r="AII117" s="376"/>
      <c r="AIJ117" s="376"/>
      <c r="AIK117" s="376"/>
      <c r="AIL117" s="376"/>
      <c r="AIM117" s="376"/>
      <c r="AIN117" s="376"/>
      <c r="AIO117" s="376"/>
      <c r="AIP117" s="376"/>
      <c r="AIQ117" s="376"/>
      <c r="AIR117" s="376"/>
      <c r="AIS117" s="376"/>
      <c r="AIT117" s="376"/>
      <c r="AIU117" s="376"/>
      <c r="AIV117" s="376"/>
      <c r="AIW117" s="376"/>
      <c r="AIX117" s="376"/>
      <c r="AIY117" s="376"/>
      <c r="AIZ117" s="376"/>
      <c r="AJA117" s="376"/>
      <c r="AJB117" s="376"/>
      <c r="AJC117" s="376"/>
      <c r="AJD117" s="376"/>
      <c r="AJE117" s="376"/>
      <c r="AJF117" s="376"/>
      <c r="AJG117" s="376"/>
      <c r="AJH117" s="376"/>
      <c r="AJI117" s="376"/>
      <c r="AJJ117" s="376"/>
      <c r="AJK117" s="376"/>
      <c r="AJL117" s="376"/>
      <c r="AJM117" s="376"/>
      <c r="AJN117" s="376"/>
      <c r="AJO117" s="376"/>
      <c r="AJP117" s="376"/>
      <c r="AJQ117" s="376"/>
      <c r="AJR117" s="376"/>
      <c r="AJS117" s="376"/>
      <c r="AJT117" s="376"/>
      <c r="AJU117" s="376"/>
      <c r="AJV117" s="376"/>
      <c r="AJW117" s="376"/>
      <c r="AJX117" s="376"/>
      <c r="AJY117" s="376"/>
      <c r="AJZ117" s="376"/>
      <c r="AKA117" s="376"/>
      <c r="AKB117" s="376"/>
      <c r="AKC117" s="376"/>
      <c r="AKD117" s="376"/>
      <c r="AKE117" s="376"/>
      <c r="AKF117" s="376"/>
      <c r="AKG117" s="376"/>
      <c r="AKH117" s="376"/>
      <c r="AKI117" s="376"/>
      <c r="AKJ117" s="376"/>
      <c r="AKK117" s="376"/>
      <c r="AKL117" s="376"/>
      <c r="AKM117" s="376"/>
      <c r="AKN117" s="376"/>
      <c r="AKO117" s="376"/>
      <c r="AKP117" s="376"/>
      <c r="AKQ117" s="376"/>
      <c r="AKR117" s="376"/>
      <c r="AKS117" s="376"/>
      <c r="AKT117" s="376"/>
      <c r="AKU117" s="376"/>
      <c r="AKV117" s="376"/>
      <c r="AKW117" s="376"/>
      <c r="AKX117" s="376"/>
      <c r="AKY117" s="376"/>
      <c r="AKZ117" s="376"/>
      <c r="ALA117" s="376"/>
      <c r="ALB117" s="376"/>
      <c r="ALC117" s="376"/>
      <c r="ALD117" s="376"/>
      <c r="ALE117" s="376"/>
      <c r="ALF117" s="376"/>
      <c r="ALG117" s="376"/>
      <c r="ALH117" s="376"/>
      <c r="ALI117" s="376"/>
      <c r="ALJ117" s="376"/>
      <c r="ALK117" s="376"/>
      <c r="ALL117" s="376"/>
      <c r="ALM117" s="376"/>
      <c r="ALN117" s="376"/>
      <c r="ALO117" s="376"/>
      <c r="ALP117" s="376"/>
      <c r="ALQ117" s="376"/>
      <c r="ALR117" s="376"/>
      <c r="ALS117" s="376"/>
      <c r="ALT117" s="376"/>
      <c r="ALU117" s="376"/>
      <c r="ALV117" s="376"/>
      <c r="ALW117" s="376"/>
      <c r="ALX117" s="376"/>
      <c r="ALY117" s="376"/>
      <c r="ALZ117" s="376"/>
      <c r="AMA117" s="376"/>
      <c r="AMB117" s="376"/>
      <c r="AMC117" s="376"/>
      <c r="AMD117" s="376"/>
      <c r="AME117" s="376"/>
      <c r="AMF117" s="376"/>
      <c r="AMG117" s="376"/>
      <c r="AMH117" s="376"/>
      <c r="AMI117" s="376"/>
      <c r="AMJ117" s="376"/>
      <c r="AMK117" s="376"/>
      <c r="AML117" s="376"/>
      <c r="AMM117" s="376"/>
      <c r="AMN117" s="376"/>
      <c r="AMO117" s="376"/>
      <c r="AMP117" s="376"/>
      <c r="AMQ117" s="376"/>
      <c r="AMR117" s="376"/>
      <c r="AMS117" s="376"/>
      <c r="AMT117" s="376"/>
      <c r="AMU117" s="376"/>
      <c r="AMV117" s="376"/>
      <c r="AMW117" s="376"/>
      <c r="AMX117" s="376"/>
      <c r="AMY117" s="376"/>
      <c r="AMZ117" s="376"/>
      <c r="ANA117" s="376"/>
      <c r="ANB117" s="376"/>
      <c r="ANC117" s="376"/>
      <c r="AND117" s="376"/>
      <c r="ANE117" s="376"/>
      <c r="ANF117" s="376"/>
      <c r="ANG117" s="376"/>
      <c r="ANH117" s="376"/>
      <c r="ANI117" s="376"/>
      <c r="ANJ117" s="376"/>
      <c r="ANK117" s="376"/>
      <c r="ANL117" s="376"/>
      <c r="ANM117" s="376"/>
      <c r="ANN117" s="376"/>
      <c r="ANO117" s="376"/>
      <c r="ANP117" s="376"/>
      <c r="ANQ117" s="376"/>
      <c r="ANR117" s="376"/>
      <c r="ANS117" s="376"/>
      <c r="ANT117" s="376"/>
      <c r="ANU117" s="376"/>
      <c r="ANV117" s="376"/>
      <c r="ANW117" s="376"/>
      <c r="ANX117" s="376"/>
      <c r="ANY117" s="376"/>
      <c r="ANZ117" s="376"/>
      <c r="AOA117" s="376"/>
      <c r="AOB117" s="376"/>
      <c r="AOC117" s="376"/>
      <c r="AOD117" s="376"/>
      <c r="AOE117" s="376"/>
      <c r="AOF117" s="376"/>
      <c r="AOG117" s="376"/>
      <c r="AOH117" s="376"/>
      <c r="AOI117" s="376"/>
      <c r="AOJ117" s="376"/>
      <c r="AOK117" s="376"/>
      <c r="AOL117" s="376"/>
      <c r="AOM117" s="376"/>
      <c r="AON117" s="376"/>
      <c r="AOO117" s="376"/>
      <c r="AOP117" s="376"/>
      <c r="AOQ117" s="376"/>
      <c r="AOR117" s="376"/>
      <c r="AOS117" s="376"/>
      <c r="AOT117" s="376"/>
      <c r="AOU117" s="376"/>
      <c r="AOV117" s="376"/>
      <c r="AOW117" s="376"/>
      <c r="AOX117" s="376"/>
      <c r="AOY117" s="376"/>
      <c r="AOZ117" s="376"/>
      <c r="APA117" s="376"/>
      <c r="APB117" s="376"/>
      <c r="APC117" s="376"/>
      <c r="APD117" s="376"/>
      <c r="APE117" s="376"/>
      <c r="APF117" s="376"/>
      <c r="APG117" s="376"/>
      <c r="APH117" s="376"/>
      <c r="API117" s="376"/>
      <c r="APJ117" s="376"/>
      <c r="APK117" s="376"/>
      <c r="APL117" s="376"/>
      <c r="APM117" s="376"/>
      <c r="APN117" s="376"/>
      <c r="APO117" s="376"/>
      <c r="APP117" s="376"/>
      <c r="APQ117" s="376"/>
      <c r="APR117" s="376"/>
      <c r="APS117" s="376"/>
      <c r="APT117" s="376"/>
      <c r="APU117" s="376"/>
      <c r="APV117" s="376"/>
      <c r="APW117" s="376"/>
      <c r="APX117" s="376"/>
      <c r="APY117" s="376"/>
      <c r="APZ117" s="376"/>
      <c r="AQA117" s="376"/>
      <c r="AQB117" s="376"/>
      <c r="AQC117" s="376"/>
      <c r="AQD117" s="376"/>
      <c r="AQE117" s="376"/>
      <c r="AQF117" s="376"/>
      <c r="AQG117" s="376"/>
      <c r="AQH117" s="376"/>
      <c r="AQI117" s="376"/>
      <c r="AQJ117" s="376"/>
      <c r="AQK117" s="376"/>
      <c r="AQL117" s="376"/>
      <c r="AQM117" s="376"/>
      <c r="AQN117" s="376"/>
      <c r="AQO117" s="376"/>
      <c r="AQP117" s="376"/>
      <c r="AQQ117" s="376"/>
      <c r="AQR117" s="376"/>
      <c r="AQS117" s="376"/>
      <c r="AQT117" s="376"/>
      <c r="AQU117" s="376"/>
      <c r="AQV117" s="376"/>
      <c r="AQW117" s="376"/>
      <c r="AQX117" s="376"/>
      <c r="AQY117" s="376"/>
      <c r="AQZ117" s="376"/>
      <c r="ARA117" s="376"/>
      <c r="ARB117" s="376"/>
      <c r="ARC117" s="376"/>
      <c r="ARD117" s="376"/>
      <c r="ARE117" s="376"/>
      <c r="ARF117" s="376"/>
      <c r="ARG117" s="376"/>
      <c r="ARH117" s="376"/>
      <c r="ARI117" s="376"/>
      <c r="ARJ117" s="376"/>
      <c r="ARK117" s="376"/>
      <c r="ARL117" s="376"/>
      <c r="ARM117" s="376"/>
      <c r="ARN117" s="376"/>
      <c r="ARO117" s="376"/>
      <c r="ARP117" s="376"/>
      <c r="ARQ117" s="376"/>
      <c r="ARR117" s="376"/>
      <c r="ARS117" s="376"/>
      <c r="ART117" s="376"/>
      <c r="ARU117" s="376"/>
      <c r="ARV117" s="376"/>
      <c r="ARW117" s="376"/>
      <c r="ARX117" s="376"/>
      <c r="ARY117" s="376"/>
      <c r="ARZ117" s="376"/>
      <c r="ASA117" s="376"/>
      <c r="ASB117" s="376"/>
      <c r="ASC117" s="376"/>
      <c r="ASD117" s="376"/>
      <c r="ASE117" s="376"/>
      <c r="ASF117" s="376"/>
      <c r="ASG117" s="376"/>
      <c r="ASH117" s="376"/>
      <c r="ASI117" s="376"/>
      <c r="ASJ117" s="376"/>
      <c r="ASK117" s="376"/>
      <c r="ASL117" s="376"/>
      <c r="ASM117" s="376"/>
      <c r="ASN117" s="376"/>
      <c r="ASO117" s="376"/>
      <c r="ASP117" s="376"/>
      <c r="ASQ117" s="376"/>
      <c r="ASR117" s="376"/>
      <c r="ASS117" s="376"/>
      <c r="AST117" s="376"/>
      <c r="ASU117" s="376"/>
      <c r="ASV117" s="376"/>
      <c r="ASW117" s="376"/>
      <c r="ASX117" s="376"/>
      <c r="ASY117" s="376"/>
      <c r="ASZ117" s="376"/>
      <c r="ATA117" s="376"/>
      <c r="ATB117" s="376"/>
      <c r="ATC117" s="376"/>
      <c r="ATD117" s="376"/>
      <c r="ATE117" s="376"/>
      <c r="ATF117" s="376"/>
      <c r="ATG117" s="376"/>
      <c r="ATH117" s="376"/>
      <c r="ATI117" s="376"/>
      <c r="ATJ117" s="376"/>
      <c r="ATK117" s="376"/>
      <c r="ATL117" s="376"/>
      <c r="ATM117" s="376"/>
      <c r="ATN117" s="376"/>
      <c r="ATO117" s="376"/>
      <c r="ATP117" s="376"/>
      <c r="ATQ117" s="376"/>
      <c r="ATR117" s="376"/>
      <c r="ATS117" s="376"/>
      <c r="ATT117" s="376"/>
      <c r="ATU117" s="376"/>
      <c r="ATV117" s="376"/>
      <c r="ATW117" s="376"/>
      <c r="ATX117" s="376"/>
      <c r="ATY117" s="376"/>
      <c r="ATZ117" s="376"/>
      <c r="AUA117" s="376"/>
      <c r="AUB117" s="376"/>
      <c r="AUC117" s="376"/>
      <c r="AUD117" s="376"/>
      <c r="AUE117" s="376"/>
      <c r="AUF117" s="376"/>
      <c r="AUG117" s="376"/>
      <c r="AUH117" s="376"/>
      <c r="AUI117" s="376"/>
      <c r="AUJ117" s="376"/>
      <c r="AUK117" s="376"/>
      <c r="AUL117" s="376"/>
      <c r="AUM117" s="376"/>
      <c r="AUN117" s="376"/>
      <c r="AUO117" s="376"/>
      <c r="AUP117" s="376"/>
      <c r="AUQ117" s="376"/>
      <c r="AUR117" s="376"/>
      <c r="AUS117" s="376"/>
      <c r="AUT117" s="376"/>
      <c r="AUU117" s="376"/>
      <c r="AUV117" s="376"/>
      <c r="AUW117" s="376"/>
      <c r="AUX117" s="376"/>
      <c r="AUY117" s="376"/>
      <c r="AUZ117" s="376"/>
      <c r="AVA117" s="376"/>
      <c r="AVB117" s="376"/>
      <c r="AVC117" s="376"/>
      <c r="AVD117" s="376"/>
      <c r="AVE117" s="376"/>
      <c r="AVF117" s="376"/>
      <c r="AVG117" s="376"/>
      <c r="AVH117" s="376"/>
      <c r="AVI117" s="376"/>
      <c r="AVJ117" s="376"/>
      <c r="AVK117" s="376"/>
      <c r="AVL117" s="376"/>
      <c r="AVM117" s="376"/>
      <c r="AVN117" s="376"/>
      <c r="AVO117" s="376"/>
      <c r="AVP117" s="376"/>
      <c r="AVQ117" s="376"/>
      <c r="AVR117" s="376"/>
      <c r="AVS117" s="376"/>
      <c r="AVT117" s="376"/>
      <c r="AVU117" s="376"/>
      <c r="AVV117" s="376"/>
      <c r="AVW117" s="376"/>
      <c r="AVX117" s="376"/>
      <c r="AVY117" s="376"/>
      <c r="AVZ117" s="376"/>
      <c r="AWA117" s="376"/>
      <c r="AWB117" s="376"/>
      <c r="AWC117" s="376"/>
      <c r="AWD117" s="376"/>
      <c r="AWE117" s="376"/>
      <c r="AWF117" s="376"/>
      <c r="AWG117" s="376"/>
      <c r="AWH117" s="376"/>
      <c r="AWI117" s="376"/>
      <c r="AWJ117" s="376"/>
      <c r="AWK117" s="376"/>
      <c r="AWL117" s="376"/>
      <c r="AWM117" s="376"/>
      <c r="AWN117" s="376"/>
      <c r="AWO117" s="376"/>
      <c r="AWP117" s="376"/>
      <c r="AWQ117" s="376"/>
      <c r="AWR117" s="376"/>
      <c r="AWS117" s="376"/>
      <c r="AWT117" s="376"/>
      <c r="AWU117" s="376"/>
      <c r="AWV117" s="376"/>
      <c r="AWW117" s="376"/>
      <c r="AWX117" s="376"/>
      <c r="AWY117" s="376"/>
      <c r="AWZ117" s="376"/>
      <c r="AXA117" s="376"/>
      <c r="AXB117" s="376"/>
      <c r="AXC117" s="376"/>
      <c r="AXD117" s="376"/>
      <c r="AXE117" s="376"/>
      <c r="AXF117" s="376"/>
      <c r="AXG117" s="376"/>
      <c r="AXH117" s="376"/>
      <c r="AXI117" s="376"/>
      <c r="AXJ117" s="376"/>
      <c r="AXK117" s="376"/>
      <c r="AXL117" s="376"/>
      <c r="AXM117" s="376"/>
      <c r="AXN117" s="376"/>
      <c r="AXO117" s="376"/>
      <c r="AXP117" s="376"/>
      <c r="AXQ117" s="376"/>
      <c r="AXR117" s="376"/>
      <c r="AXS117" s="376"/>
      <c r="AXT117" s="376"/>
      <c r="AXU117" s="376"/>
      <c r="AXV117" s="376"/>
      <c r="AXW117" s="376"/>
      <c r="AXX117" s="376"/>
      <c r="AXY117" s="376"/>
      <c r="AXZ117" s="376"/>
      <c r="AYA117" s="376"/>
      <c r="AYB117" s="376"/>
      <c r="AYC117" s="376"/>
      <c r="AYD117" s="376"/>
      <c r="AYE117" s="376"/>
      <c r="AYF117" s="376"/>
      <c r="AYG117" s="376"/>
      <c r="AYH117" s="376"/>
      <c r="AYI117" s="376"/>
      <c r="AYJ117" s="376"/>
      <c r="AYK117" s="376"/>
      <c r="AYL117" s="376"/>
      <c r="AYM117" s="376"/>
      <c r="AYN117" s="376"/>
      <c r="AYO117" s="376"/>
      <c r="AYP117" s="376"/>
      <c r="AYQ117" s="376"/>
      <c r="AYR117" s="376"/>
      <c r="AYS117" s="376"/>
      <c r="AYT117" s="376"/>
      <c r="AYU117" s="376"/>
      <c r="AYV117" s="376"/>
      <c r="AYW117" s="376"/>
      <c r="AYX117" s="376"/>
      <c r="AYY117" s="376"/>
      <c r="AYZ117" s="376"/>
      <c r="AZA117" s="376"/>
      <c r="AZB117" s="376"/>
      <c r="AZC117" s="376"/>
      <c r="AZD117" s="376"/>
      <c r="AZE117" s="376"/>
      <c r="AZF117" s="376"/>
      <c r="AZG117" s="376"/>
      <c r="AZH117" s="376"/>
      <c r="AZI117" s="376"/>
      <c r="AZJ117" s="376"/>
      <c r="AZK117" s="376"/>
      <c r="AZL117" s="376"/>
      <c r="AZM117" s="376"/>
      <c r="AZN117" s="376"/>
      <c r="AZO117" s="376"/>
      <c r="AZP117" s="376"/>
      <c r="AZQ117" s="376"/>
      <c r="AZR117" s="376"/>
      <c r="AZS117" s="376"/>
      <c r="AZT117" s="376"/>
      <c r="AZU117" s="376"/>
      <c r="AZV117" s="376"/>
      <c r="AZW117" s="376"/>
      <c r="AZX117" s="376"/>
      <c r="AZY117" s="376"/>
      <c r="AZZ117" s="376"/>
      <c r="BAA117" s="376"/>
      <c r="BAB117" s="376"/>
      <c r="BAC117" s="376"/>
      <c r="BAD117" s="376"/>
      <c r="BAE117" s="376"/>
      <c r="BAF117" s="376"/>
      <c r="BAG117" s="376"/>
      <c r="BAH117" s="376"/>
      <c r="BAI117" s="376"/>
      <c r="BAJ117" s="376"/>
      <c r="BAK117" s="376"/>
      <c r="BAL117" s="376"/>
      <c r="BAM117" s="376"/>
      <c r="BAN117" s="376"/>
      <c r="BAO117" s="376"/>
      <c r="BAP117" s="376"/>
      <c r="BAQ117" s="376"/>
      <c r="BAR117" s="376"/>
      <c r="BAS117" s="376"/>
      <c r="BAT117" s="376"/>
      <c r="BAU117" s="376"/>
      <c r="BAV117" s="376"/>
      <c r="BAW117" s="376"/>
      <c r="BAX117" s="376"/>
      <c r="BAY117" s="376"/>
      <c r="BAZ117" s="376"/>
      <c r="BBA117" s="376"/>
      <c r="BBB117" s="376"/>
      <c r="BBC117" s="376"/>
      <c r="BBD117" s="376"/>
      <c r="BBE117" s="376"/>
      <c r="BBF117" s="376"/>
      <c r="BBG117" s="376"/>
      <c r="BBH117" s="376"/>
      <c r="BBI117" s="376"/>
      <c r="BBJ117" s="376"/>
      <c r="BBK117" s="376"/>
      <c r="BBL117" s="376"/>
      <c r="BBM117" s="376"/>
      <c r="BBN117" s="376"/>
      <c r="BBO117" s="376"/>
      <c r="BBP117" s="376"/>
      <c r="BBQ117" s="376"/>
      <c r="BBR117" s="376"/>
      <c r="BBS117" s="376"/>
      <c r="BBT117" s="376"/>
      <c r="BBU117" s="376"/>
      <c r="BBV117" s="376"/>
      <c r="BBW117" s="376"/>
      <c r="BBX117" s="376"/>
      <c r="BBY117" s="376"/>
      <c r="BBZ117" s="376"/>
      <c r="BCA117" s="376"/>
      <c r="BCB117" s="376"/>
      <c r="BCC117" s="376"/>
      <c r="BCD117" s="376"/>
      <c r="BCE117" s="376"/>
      <c r="BCF117" s="376"/>
      <c r="BCG117" s="376"/>
      <c r="BCH117" s="376"/>
      <c r="BCI117" s="376"/>
      <c r="BCJ117" s="376"/>
      <c r="BCK117" s="376"/>
      <c r="BCL117" s="376"/>
      <c r="BCM117" s="376"/>
      <c r="BCN117" s="376"/>
      <c r="BCO117" s="376"/>
      <c r="BCP117" s="376"/>
      <c r="BCQ117" s="376"/>
      <c r="BCR117" s="376"/>
      <c r="BCS117" s="376"/>
      <c r="BCT117" s="376"/>
      <c r="BCU117" s="376"/>
      <c r="BCV117" s="376"/>
      <c r="BCW117" s="376"/>
      <c r="BCX117" s="376"/>
      <c r="BCY117" s="376"/>
      <c r="BCZ117" s="376"/>
      <c r="BDA117" s="376"/>
      <c r="BDB117" s="376"/>
      <c r="BDC117" s="376"/>
      <c r="BDD117" s="376"/>
      <c r="BDE117" s="376"/>
      <c r="BDF117" s="376"/>
      <c r="BDG117" s="376"/>
      <c r="BDH117" s="376"/>
      <c r="BDI117" s="376"/>
      <c r="BDJ117" s="376"/>
      <c r="BDK117" s="376"/>
      <c r="BDL117" s="376"/>
      <c r="BDM117" s="376"/>
      <c r="BDN117" s="376"/>
      <c r="BDO117" s="376"/>
      <c r="BDP117" s="376"/>
      <c r="BDQ117" s="376"/>
      <c r="BDR117" s="376"/>
      <c r="BDS117" s="376"/>
      <c r="BDT117" s="376"/>
      <c r="BDU117" s="376"/>
      <c r="BDV117" s="376"/>
      <c r="BDW117" s="376"/>
      <c r="BDX117" s="376"/>
      <c r="BDY117" s="376"/>
      <c r="BDZ117" s="376"/>
      <c r="BEA117" s="376"/>
      <c r="BEB117" s="376"/>
      <c r="BEC117" s="376"/>
      <c r="BED117" s="376"/>
      <c r="BEE117" s="376"/>
      <c r="BEF117" s="376"/>
      <c r="BEG117" s="376"/>
      <c r="BEH117" s="376"/>
      <c r="BEI117" s="376"/>
      <c r="BEJ117" s="376"/>
      <c r="BEK117" s="376"/>
      <c r="BEL117" s="376"/>
      <c r="BEM117" s="376"/>
      <c r="BEN117" s="376"/>
      <c r="BEO117" s="376"/>
      <c r="BEP117" s="376"/>
      <c r="BEQ117" s="376"/>
      <c r="BER117" s="376"/>
      <c r="BES117" s="376"/>
      <c r="BET117" s="376"/>
      <c r="BEU117" s="376"/>
      <c r="BEV117" s="376"/>
      <c r="BEW117" s="376"/>
      <c r="BEX117" s="376"/>
      <c r="BEY117" s="376"/>
      <c r="BEZ117" s="376"/>
      <c r="BFA117" s="376"/>
      <c r="BFB117" s="376"/>
      <c r="BFC117" s="376"/>
      <c r="BFD117" s="376"/>
      <c r="BFE117" s="376"/>
      <c r="BFF117" s="376"/>
      <c r="BFG117" s="376"/>
      <c r="BFH117" s="376"/>
      <c r="BFI117" s="376"/>
      <c r="BFJ117" s="376"/>
      <c r="BFK117" s="376"/>
      <c r="BFL117" s="376"/>
      <c r="BFM117" s="376"/>
      <c r="BFN117" s="376"/>
      <c r="BFO117" s="376"/>
      <c r="BFP117" s="376"/>
      <c r="BFQ117" s="376"/>
      <c r="BFR117" s="376"/>
      <c r="BFS117" s="376"/>
      <c r="BFT117" s="376"/>
      <c r="BFU117" s="376"/>
      <c r="BFV117" s="376"/>
      <c r="BFW117" s="376"/>
      <c r="BFX117" s="376"/>
      <c r="BFY117" s="376"/>
      <c r="BFZ117" s="376"/>
      <c r="BGA117" s="376"/>
      <c r="BGB117" s="376"/>
      <c r="BGC117" s="376"/>
      <c r="BGD117" s="376"/>
      <c r="BGE117" s="376"/>
      <c r="BGF117" s="376"/>
      <c r="BGG117" s="376"/>
      <c r="BGH117" s="376"/>
      <c r="BGI117" s="376"/>
      <c r="BGJ117" s="376"/>
      <c r="BGK117" s="376"/>
      <c r="BGL117" s="376"/>
      <c r="BGM117" s="376"/>
      <c r="BGN117" s="376"/>
      <c r="BGO117" s="376"/>
      <c r="BGP117" s="376"/>
      <c r="BGQ117" s="376"/>
      <c r="BGR117" s="376"/>
      <c r="BGS117" s="376"/>
      <c r="BGT117" s="376"/>
      <c r="BGU117" s="376"/>
      <c r="BGV117" s="376"/>
      <c r="BGW117" s="376"/>
      <c r="BGX117" s="376"/>
      <c r="BGY117" s="376"/>
      <c r="BGZ117" s="376"/>
      <c r="BHA117" s="376"/>
      <c r="BHB117" s="376"/>
      <c r="BHC117" s="376"/>
      <c r="BHD117" s="376"/>
      <c r="BHE117" s="376"/>
      <c r="BHF117" s="376"/>
      <c r="BHG117" s="376"/>
      <c r="BHH117" s="376"/>
      <c r="BHI117" s="376"/>
      <c r="BHJ117" s="376"/>
      <c r="BHK117" s="376"/>
      <c r="BHL117" s="376"/>
      <c r="BHM117" s="376"/>
      <c r="BHN117" s="376"/>
      <c r="BHO117" s="376"/>
      <c r="BHP117" s="376"/>
      <c r="BHQ117" s="376"/>
      <c r="BHR117" s="376"/>
      <c r="BHS117" s="376"/>
      <c r="BHT117" s="376"/>
      <c r="BHU117" s="376"/>
      <c r="BHV117" s="376"/>
      <c r="BHW117" s="376"/>
      <c r="BHX117" s="376"/>
      <c r="BHY117" s="376"/>
      <c r="BHZ117" s="376"/>
      <c r="BIA117" s="376"/>
      <c r="BIB117" s="376"/>
      <c r="BIC117" s="376"/>
      <c r="BID117" s="376"/>
      <c r="BIE117" s="376"/>
      <c r="BIF117" s="376"/>
      <c r="BIG117" s="376"/>
      <c r="BIH117" s="376"/>
      <c r="BII117" s="376"/>
      <c r="BIJ117" s="376"/>
      <c r="BIK117" s="376"/>
      <c r="BIL117" s="376"/>
      <c r="BIM117" s="376"/>
      <c r="BIN117" s="376"/>
      <c r="BIO117" s="376"/>
      <c r="BIP117" s="376"/>
      <c r="BIQ117" s="376"/>
      <c r="BIR117" s="376"/>
      <c r="BIS117" s="376"/>
      <c r="BIT117" s="376"/>
      <c r="BIU117" s="376"/>
      <c r="BIV117" s="376"/>
      <c r="BIW117" s="376"/>
      <c r="BIX117" s="376"/>
      <c r="BIY117" s="376"/>
      <c r="BIZ117" s="376"/>
      <c r="BJA117" s="376"/>
      <c r="BJB117" s="376"/>
      <c r="BJC117" s="376"/>
      <c r="BJD117" s="376"/>
      <c r="BJE117" s="376"/>
      <c r="BJF117" s="376"/>
      <c r="BJG117" s="376"/>
      <c r="BJH117" s="376"/>
      <c r="BJI117" s="376"/>
      <c r="BJJ117" s="376"/>
      <c r="BJK117" s="376"/>
      <c r="BJL117" s="376"/>
      <c r="BJM117" s="376"/>
      <c r="BJN117" s="376"/>
      <c r="BJO117" s="376"/>
      <c r="BJP117" s="376"/>
      <c r="BJQ117" s="376"/>
      <c r="BJR117" s="376"/>
      <c r="BJS117" s="376"/>
      <c r="BJT117" s="376"/>
      <c r="BJU117" s="376"/>
      <c r="BJV117" s="376"/>
      <c r="BJW117" s="376"/>
      <c r="BJX117" s="376"/>
      <c r="BJY117" s="376"/>
      <c r="BJZ117" s="376"/>
      <c r="BKA117" s="376"/>
      <c r="BKB117" s="376"/>
      <c r="BKC117" s="376"/>
      <c r="BKD117" s="376"/>
      <c r="BKE117" s="376"/>
      <c r="BKF117" s="376"/>
      <c r="BKG117" s="376"/>
      <c r="BKH117" s="376"/>
      <c r="BKI117" s="376"/>
      <c r="BKJ117" s="376"/>
      <c r="BKK117" s="376"/>
      <c r="BKL117" s="376"/>
      <c r="BKM117" s="376"/>
      <c r="BKN117" s="376"/>
      <c r="BKO117" s="376"/>
      <c r="BKP117" s="376"/>
      <c r="BKQ117" s="376"/>
      <c r="BKR117" s="376"/>
      <c r="BKS117" s="376"/>
      <c r="BKT117" s="376"/>
      <c r="BKU117" s="376"/>
      <c r="BKV117" s="376"/>
      <c r="BKW117" s="376"/>
      <c r="BKX117" s="376"/>
      <c r="BKY117" s="376"/>
      <c r="BKZ117" s="376"/>
      <c r="BLA117" s="376"/>
      <c r="BLB117" s="376"/>
      <c r="BLC117" s="376"/>
      <c r="BLD117" s="376"/>
      <c r="BLE117" s="376"/>
      <c r="BLF117" s="376"/>
      <c r="BLG117" s="376"/>
      <c r="BLH117" s="376"/>
      <c r="BLI117" s="376"/>
      <c r="BLJ117" s="376"/>
      <c r="BLK117" s="376"/>
      <c r="BLL117" s="376"/>
      <c r="BLM117" s="376"/>
      <c r="BLN117" s="376"/>
      <c r="BLO117" s="376"/>
      <c r="BLP117" s="376"/>
      <c r="BLQ117" s="376"/>
      <c r="BLR117" s="376"/>
      <c r="BLS117" s="376"/>
      <c r="BLT117" s="376"/>
      <c r="BLU117" s="376"/>
      <c r="BLV117" s="376"/>
      <c r="BLW117" s="376"/>
      <c r="BLX117" s="376"/>
      <c r="BLY117" s="376"/>
      <c r="BLZ117" s="376"/>
      <c r="BMA117" s="376"/>
      <c r="BMB117" s="376"/>
      <c r="BMC117" s="376"/>
      <c r="BMD117" s="376"/>
      <c r="BME117" s="376"/>
      <c r="BMF117" s="376"/>
      <c r="BMG117" s="376"/>
      <c r="BMH117" s="376"/>
      <c r="BMI117" s="376"/>
      <c r="BMJ117" s="376"/>
      <c r="BMK117" s="376"/>
      <c r="BML117" s="376"/>
      <c r="BMM117" s="376"/>
      <c r="BMN117" s="376"/>
      <c r="BMO117" s="376"/>
      <c r="BMP117" s="376"/>
      <c r="BMQ117" s="376"/>
      <c r="BMR117" s="376"/>
      <c r="BMS117" s="376"/>
      <c r="BMT117" s="376"/>
      <c r="BMU117" s="376"/>
      <c r="BMV117" s="376"/>
      <c r="BMW117" s="376"/>
      <c r="BMX117" s="376"/>
      <c r="BMY117" s="376"/>
      <c r="BMZ117" s="376"/>
      <c r="BNA117" s="376"/>
      <c r="BNB117" s="376"/>
      <c r="BNC117" s="376"/>
      <c r="BND117" s="376"/>
      <c r="BNE117" s="376"/>
      <c r="BNF117" s="376"/>
      <c r="BNG117" s="376"/>
      <c r="BNH117" s="376"/>
      <c r="BNI117" s="376"/>
      <c r="BNJ117" s="376"/>
      <c r="BNK117" s="376"/>
      <c r="BNL117" s="376"/>
      <c r="BNM117" s="376"/>
      <c r="BNN117" s="376"/>
      <c r="BNO117" s="376"/>
      <c r="BNP117" s="376"/>
      <c r="BNQ117" s="376"/>
      <c r="BNR117" s="376"/>
      <c r="BNS117" s="376"/>
      <c r="BNT117" s="376"/>
      <c r="BNU117" s="376"/>
      <c r="BNV117" s="376"/>
      <c r="BNW117" s="376"/>
      <c r="BNX117" s="376"/>
      <c r="BNY117" s="376"/>
      <c r="BNZ117" s="376"/>
      <c r="BOA117" s="376"/>
      <c r="BOB117" s="376"/>
      <c r="BOC117" s="376"/>
      <c r="BOD117" s="376"/>
      <c r="BOE117" s="376"/>
      <c r="BOF117" s="376"/>
      <c r="BOG117" s="376"/>
      <c r="BOH117" s="376"/>
      <c r="BOI117" s="376"/>
      <c r="BOJ117" s="376"/>
      <c r="BOK117" s="376"/>
      <c r="BOL117" s="376"/>
      <c r="BOM117" s="376"/>
      <c r="BON117" s="376"/>
      <c r="BOO117" s="376"/>
      <c r="BOP117" s="376"/>
      <c r="BOQ117" s="376"/>
      <c r="BOR117" s="376"/>
      <c r="BOS117" s="376"/>
      <c r="BOT117" s="376"/>
      <c r="BOU117" s="376"/>
      <c r="BOV117" s="376"/>
      <c r="BOW117" s="376"/>
      <c r="BOX117" s="376"/>
      <c r="BOY117" s="376"/>
      <c r="BOZ117" s="376"/>
      <c r="BPA117" s="376"/>
      <c r="BPB117" s="376"/>
      <c r="BPC117" s="376"/>
      <c r="BPD117" s="376"/>
      <c r="BPE117" s="376"/>
      <c r="BPF117" s="376"/>
      <c r="BPG117" s="376"/>
      <c r="BPH117" s="376"/>
      <c r="BPI117" s="376"/>
      <c r="BPJ117" s="376"/>
      <c r="BPK117" s="376"/>
      <c r="BPL117" s="376"/>
      <c r="BPM117" s="376"/>
      <c r="BPN117" s="376"/>
      <c r="BPO117" s="376"/>
      <c r="BPP117" s="376"/>
      <c r="BPQ117" s="376"/>
      <c r="BPR117" s="376"/>
      <c r="BPS117" s="376"/>
      <c r="BPT117" s="376"/>
      <c r="BPU117" s="376"/>
      <c r="BPV117" s="376"/>
      <c r="BPW117" s="376"/>
      <c r="BPX117" s="376"/>
      <c r="BPY117" s="376"/>
      <c r="BPZ117" s="376"/>
      <c r="BQA117" s="376"/>
      <c r="BQB117" s="376"/>
      <c r="BQC117" s="376"/>
      <c r="BQD117" s="376"/>
      <c r="BQE117" s="376"/>
      <c r="BQF117" s="376"/>
      <c r="BQG117" s="376"/>
      <c r="BQH117" s="376"/>
      <c r="BQI117" s="376"/>
      <c r="BQJ117" s="376"/>
      <c r="BQK117" s="376"/>
      <c r="BQL117" s="376"/>
      <c r="BQM117" s="376"/>
      <c r="BQN117" s="376"/>
      <c r="BQO117" s="376"/>
      <c r="BQP117" s="376"/>
      <c r="BQQ117" s="376"/>
      <c r="BQR117" s="376"/>
      <c r="BQS117" s="376"/>
      <c r="BQT117" s="376"/>
      <c r="BQU117" s="376"/>
      <c r="BQV117" s="376"/>
      <c r="BQW117" s="376"/>
      <c r="BQX117" s="376"/>
      <c r="BQY117" s="376"/>
      <c r="BQZ117" s="376"/>
      <c r="BRA117" s="376"/>
      <c r="BRB117" s="376"/>
      <c r="BRC117" s="376"/>
      <c r="BRD117" s="376"/>
      <c r="BRE117" s="376"/>
      <c r="BRF117" s="376"/>
      <c r="BRG117" s="376"/>
      <c r="BRH117" s="376"/>
      <c r="BRI117" s="376"/>
      <c r="BRJ117" s="376"/>
      <c r="BRK117" s="376"/>
      <c r="BRL117" s="376"/>
      <c r="BRM117" s="376"/>
      <c r="BRN117" s="376"/>
      <c r="BRO117" s="376"/>
      <c r="BRP117" s="376"/>
      <c r="BRQ117" s="376"/>
      <c r="BRR117" s="376"/>
      <c r="BRS117" s="376"/>
      <c r="BRT117" s="376"/>
      <c r="BRU117" s="376"/>
      <c r="BRV117" s="376"/>
      <c r="BRW117" s="376"/>
      <c r="BRX117" s="376"/>
      <c r="BRY117" s="376"/>
      <c r="BRZ117" s="376"/>
      <c r="BSA117" s="376"/>
      <c r="BSB117" s="376"/>
      <c r="BSC117" s="376"/>
      <c r="BSD117" s="376"/>
      <c r="BSE117" s="376"/>
      <c r="BSF117" s="376"/>
      <c r="BSG117" s="376"/>
      <c r="BSH117" s="376"/>
      <c r="BSI117" s="376"/>
      <c r="BSJ117" s="376"/>
      <c r="BSK117" s="376"/>
      <c r="BSL117" s="376"/>
      <c r="BSM117" s="376"/>
      <c r="BSN117" s="376"/>
      <c r="BSO117" s="376"/>
      <c r="BSP117" s="376"/>
      <c r="BSQ117" s="376"/>
      <c r="BSR117" s="376"/>
      <c r="BSS117" s="376"/>
      <c r="BST117" s="376"/>
      <c r="BSU117" s="376"/>
      <c r="BSV117" s="376"/>
      <c r="BSW117" s="376"/>
      <c r="BSX117" s="376"/>
      <c r="BSY117" s="376"/>
      <c r="BSZ117" s="376"/>
      <c r="BTA117" s="376"/>
      <c r="BTB117" s="376"/>
      <c r="BTC117" s="376"/>
      <c r="BTD117" s="376"/>
      <c r="BTE117" s="376"/>
      <c r="BTF117" s="376"/>
      <c r="BTG117" s="376"/>
      <c r="BTH117" s="376"/>
      <c r="BTI117" s="376"/>
      <c r="BTJ117" s="376"/>
      <c r="BTK117" s="376"/>
      <c r="BTL117" s="376"/>
      <c r="BTM117" s="376"/>
      <c r="BTN117" s="376"/>
      <c r="BTO117" s="376"/>
      <c r="BTP117" s="376"/>
      <c r="BTQ117" s="376"/>
      <c r="BTR117" s="376"/>
      <c r="BTS117" s="376"/>
      <c r="BTT117" s="376"/>
      <c r="BTU117" s="376"/>
      <c r="BTV117" s="376"/>
      <c r="BTW117" s="376"/>
      <c r="BTX117" s="376"/>
      <c r="BTY117" s="376"/>
      <c r="BTZ117" s="376"/>
      <c r="BUA117" s="376"/>
      <c r="BUB117" s="376"/>
      <c r="BUC117" s="376"/>
      <c r="BUD117" s="376"/>
      <c r="BUE117" s="376"/>
      <c r="BUF117" s="376"/>
      <c r="BUG117" s="376"/>
      <c r="BUH117" s="376"/>
      <c r="BUI117" s="376"/>
      <c r="BUJ117" s="376"/>
      <c r="BUK117" s="376"/>
      <c r="BUL117" s="376"/>
      <c r="BUM117" s="376"/>
      <c r="BUN117" s="376"/>
      <c r="BUO117" s="376"/>
      <c r="BUP117" s="376"/>
      <c r="BUQ117" s="376"/>
      <c r="BUR117" s="376"/>
      <c r="BUS117" s="376"/>
      <c r="BUT117" s="376"/>
      <c r="BUU117" s="376"/>
      <c r="BUV117" s="376"/>
      <c r="BUW117" s="376"/>
      <c r="BUX117" s="376"/>
      <c r="BUY117" s="376"/>
      <c r="BUZ117" s="376"/>
      <c r="BVA117" s="376"/>
      <c r="BVB117" s="376"/>
      <c r="BVC117" s="376"/>
      <c r="BVD117" s="376"/>
      <c r="BVE117" s="376"/>
      <c r="BVF117" s="376"/>
      <c r="BVG117" s="376"/>
      <c r="BVH117" s="376"/>
      <c r="BVI117" s="376"/>
      <c r="BVJ117" s="376"/>
      <c r="BVK117" s="376"/>
      <c r="BVL117" s="376"/>
      <c r="BVM117" s="376"/>
      <c r="BVN117" s="376"/>
      <c r="BVO117" s="376"/>
      <c r="BVP117" s="376"/>
      <c r="BVQ117" s="376"/>
      <c r="BVR117" s="376"/>
      <c r="BVS117" s="376"/>
      <c r="BVT117" s="376"/>
      <c r="BVU117" s="376"/>
      <c r="BVV117" s="376"/>
      <c r="BVW117" s="376"/>
      <c r="BVX117" s="376"/>
      <c r="BVY117" s="376"/>
      <c r="BVZ117" s="376"/>
      <c r="BWA117" s="376"/>
      <c r="BWB117" s="376"/>
      <c r="BWC117" s="376"/>
      <c r="BWD117" s="376"/>
      <c r="BWE117" s="376"/>
      <c r="BWF117" s="376"/>
      <c r="BWG117" s="376"/>
      <c r="BWH117" s="376"/>
      <c r="BWI117" s="376"/>
      <c r="BWJ117" s="376"/>
      <c r="BWK117" s="376"/>
      <c r="BWL117" s="376"/>
      <c r="BWM117" s="376"/>
      <c r="BWN117" s="376"/>
      <c r="BWO117" s="376"/>
      <c r="BWP117" s="376"/>
      <c r="BWQ117" s="376"/>
      <c r="BWR117" s="376"/>
      <c r="BWS117" s="376"/>
      <c r="BWT117" s="376"/>
      <c r="BWU117" s="376"/>
      <c r="BWV117" s="376"/>
      <c r="BWW117" s="376"/>
      <c r="BWX117" s="376"/>
      <c r="BWY117" s="376"/>
      <c r="BWZ117" s="376"/>
      <c r="BXA117" s="376"/>
      <c r="BXB117" s="376"/>
      <c r="BXC117" s="376"/>
      <c r="BXD117" s="376"/>
      <c r="BXE117" s="376"/>
      <c r="BXF117" s="376"/>
      <c r="BXG117" s="376"/>
      <c r="BXH117" s="376"/>
      <c r="BXI117" s="376"/>
      <c r="BXJ117" s="376"/>
      <c r="BXK117" s="376"/>
      <c r="BXL117" s="376"/>
      <c r="BXM117" s="376"/>
      <c r="BXN117" s="376"/>
      <c r="BXO117" s="376"/>
      <c r="BXP117" s="376"/>
      <c r="BXQ117" s="376"/>
      <c r="BXR117" s="376"/>
      <c r="BXS117" s="376"/>
      <c r="BXT117" s="376"/>
      <c r="BXU117" s="376"/>
      <c r="BXV117" s="376"/>
      <c r="BXW117" s="376"/>
      <c r="BXX117" s="376"/>
      <c r="BXY117" s="376"/>
      <c r="BXZ117" s="376"/>
      <c r="BYA117" s="376"/>
      <c r="BYB117" s="376"/>
      <c r="BYC117" s="376"/>
      <c r="BYD117" s="376"/>
      <c r="BYE117" s="376"/>
      <c r="BYF117" s="376"/>
      <c r="BYG117" s="376"/>
      <c r="BYH117" s="376"/>
      <c r="BYI117" s="376"/>
      <c r="BYJ117" s="376"/>
      <c r="BYK117" s="376"/>
      <c r="BYL117" s="376"/>
      <c r="BYM117" s="376"/>
      <c r="BYN117" s="376"/>
      <c r="BYO117" s="376"/>
      <c r="BYP117" s="376"/>
      <c r="BYQ117" s="376"/>
      <c r="BYR117" s="376"/>
      <c r="BYS117" s="376"/>
      <c r="BYT117" s="376"/>
      <c r="BYU117" s="376"/>
      <c r="BYV117" s="376"/>
      <c r="BYW117" s="376"/>
      <c r="BYX117" s="376"/>
      <c r="BYY117" s="376"/>
      <c r="BYZ117" s="376"/>
      <c r="BZA117" s="376"/>
      <c r="BZB117" s="376"/>
      <c r="BZC117" s="376"/>
      <c r="BZD117" s="376"/>
      <c r="BZE117" s="376"/>
      <c r="BZF117" s="376"/>
      <c r="BZG117" s="376"/>
      <c r="BZH117" s="376"/>
      <c r="BZI117" s="376"/>
      <c r="BZJ117" s="376"/>
      <c r="BZK117" s="376"/>
      <c r="BZL117" s="376"/>
      <c r="BZM117" s="376"/>
      <c r="BZN117" s="376"/>
      <c r="BZO117" s="376"/>
      <c r="BZP117" s="376"/>
      <c r="BZQ117" s="376"/>
      <c r="BZR117" s="376"/>
      <c r="BZS117" s="376"/>
      <c r="BZT117" s="376"/>
      <c r="BZU117" s="376"/>
      <c r="BZV117" s="376"/>
      <c r="BZW117" s="376"/>
      <c r="BZX117" s="376"/>
      <c r="BZY117" s="376"/>
      <c r="BZZ117" s="376"/>
      <c r="CAA117" s="376"/>
      <c r="CAB117" s="376"/>
      <c r="CAC117" s="376"/>
      <c r="CAD117" s="376"/>
      <c r="CAE117" s="376"/>
      <c r="CAF117" s="376"/>
      <c r="CAG117" s="376"/>
      <c r="CAH117" s="376"/>
      <c r="CAI117" s="376"/>
      <c r="CAJ117" s="376"/>
      <c r="CAK117" s="376"/>
      <c r="CAL117" s="376"/>
      <c r="CAM117" s="376"/>
      <c r="CAN117" s="376"/>
      <c r="CAO117" s="376"/>
      <c r="CAP117" s="376"/>
      <c r="CAQ117" s="376"/>
      <c r="CAR117" s="376"/>
      <c r="CAS117" s="376"/>
      <c r="CAT117" s="376"/>
      <c r="CAU117" s="376"/>
      <c r="CAV117" s="376"/>
      <c r="CAW117" s="376"/>
      <c r="CAX117" s="376"/>
      <c r="CAY117" s="376"/>
      <c r="CAZ117" s="376"/>
      <c r="CBA117" s="376"/>
      <c r="CBB117" s="376"/>
      <c r="CBC117" s="376"/>
      <c r="CBD117" s="376"/>
      <c r="CBE117" s="376"/>
      <c r="CBF117" s="376"/>
      <c r="CBG117" s="376"/>
      <c r="CBH117" s="376"/>
      <c r="CBI117" s="376"/>
      <c r="CBJ117" s="376"/>
      <c r="CBK117" s="376"/>
      <c r="CBL117" s="376"/>
      <c r="CBM117" s="376"/>
      <c r="CBN117" s="376"/>
      <c r="CBO117" s="376"/>
      <c r="CBP117" s="376"/>
      <c r="CBQ117" s="376"/>
      <c r="CBR117" s="376"/>
      <c r="CBS117" s="376"/>
      <c r="CBT117" s="376"/>
      <c r="CBU117" s="376"/>
      <c r="CBV117" s="376"/>
      <c r="CBW117" s="376"/>
      <c r="CBX117" s="376"/>
      <c r="CBY117" s="376"/>
      <c r="CBZ117" s="376"/>
      <c r="CCA117" s="376"/>
      <c r="CCB117" s="376"/>
      <c r="CCC117" s="376"/>
      <c r="CCD117" s="376"/>
      <c r="CCE117" s="376"/>
      <c r="CCF117" s="376"/>
      <c r="CCG117" s="376"/>
      <c r="CCH117" s="376"/>
      <c r="CCI117" s="376"/>
      <c r="CCJ117" s="376"/>
      <c r="CCK117" s="376"/>
      <c r="CCL117" s="376"/>
      <c r="CCM117" s="376"/>
      <c r="CCN117" s="376"/>
      <c r="CCO117" s="376"/>
      <c r="CCP117" s="376"/>
      <c r="CCQ117" s="376"/>
      <c r="CCR117" s="376"/>
      <c r="CCS117" s="376"/>
      <c r="CCT117" s="376"/>
      <c r="CCU117" s="376"/>
      <c r="CCV117" s="376"/>
      <c r="CCW117" s="376"/>
      <c r="CCX117" s="376"/>
      <c r="CCY117" s="376"/>
      <c r="CCZ117" s="376"/>
      <c r="CDA117" s="376"/>
      <c r="CDB117" s="376"/>
      <c r="CDC117" s="376"/>
      <c r="CDD117" s="376"/>
      <c r="CDE117" s="376"/>
      <c r="CDF117" s="376"/>
      <c r="CDG117" s="376"/>
      <c r="CDH117" s="376"/>
      <c r="CDI117" s="376"/>
      <c r="CDJ117" s="376"/>
      <c r="CDK117" s="376"/>
      <c r="CDL117" s="376"/>
      <c r="CDM117" s="376"/>
      <c r="CDN117" s="376"/>
      <c r="CDO117" s="376"/>
      <c r="CDP117" s="376"/>
      <c r="CDQ117" s="376"/>
      <c r="CDR117" s="376"/>
      <c r="CDS117" s="376"/>
      <c r="CDT117" s="376"/>
      <c r="CDU117" s="376"/>
      <c r="CDV117" s="376"/>
      <c r="CDW117" s="376"/>
      <c r="CDX117" s="376"/>
      <c r="CDY117" s="376"/>
      <c r="CDZ117" s="376"/>
      <c r="CEA117" s="376"/>
      <c r="CEB117" s="376"/>
      <c r="CEC117" s="376"/>
      <c r="CED117" s="376"/>
      <c r="CEE117" s="376"/>
      <c r="CEF117" s="376"/>
      <c r="CEG117" s="376"/>
      <c r="CEH117" s="376"/>
      <c r="CEI117" s="376"/>
      <c r="CEJ117" s="376"/>
      <c r="CEK117" s="376"/>
      <c r="CEL117" s="376"/>
      <c r="CEM117" s="376"/>
      <c r="CEN117" s="376"/>
      <c r="CEO117" s="376"/>
      <c r="CEP117" s="376"/>
      <c r="CEQ117" s="376"/>
      <c r="CER117" s="376"/>
      <c r="CES117" s="376"/>
      <c r="CET117" s="376"/>
      <c r="CEU117" s="376"/>
      <c r="CEV117" s="376"/>
      <c r="CEW117" s="376"/>
      <c r="CEX117" s="376"/>
      <c r="CEY117" s="376"/>
      <c r="CEZ117" s="376"/>
      <c r="CFA117" s="376"/>
      <c r="CFB117" s="376"/>
      <c r="CFC117" s="376"/>
      <c r="CFD117" s="376"/>
      <c r="CFE117" s="376"/>
      <c r="CFF117" s="376"/>
      <c r="CFG117" s="376"/>
      <c r="CFH117" s="376"/>
      <c r="CFI117" s="376"/>
      <c r="CFJ117" s="376"/>
      <c r="CFK117" s="376"/>
      <c r="CFL117" s="376"/>
      <c r="CFM117" s="376"/>
      <c r="CFN117" s="376"/>
      <c r="CFO117" s="376"/>
      <c r="CFP117" s="376"/>
      <c r="CFQ117" s="376"/>
      <c r="CFR117" s="376"/>
      <c r="CFS117" s="376"/>
      <c r="CFT117" s="376"/>
      <c r="CFU117" s="376"/>
      <c r="CFV117" s="376"/>
      <c r="CFW117" s="376"/>
      <c r="CFX117" s="376"/>
      <c r="CFY117" s="376"/>
      <c r="CFZ117" s="376"/>
      <c r="CGA117" s="376"/>
      <c r="CGB117" s="376"/>
      <c r="CGC117" s="376"/>
      <c r="CGD117" s="376"/>
      <c r="CGE117" s="376"/>
      <c r="CGF117" s="376"/>
      <c r="CGG117" s="376"/>
      <c r="CGH117" s="376"/>
      <c r="CGI117" s="376"/>
      <c r="CGJ117" s="376"/>
      <c r="CGK117" s="376"/>
      <c r="CGL117" s="376"/>
      <c r="CGM117" s="376"/>
      <c r="CGN117" s="376"/>
      <c r="CGO117" s="376"/>
      <c r="CGP117" s="376"/>
      <c r="CGQ117" s="376"/>
      <c r="CGR117" s="376"/>
      <c r="CGS117" s="376"/>
      <c r="CGT117" s="376"/>
      <c r="CGU117" s="376"/>
      <c r="CGV117" s="376"/>
      <c r="CGW117" s="376"/>
      <c r="CGX117" s="376"/>
      <c r="CGY117" s="376"/>
      <c r="CGZ117" s="376"/>
      <c r="CHA117" s="376"/>
      <c r="CHB117" s="376"/>
      <c r="CHC117" s="376"/>
      <c r="CHD117" s="376"/>
      <c r="CHE117" s="376"/>
      <c r="CHF117" s="376"/>
      <c r="CHG117" s="376"/>
      <c r="CHH117" s="376"/>
      <c r="CHI117" s="376"/>
      <c r="CHJ117" s="376"/>
      <c r="CHK117" s="376"/>
      <c r="CHL117" s="376"/>
      <c r="CHM117" s="376"/>
      <c r="CHN117" s="376"/>
      <c r="CHO117" s="376"/>
      <c r="CHP117" s="376"/>
      <c r="CHQ117" s="376"/>
      <c r="CHR117" s="376"/>
      <c r="CHS117" s="376"/>
      <c r="CHT117" s="376"/>
      <c r="CHU117" s="376"/>
      <c r="CHV117" s="376"/>
      <c r="CHW117" s="376"/>
      <c r="CHX117" s="376"/>
      <c r="CHY117" s="376"/>
      <c r="CHZ117" s="376"/>
      <c r="CIA117" s="376"/>
      <c r="CIB117" s="376"/>
      <c r="CIC117" s="376"/>
      <c r="CID117" s="376"/>
      <c r="CIE117" s="376"/>
      <c r="CIF117" s="376"/>
      <c r="CIG117" s="376"/>
      <c r="CIH117" s="376"/>
      <c r="CII117" s="376"/>
      <c r="CIJ117" s="376"/>
      <c r="CIK117" s="376"/>
      <c r="CIL117" s="376"/>
      <c r="CIM117" s="376"/>
      <c r="CIN117" s="376"/>
      <c r="CIO117" s="376"/>
      <c r="CIP117" s="376"/>
      <c r="CIQ117" s="376"/>
      <c r="CIR117" s="376"/>
      <c r="CIS117" s="376"/>
      <c r="CIT117" s="376"/>
      <c r="CIU117" s="376"/>
      <c r="CIV117" s="376"/>
      <c r="CIW117" s="376"/>
      <c r="CIX117" s="376"/>
      <c r="CIY117" s="376"/>
      <c r="CIZ117" s="376"/>
      <c r="CJA117" s="376"/>
      <c r="CJB117" s="376"/>
      <c r="CJC117" s="376"/>
      <c r="CJD117" s="376"/>
      <c r="CJE117" s="376"/>
      <c r="CJF117" s="376"/>
      <c r="CJG117" s="376"/>
      <c r="CJH117" s="376"/>
      <c r="CJI117" s="376"/>
      <c r="CJJ117" s="376"/>
      <c r="CJK117" s="376"/>
      <c r="CJL117" s="376"/>
      <c r="CJM117" s="376"/>
      <c r="CJN117" s="376"/>
      <c r="CJO117" s="376"/>
      <c r="CJP117" s="376"/>
      <c r="CJQ117" s="376"/>
      <c r="CJR117" s="376"/>
      <c r="CJS117" s="376"/>
      <c r="CJT117" s="376"/>
      <c r="CJU117" s="376"/>
      <c r="CJV117" s="376"/>
      <c r="CJW117" s="376"/>
      <c r="CJX117" s="376"/>
      <c r="CJY117" s="376"/>
      <c r="CJZ117" s="376"/>
      <c r="CKA117" s="376"/>
      <c r="CKB117" s="376"/>
      <c r="CKC117" s="376"/>
      <c r="CKD117" s="376"/>
      <c r="CKE117" s="376"/>
      <c r="CKF117" s="376"/>
      <c r="CKG117" s="376"/>
      <c r="CKH117" s="376"/>
      <c r="CKI117" s="376"/>
      <c r="CKJ117" s="376"/>
      <c r="CKK117" s="376"/>
      <c r="CKL117" s="376"/>
      <c r="CKM117" s="376"/>
      <c r="CKN117" s="376"/>
      <c r="CKO117" s="376"/>
      <c r="CKP117" s="376"/>
      <c r="CKQ117" s="376"/>
      <c r="CKR117" s="376"/>
      <c r="CKS117" s="376"/>
      <c r="CKT117" s="376"/>
      <c r="CKU117" s="376"/>
      <c r="CKV117" s="376"/>
      <c r="CKW117" s="376"/>
      <c r="CKX117" s="376"/>
      <c r="CKY117" s="376"/>
      <c r="CKZ117" s="376"/>
      <c r="CLA117" s="376"/>
      <c r="CLB117" s="376"/>
      <c r="CLC117" s="376"/>
      <c r="CLD117" s="376"/>
      <c r="CLE117" s="376"/>
      <c r="CLF117" s="376"/>
      <c r="CLG117" s="376"/>
      <c r="CLH117" s="376"/>
      <c r="CLI117" s="376"/>
      <c r="CLJ117" s="376"/>
      <c r="CLK117" s="376"/>
      <c r="CLL117" s="376"/>
      <c r="CLM117" s="376"/>
      <c r="CLN117" s="376"/>
      <c r="CLO117" s="376"/>
      <c r="CLP117" s="376"/>
      <c r="CLQ117" s="376"/>
      <c r="CLR117" s="376"/>
      <c r="CLS117" s="376"/>
      <c r="CLT117" s="376"/>
      <c r="CLU117" s="376"/>
      <c r="CLV117" s="376"/>
      <c r="CLW117" s="376"/>
      <c r="CLX117" s="376"/>
      <c r="CLY117" s="376"/>
      <c r="CLZ117" s="376"/>
      <c r="CMA117" s="376"/>
      <c r="CMB117" s="376"/>
      <c r="CMC117" s="376"/>
      <c r="CMD117" s="376"/>
      <c r="CME117" s="376"/>
      <c r="CMF117" s="376"/>
      <c r="CMG117" s="376"/>
      <c r="CMH117" s="376"/>
      <c r="CMI117" s="376"/>
      <c r="CMJ117" s="376"/>
      <c r="CMK117" s="376"/>
      <c r="CML117" s="376"/>
      <c r="CMM117" s="376"/>
      <c r="CMN117" s="376"/>
      <c r="CMO117" s="376"/>
      <c r="CMP117" s="376"/>
      <c r="CMQ117" s="376"/>
      <c r="CMR117" s="376"/>
      <c r="CMS117" s="376"/>
      <c r="CMT117" s="376"/>
      <c r="CMU117" s="376"/>
      <c r="CMV117" s="376"/>
      <c r="CMW117" s="376"/>
      <c r="CMX117" s="376"/>
      <c r="CMY117" s="376"/>
      <c r="CMZ117" s="376"/>
      <c r="CNA117" s="376"/>
      <c r="CNB117" s="376"/>
      <c r="CNC117" s="376"/>
      <c r="CND117" s="376"/>
      <c r="CNE117" s="376"/>
      <c r="CNF117" s="376"/>
      <c r="CNG117" s="376"/>
      <c r="CNH117" s="376"/>
      <c r="CNI117" s="376"/>
      <c r="CNJ117" s="376"/>
      <c r="CNK117" s="376"/>
      <c r="CNL117" s="376"/>
      <c r="CNM117" s="376"/>
      <c r="CNN117" s="376"/>
      <c r="CNO117" s="376"/>
      <c r="CNP117" s="376"/>
      <c r="CNQ117" s="376"/>
      <c r="CNR117" s="376"/>
      <c r="CNS117" s="376"/>
      <c r="CNT117" s="376"/>
      <c r="CNU117" s="376"/>
      <c r="CNV117" s="376"/>
      <c r="CNW117" s="376"/>
      <c r="CNX117" s="376"/>
      <c r="CNY117" s="376"/>
      <c r="CNZ117" s="376"/>
      <c r="COA117" s="376"/>
      <c r="COB117" s="376"/>
      <c r="COC117" s="376"/>
      <c r="COD117" s="376"/>
      <c r="COE117" s="376"/>
      <c r="COF117" s="376"/>
      <c r="COG117" s="376"/>
      <c r="COH117" s="376"/>
      <c r="COI117" s="376"/>
      <c r="COJ117" s="376"/>
      <c r="COK117" s="376"/>
      <c r="COL117" s="376"/>
      <c r="COM117" s="376"/>
      <c r="CON117" s="376"/>
      <c r="COO117" s="376"/>
      <c r="COP117" s="376"/>
      <c r="COQ117" s="376"/>
      <c r="COR117" s="376"/>
      <c r="COS117" s="376"/>
      <c r="COT117" s="376"/>
      <c r="COU117" s="376"/>
      <c r="COV117" s="376"/>
      <c r="COW117" s="376"/>
      <c r="COX117" s="376"/>
      <c r="COY117" s="376"/>
      <c r="COZ117" s="376"/>
      <c r="CPA117" s="376"/>
      <c r="CPB117" s="376"/>
      <c r="CPC117" s="376"/>
      <c r="CPD117" s="376"/>
      <c r="CPE117" s="376"/>
      <c r="CPF117" s="376"/>
      <c r="CPG117" s="376"/>
      <c r="CPH117" s="376"/>
      <c r="CPI117" s="376"/>
      <c r="CPJ117" s="376"/>
      <c r="CPK117" s="376"/>
      <c r="CPL117" s="376"/>
      <c r="CPM117" s="376"/>
      <c r="CPN117" s="376"/>
      <c r="CPO117" s="376"/>
      <c r="CPP117" s="376"/>
      <c r="CPQ117" s="376"/>
      <c r="CPR117" s="376"/>
      <c r="CPS117" s="376"/>
      <c r="CPT117" s="376"/>
      <c r="CPU117" s="376"/>
      <c r="CPV117" s="376"/>
      <c r="CPW117" s="376"/>
      <c r="CPX117" s="376"/>
      <c r="CPY117" s="376"/>
      <c r="CPZ117" s="376"/>
      <c r="CQA117" s="376"/>
      <c r="CQB117" s="376"/>
      <c r="CQC117" s="376"/>
      <c r="CQD117" s="376"/>
      <c r="CQE117" s="376"/>
      <c r="CQF117" s="376"/>
      <c r="CQG117" s="376"/>
      <c r="CQH117" s="376"/>
      <c r="CQI117" s="376"/>
      <c r="CQJ117" s="376"/>
      <c r="CQK117" s="376"/>
      <c r="CQL117" s="376"/>
      <c r="CQM117" s="376"/>
      <c r="CQN117" s="376"/>
      <c r="CQO117" s="376"/>
      <c r="CQP117" s="376"/>
      <c r="CQQ117" s="376"/>
      <c r="CQR117" s="376"/>
      <c r="CQS117" s="376"/>
      <c r="CQT117" s="376"/>
      <c r="CQU117" s="376"/>
      <c r="CQV117" s="376"/>
      <c r="CQW117" s="376"/>
      <c r="CQX117" s="376"/>
      <c r="CQY117" s="376"/>
      <c r="CQZ117" s="376"/>
      <c r="CRA117" s="376"/>
      <c r="CRB117" s="376"/>
      <c r="CRC117" s="376"/>
      <c r="CRD117" s="376"/>
      <c r="CRE117" s="376"/>
      <c r="CRF117" s="376"/>
      <c r="CRG117" s="376"/>
      <c r="CRH117" s="376"/>
      <c r="CRI117" s="376"/>
      <c r="CRJ117" s="376"/>
      <c r="CRK117" s="376"/>
      <c r="CRL117" s="376"/>
      <c r="CRM117" s="376"/>
      <c r="CRN117" s="376"/>
      <c r="CRO117" s="376"/>
      <c r="CRP117" s="376"/>
      <c r="CRQ117" s="376"/>
      <c r="CRR117" s="376"/>
      <c r="CRS117" s="376"/>
      <c r="CRT117" s="376"/>
      <c r="CRU117" s="376"/>
      <c r="CRV117" s="376"/>
      <c r="CRW117" s="376"/>
      <c r="CRX117" s="376"/>
      <c r="CRY117" s="376"/>
      <c r="CRZ117" s="376"/>
      <c r="CSA117" s="376"/>
      <c r="CSB117" s="376"/>
      <c r="CSC117" s="376"/>
      <c r="CSD117" s="376"/>
      <c r="CSE117" s="376"/>
      <c r="CSF117" s="376"/>
      <c r="CSG117" s="376"/>
      <c r="CSH117" s="376"/>
      <c r="CSI117" s="376"/>
      <c r="CSJ117" s="376"/>
      <c r="CSK117" s="376"/>
      <c r="CSL117" s="376"/>
      <c r="CSM117" s="376"/>
      <c r="CSN117" s="376"/>
      <c r="CSO117" s="376"/>
      <c r="CSP117" s="376"/>
      <c r="CSQ117" s="376"/>
      <c r="CSR117" s="376"/>
      <c r="CSS117" s="376"/>
      <c r="CST117" s="376"/>
      <c r="CSU117" s="376"/>
      <c r="CSV117" s="376"/>
      <c r="CSW117" s="376"/>
      <c r="CSX117" s="376"/>
      <c r="CSY117" s="376"/>
      <c r="CSZ117" s="376"/>
      <c r="CTA117" s="376"/>
      <c r="CTB117" s="376"/>
      <c r="CTC117" s="376"/>
      <c r="CTD117" s="376"/>
      <c r="CTE117" s="376"/>
      <c r="CTF117" s="376"/>
      <c r="CTG117" s="376"/>
      <c r="CTH117" s="376"/>
      <c r="CTI117" s="376"/>
      <c r="CTJ117" s="376"/>
      <c r="CTK117" s="376"/>
      <c r="CTL117" s="376"/>
      <c r="CTM117" s="376"/>
      <c r="CTN117" s="376"/>
      <c r="CTO117" s="376"/>
      <c r="CTP117" s="376"/>
      <c r="CTQ117" s="376"/>
      <c r="CTR117" s="376"/>
      <c r="CTS117" s="376"/>
      <c r="CTT117" s="376"/>
      <c r="CTU117" s="376"/>
      <c r="CTV117" s="376"/>
      <c r="CTW117" s="376"/>
      <c r="CTX117" s="376"/>
      <c r="CTY117" s="376"/>
      <c r="CTZ117" s="376"/>
      <c r="CUA117" s="376"/>
      <c r="CUB117" s="376"/>
      <c r="CUC117" s="376"/>
      <c r="CUD117" s="376"/>
      <c r="CUE117" s="376"/>
      <c r="CUF117" s="376"/>
      <c r="CUG117" s="376"/>
      <c r="CUH117" s="376"/>
      <c r="CUI117" s="376"/>
      <c r="CUJ117" s="376"/>
      <c r="CUK117" s="376"/>
      <c r="CUL117" s="376"/>
      <c r="CUM117" s="376"/>
      <c r="CUN117" s="376"/>
      <c r="CUO117" s="376"/>
      <c r="CUP117" s="376"/>
      <c r="CUQ117" s="376"/>
      <c r="CUR117" s="376"/>
      <c r="CUS117" s="376"/>
      <c r="CUT117" s="376"/>
      <c r="CUU117" s="376"/>
      <c r="CUV117" s="376"/>
      <c r="CUW117" s="376"/>
      <c r="CUX117" s="376"/>
      <c r="CUY117" s="376"/>
      <c r="CUZ117" s="376"/>
      <c r="CVA117" s="376"/>
      <c r="CVB117" s="376"/>
      <c r="CVC117" s="376"/>
      <c r="CVD117" s="376"/>
      <c r="CVE117" s="376"/>
      <c r="CVF117" s="376"/>
      <c r="CVG117" s="376"/>
      <c r="CVH117" s="376"/>
      <c r="CVI117" s="376"/>
      <c r="CVJ117" s="376"/>
      <c r="CVK117" s="376"/>
      <c r="CVL117" s="376"/>
      <c r="CVM117" s="376"/>
      <c r="CVN117" s="376"/>
      <c r="CVO117" s="376"/>
      <c r="CVP117" s="376"/>
      <c r="CVQ117" s="376"/>
      <c r="CVR117" s="376"/>
      <c r="CVS117" s="376"/>
      <c r="CVT117" s="376"/>
      <c r="CVU117" s="376"/>
      <c r="CVV117" s="376"/>
      <c r="CVW117" s="376"/>
      <c r="CVX117" s="376"/>
      <c r="CVY117" s="376"/>
      <c r="CVZ117" s="376"/>
      <c r="CWA117" s="376"/>
      <c r="CWB117" s="376"/>
      <c r="CWC117" s="376"/>
      <c r="CWD117" s="376"/>
      <c r="CWE117" s="376"/>
      <c r="CWF117" s="376"/>
      <c r="CWG117" s="376"/>
      <c r="CWH117" s="376"/>
      <c r="CWI117" s="376"/>
      <c r="CWJ117" s="376"/>
      <c r="CWK117" s="376"/>
      <c r="CWL117" s="376"/>
      <c r="CWM117" s="376"/>
      <c r="CWN117" s="376"/>
      <c r="CWO117" s="376"/>
      <c r="CWP117" s="376"/>
      <c r="CWQ117" s="376"/>
      <c r="CWR117" s="376"/>
      <c r="CWS117" s="376"/>
      <c r="CWT117" s="376"/>
      <c r="CWU117" s="376"/>
      <c r="CWV117" s="376"/>
      <c r="CWW117" s="376"/>
      <c r="CWX117" s="376"/>
      <c r="CWY117" s="376"/>
      <c r="CWZ117" s="376"/>
      <c r="CXA117" s="376"/>
      <c r="CXB117" s="376"/>
      <c r="CXC117" s="376"/>
      <c r="CXD117" s="376"/>
      <c r="CXE117" s="376"/>
      <c r="CXF117" s="376"/>
      <c r="CXG117" s="376"/>
      <c r="CXH117" s="376"/>
      <c r="CXI117" s="376"/>
      <c r="CXJ117" s="376"/>
      <c r="CXK117" s="376"/>
      <c r="CXL117" s="376"/>
      <c r="CXM117" s="376"/>
      <c r="CXN117" s="376"/>
      <c r="CXO117" s="376"/>
      <c r="CXP117" s="376"/>
      <c r="CXQ117" s="376"/>
      <c r="CXR117" s="376"/>
      <c r="CXS117" s="376"/>
      <c r="CXT117" s="376"/>
      <c r="CXU117" s="376"/>
      <c r="CXV117" s="376"/>
      <c r="CXW117" s="376"/>
      <c r="CXX117" s="376"/>
      <c r="CXY117" s="376"/>
      <c r="CXZ117" s="376"/>
      <c r="CYA117" s="376"/>
      <c r="CYB117" s="376"/>
      <c r="CYC117" s="376"/>
      <c r="CYD117" s="376"/>
      <c r="CYE117" s="376"/>
      <c r="CYF117" s="376"/>
      <c r="CYG117" s="376"/>
      <c r="CYH117" s="376"/>
      <c r="CYI117" s="376"/>
      <c r="CYJ117" s="376"/>
      <c r="CYK117" s="376"/>
      <c r="CYL117" s="376"/>
      <c r="CYM117" s="376"/>
      <c r="CYN117" s="376"/>
      <c r="CYO117" s="376"/>
      <c r="CYP117" s="376"/>
      <c r="CYQ117" s="376"/>
      <c r="CYR117" s="376"/>
      <c r="CYS117" s="376"/>
      <c r="CYT117" s="376"/>
      <c r="CYU117" s="376"/>
      <c r="CYV117" s="376"/>
      <c r="CYW117" s="376"/>
      <c r="CYX117" s="376"/>
      <c r="CYY117" s="376"/>
      <c r="CYZ117" s="376"/>
      <c r="CZA117" s="376"/>
      <c r="CZB117" s="376"/>
      <c r="CZC117" s="376"/>
      <c r="CZD117" s="376"/>
      <c r="CZE117" s="376"/>
      <c r="CZF117" s="376"/>
      <c r="CZG117" s="376"/>
      <c r="CZH117" s="376"/>
      <c r="CZI117" s="376"/>
      <c r="CZJ117" s="376"/>
      <c r="CZK117" s="376"/>
      <c r="CZL117" s="376"/>
      <c r="CZM117" s="376"/>
      <c r="CZN117" s="376"/>
      <c r="CZO117" s="376"/>
      <c r="CZP117" s="376"/>
      <c r="CZQ117" s="376"/>
      <c r="CZR117" s="376"/>
      <c r="CZS117" s="376"/>
      <c r="CZT117" s="376"/>
      <c r="CZU117" s="376"/>
      <c r="CZV117" s="376"/>
      <c r="CZW117" s="376"/>
      <c r="CZX117" s="376"/>
      <c r="CZY117" s="376"/>
      <c r="CZZ117" s="376"/>
      <c r="DAA117" s="376"/>
      <c r="DAB117" s="376"/>
      <c r="DAC117" s="376"/>
      <c r="DAD117" s="376"/>
      <c r="DAE117" s="376"/>
      <c r="DAF117" s="376"/>
      <c r="DAG117" s="376"/>
      <c r="DAH117" s="376"/>
      <c r="DAI117" s="376"/>
      <c r="DAJ117" s="376"/>
      <c r="DAK117" s="376"/>
      <c r="DAL117" s="376"/>
      <c r="DAM117" s="376"/>
      <c r="DAN117" s="376"/>
      <c r="DAO117" s="376"/>
      <c r="DAP117" s="376"/>
      <c r="DAQ117" s="376"/>
      <c r="DAR117" s="376"/>
      <c r="DAS117" s="376"/>
      <c r="DAT117" s="376"/>
      <c r="DAU117" s="376"/>
      <c r="DAV117" s="376"/>
      <c r="DAW117" s="376"/>
      <c r="DAX117" s="376"/>
      <c r="DAY117" s="376"/>
      <c r="DAZ117" s="376"/>
      <c r="DBA117" s="376"/>
      <c r="DBB117" s="376"/>
      <c r="DBC117" s="376"/>
      <c r="DBD117" s="376"/>
      <c r="DBE117" s="376"/>
      <c r="DBF117" s="376"/>
      <c r="DBG117" s="376"/>
      <c r="DBH117" s="376"/>
      <c r="DBI117" s="376"/>
      <c r="DBJ117" s="376"/>
      <c r="DBK117" s="376"/>
      <c r="DBL117" s="376"/>
      <c r="DBM117" s="376"/>
      <c r="DBN117" s="376"/>
      <c r="DBO117" s="376"/>
      <c r="DBP117" s="376"/>
      <c r="DBQ117" s="376"/>
      <c r="DBR117" s="376"/>
      <c r="DBS117" s="376"/>
      <c r="DBT117" s="376"/>
      <c r="DBU117" s="376"/>
      <c r="DBV117" s="376"/>
      <c r="DBW117" s="376"/>
      <c r="DBX117" s="376"/>
      <c r="DBY117" s="376"/>
      <c r="DBZ117" s="376"/>
      <c r="DCA117" s="376"/>
      <c r="DCB117" s="376"/>
      <c r="DCC117" s="376"/>
      <c r="DCD117" s="376"/>
      <c r="DCE117" s="376"/>
      <c r="DCF117" s="376"/>
      <c r="DCG117" s="376"/>
      <c r="DCH117" s="376"/>
      <c r="DCI117" s="376"/>
      <c r="DCJ117" s="376"/>
      <c r="DCK117" s="376"/>
      <c r="DCL117" s="376"/>
      <c r="DCM117" s="376"/>
      <c r="DCN117" s="376"/>
      <c r="DCO117" s="376"/>
      <c r="DCP117" s="376"/>
      <c r="DCQ117" s="376"/>
      <c r="DCR117" s="376"/>
      <c r="DCS117" s="376"/>
      <c r="DCT117" s="376"/>
      <c r="DCU117" s="376"/>
      <c r="DCV117" s="376"/>
      <c r="DCW117" s="376"/>
      <c r="DCX117" s="376"/>
      <c r="DCY117" s="376"/>
      <c r="DCZ117" s="376"/>
      <c r="DDA117" s="376"/>
      <c r="DDB117" s="376"/>
      <c r="DDC117" s="376"/>
      <c r="DDD117" s="376"/>
      <c r="DDE117" s="376"/>
      <c r="DDF117" s="376"/>
      <c r="DDG117" s="376"/>
      <c r="DDH117" s="376"/>
      <c r="DDI117" s="376"/>
      <c r="DDJ117" s="376"/>
      <c r="DDK117" s="376"/>
      <c r="DDL117" s="376"/>
      <c r="DDM117" s="376"/>
      <c r="DDN117" s="376"/>
      <c r="DDO117" s="376"/>
      <c r="DDP117" s="376"/>
      <c r="DDQ117" s="376"/>
      <c r="DDR117" s="376"/>
      <c r="DDS117" s="376"/>
      <c r="DDT117" s="376"/>
      <c r="DDU117" s="376"/>
      <c r="DDV117" s="376"/>
      <c r="DDW117" s="376"/>
      <c r="DDX117" s="376"/>
      <c r="DDY117" s="376"/>
      <c r="DDZ117" s="376"/>
      <c r="DEA117" s="376"/>
      <c r="DEB117" s="376"/>
      <c r="DEC117" s="376"/>
      <c r="DED117" s="376"/>
      <c r="DEE117" s="376"/>
      <c r="DEF117" s="376"/>
      <c r="DEG117" s="376"/>
      <c r="DEH117" s="376"/>
      <c r="DEI117" s="376"/>
      <c r="DEJ117" s="376"/>
      <c r="DEK117" s="376"/>
      <c r="DEL117" s="376"/>
      <c r="DEM117" s="376"/>
      <c r="DEN117" s="376"/>
      <c r="DEO117" s="376"/>
      <c r="DEP117" s="376"/>
      <c r="DEQ117" s="376"/>
      <c r="DER117" s="376"/>
      <c r="DES117" s="376"/>
      <c r="DET117" s="376"/>
      <c r="DEU117" s="376"/>
      <c r="DEV117" s="376"/>
      <c r="DEW117" s="376"/>
      <c r="DEX117" s="376"/>
      <c r="DEY117" s="376"/>
      <c r="DEZ117" s="376"/>
      <c r="DFA117" s="376"/>
      <c r="DFB117" s="376"/>
      <c r="DFC117" s="376"/>
      <c r="DFD117" s="376"/>
      <c r="DFE117" s="376"/>
      <c r="DFF117" s="376"/>
      <c r="DFG117" s="376"/>
      <c r="DFH117" s="376"/>
      <c r="DFI117" s="376"/>
      <c r="DFJ117" s="376"/>
      <c r="DFK117" s="376"/>
      <c r="DFL117" s="376"/>
      <c r="DFM117" s="376"/>
      <c r="DFN117" s="376"/>
      <c r="DFO117" s="376"/>
      <c r="DFP117" s="376"/>
      <c r="DFQ117" s="376"/>
      <c r="DFR117" s="376"/>
      <c r="DFS117" s="376"/>
      <c r="DFT117" s="376"/>
      <c r="DFU117" s="376"/>
      <c r="DFV117" s="376"/>
      <c r="DFW117" s="376"/>
      <c r="DFX117" s="376"/>
      <c r="DFY117" s="376"/>
      <c r="DFZ117" s="376"/>
      <c r="DGA117" s="376"/>
      <c r="DGB117" s="376"/>
      <c r="DGC117" s="376"/>
      <c r="DGD117" s="376"/>
      <c r="DGE117" s="376"/>
      <c r="DGF117" s="376"/>
      <c r="DGG117" s="376"/>
      <c r="DGH117" s="376"/>
      <c r="DGI117" s="376"/>
      <c r="DGJ117" s="376"/>
      <c r="DGK117" s="376"/>
      <c r="DGL117" s="376"/>
      <c r="DGM117" s="376"/>
      <c r="DGN117" s="376"/>
      <c r="DGO117" s="376"/>
      <c r="DGP117" s="376"/>
      <c r="DGQ117" s="376"/>
      <c r="DGR117" s="376"/>
      <c r="DGS117" s="376"/>
      <c r="DGT117" s="376"/>
      <c r="DGU117" s="376"/>
      <c r="DGV117" s="376"/>
      <c r="DGW117" s="376"/>
      <c r="DGX117" s="376"/>
      <c r="DGY117" s="376"/>
      <c r="DGZ117" s="376"/>
      <c r="DHA117" s="376"/>
      <c r="DHB117" s="376"/>
      <c r="DHC117" s="376"/>
      <c r="DHD117" s="376"/>
      <c r="DHE117" s="376"/>
      <c r="DHF117" s="376"/>
      <c r="DHG117" s="376"/>
      <c r="DHH117" s="376"/>
      <c r="DHI117" s="376"/>
      <c r="DHJ117" s="376"/>
      <c r="DHK117" s="376"/>
      <c r="DHL117" s="376"/>
      <c r="DHM117" s="376"/>
      <c r="DHN117" s="376"/>
      <c r="DHO117" s="376"/>
      <c r="DHP117" s="376"/>
      <c r="DHQ117" s="376"/>
      <c r="DHR117" s="376"/>
      <c r="DHS117" s="376"/>
      <c r="DHT117" s="376"/>
      <c r="DHU117" s="376"/>
      <c r="DHV117" s="376"/>
      <c r="DHW117" s="376"/>
      <c r="DHX117" s="376"/>
      <c r="DHY117" s="376"/>
      <c r="DHZ117" s="376"/>
      <c r="DIA117" s="376"/>
      <c r="DIB117" s="376"/>
      <c r="DIC117" s="376"/>
      <c r="DID117" s="376"/>
      <c r="DIE117" s="376"/>
      <c r="DIF117" s="376"/>
      <c r="DIG117" s="376"/>
      <c r="DIH117" s="376"/>
      <c r="DII117" s="376"/>
      <c r="DIJ117" s="376"/>
      <c r="DIK117" s="376"/>
      <c r="DIL117" s="376"/>
      <c r="DIM117" s="376"/>
      <c r="DIN117" s="376"/>
      <c r="DIO117" s="376"/>
      <c r="DIP117" s="376"/>
      <c r="DIQ117" s="376"/>
      <c r="DIR117" s="376"/>
      <c r="DIS117" s="376"/>
      <c r="DIT117" s="376"/>
      <c r="DIU117" s="376"/>
      <c r="DIV117" s="376"/>
      <c r="DIW117" s="376"/>
      <c r="DIX117" s="376"/>
      <c r="DIY117" s="376"/>
      <c r="DIZ117" s="376"/>
      <c r="DJA117" s="376"/>
      <c r="DJB117" s="376"/>
      <c r="DJC117" s="376"/>
      <c r="DJD117" s="376"/>
      <c r="DJE117" s="376"/>
      <c r="DJF117" s="376"/>
      <c r="DJG117" s="376"/>
      <c r="DJH117" s="376"/>
      <c r="DJI117" s="376"/>
      <c r="DJJ117" s="376"/>
      <c r="DJK117" s="376"/>
      <c r="DJL117" s="376"/>
      <c r="DJM117" s="376"/>
      <c r="DJN117" s="376"/>
      <c r="DJO117" s="376"/>
      <c r="DJP117" s="376"/>
      <c r="DJQ117" s="376"/>
      <c r="DJR117" s="376"/>
      <c r="DJS117" s="376"/>
      <c r="DJT117" s="376"/>
      <c r="DJU117" s="376"/>
      <c r="DJV117" s="376"/>
      <c r="DJW117" s="376"/>
      <c r="DJX117" s="376"/>
      <c r="DJY117" s="376"/>
      <c r="DJZ117" s="376"/>
      <c r="DKA117" s="376"/>
      <c r="DKB117" s="376"/>
      <c r="DKC117" s="376"/>
      <c r="DKD117" s="376"/>
      <c r="DKE117" s="376"/>
      <c r="DKF117" s="376"/>
      <c r="DKG117" s="376"/>
      <c r="DKH117" s="376"/>
      <c r="DKI117" s="376"/>
      <c r="DKJ117" s="376"/>
      <c r="DKK117" s="376"/>
      <c r="DKL117" s="376"/>
      <c r="DKM117" s="376"/>
      <c r="DKN117" s="376"/>
      <c r="DKO117" s="376"/>
      <c r="DKP117" s="376"/>
      <c r="DKQ117" s="376"/>
      <c r="DKR117" s="376"/>
      <c r="DKS117" s="376"/>
      <c r="DKT117" s="376"/>
      <c r="DKU117" s="376"/>
      <c r="DKV117" s="376"/>
      <c r="DKW117" s="376"/>
      <c r="DKX117" s="376"/>
      <c r="DKY117" s="376"/>
      <c r="DKZ117" s="376"/>
      <c r="DLA117" s="376"/>
      <c r="DLB117" s="376"/>
      <c r="DLC117" s="376"/>
      <c r="DLD117" s="376"/>
      <c r="DLE117" s="376"/>
      <c r="DLF117" s="376"/>
      <c r="DLG117" s="376"/>
      <c r="DLH117" s="376"/>
      <c r="DLI117" s="376"/>
      <c r="DLJ117" s="376"/>
      <c r="DLK117" s="376"/>
      <c r="DLL117" s="376"/>
      <c r="DLM117" s="376"/>
      <c r="DLN117" s="376"/>
      <c r="DLO117" s="376"/>
      <c r="DLP117" s="376"/>
      <c r="DLQ117" s="376"/>
      <c r="DLR117" s="376"/>
      <c r="DLS117" s="376"/>
      <c r="DLT117" s="376"/>
      <c r="DLU117" s="376"/>
      <c r="DLV117" s="376"/>
      <c r="DLW117" s="376"/>
      <c r="DLX117" s="376"/>
      <c r="DLY117" s="376"/>
      <c r="DLZ117" s="376"/>
      <c r="DMA117" s="376"/>
      <c r="DMB117" s="376"/>
      <c r="DMC117" s="376"/>
      <c r="DMD117" s="376"/>
      <c r="DME117" s="376"/>
      <c r="DMF117" s="376"/>
      <c r="DMG117" s="376"/>
      <c r="DMH117" s="376"/>
      <c r="DMI117" s="376"/>
      <c r="DMJ117" s="376"/>
      <c r="DMK117" s="376"/>
      <c r="DML117" s="376"/>
      <c r="DMM117" s="376"/>
      <c r="DMN117" s="376"/>
      <c r="DMO117" s="376"/>
      <c r="DMP117" s="376"/>
      <c r="DMQ117" s="376"/>
      <c r="DMR117" s="376"/>
      <c r="DMS117" s="376"/>
      <c r="DMT117" s="376"/>
      <c r="DMU117" s="376"/>
      <c r="DMV117" s="376"/>
      <c r="DMW117" s="376"/>
      <c r="DMX117" s="376"/>
      <c r="DMY117" s="376"/>
      <c r="DMZ117" s="376"/>
      <c r="DNA117" s="376"/>
      <c r="DNB117" s="376"/>
      <c r="DNC117" s="376"/>
      <c r="DND117" s="376"/>
      <c r="DNE117" s="376"/>
      <c r="DNF117" s="376"/>
      <c r="DNG117" s="376"/>
      <c r="DNH117" s="376"/>
      <c r="DNI117" s="376"/>
      <c r="DNJ117" s="376"/>
      <c r="DNK117" s="376"/>
      <c r="DNL117" s="376"/>
      <c r="DNM117" s="376"/>
      <c r="DNN117" s="376"/>
      <c r="DNO117" s="376"/>
      <c r="DNP117" s="376"/>
      <c r="DNQ117" s="376"/>
      <c r="DNR117" s="376"/>
      <c r="DNS117" s="376"/>
      <c r="DNT117" s="376"/>
      <c r="DNU117" s="376"/>
      <c r="DNV117" s="376"/>
      <c r="DNW117" s="376"/>
      <c r="DNX117" s="376"/>
      <c r="DNY117" s="376"/>
      <c r="DNZ117" s="376"/>
      <c r="DOA117" s="376"/>
      <c r="DOB117" s="376"/>
      <c r="DOC117" s="376"/>
      <c r="DOD117" s="376"/>
      <c r="DOE117" s="376"/>
      <c r="DOF117" s="376"/>
      <c r="DOG117" s="376"/>
      <c r="DOH117" s="376"/>
      <c r="DOI117" s="376"/>
      <c r="DOJ117" s="376"/>
      <c r="DOK117" s="376"/>
      <c r="DOL117" s="376"/>
      <c r="DOM117" s="376"/>
      <c r="DON117" s="376"/>
      <c r="DOO117" s="376"/>
      <c r="DOP117" s="376"/>
      <c r="DOQ117" s="376"/>
      <c r="DOR117" s="376"/>
      <c r="DOS117" s="376"/>
      <c r="DOT117" s="376"/>
      <c r="DOU117" s="376"/>
      <c r="DOV117" s="376"/>
      <c r="DOW117" s="376"/>
      <c r="DOX117" s="376"/>
      <c r="DOY117" s="376"/>
      <c r="DOZ117" s="376"/>
      <c r="DPA117" s="376"/>
      <c r="DPB117" s="376"/>
      <c r="DPC117" s="376"/>
      <c r="DPD117" s="376"/>
      <c r="DPE117" s="376"/>
      <c r="DPF117" s="376"/>
      <c r="DPG117" s="376"/>
      <c r="DPH117" s="376"/>
      <c r="DPI117" s="376"/>
      <c r="DPJ117" s="376"/>
      <c r="DPK117" s="376"/>
      <c r="DPL117" s="376"/>
      <c r="DPM117" s="376"/>
      <c r="DPN117" s="376"/>
      <c r="DPO117" s="376"/>
      <c r="DPP117" s="376"/>
      <c r="DPQ117" s="376"/>
      <c r="DPR117" s="376"/>
      <c r="DPS117" s="376"/>
      <c r="DPT117" s="376"/>
      <c r="DPU117" s="376"/>
      <c r="DPV117" s="376"/>
      <c r="DPW117" s="376"/>
      <c r="DPX117" s="376"/>
      <c r="DPY117" s="376"/>
      <c r="DPZ117" s="376"/>
      <c r="DQA117" s="376"/>
      <c r="DQB117" s="376"/>
      <c r="DQC117" s="376"/>
      <c r="DQD117" s="376"/>
      <c r="DQE117" s="376"/>
      <c r="DQF117" s="376"/>
      <c r="DQG117" s="376"/>
      <c r="DQH117" s="376"/>
      <c r="DQI117" s="376"/>
      <c r="DQJ117" s="376"/>
      <c r="DQK117" s="376"/>
      <c r="DQL117" s="376"/>
      <c r="DQM117" s="376"/>
      <c r="DQN117" s="376"/>
      <c r="DQO117" s="376"/>
      <c r="DQP117" s="376"/>
      <c r="DQQ117" s="376"/>
      <c r="DQR117" s="376"/>
      <c r="DQS117" s="376"/>
      <c r="DQT117" s="376"/>
      <c r="DQU117" s="376"/>
      <c r="DQV117" s="376"/>
      <c r="DQW117" s="376"/>
      <c r="DQX117" s="376"/>
      <c r="DQY117" s="376"/>
      <c r="DQZ117" s="376"/>
      <c r="DRA117" s="376"/>
      <c r="DRB117" s="376"/>
      <c r="DRC117" s="376"/>
      <c r="DRD117" s="376"/>
      <c r="DRE117" s="376"/>
      <c r="DRF117" s="376"/>
      <c r="DRG117" s="376"/>
      <c r="DRH117" s="376"/>
      <c r="DRI117" s="376"/>
      <c r="DRJ117" s="376"/>
      <c r="DRK117" s="376"/>
      <c r="DRL117" s="376"/>
      <c r="DRM117" s="376"/>
      <c r="DRN117" s="376"/>
      <c r="DRO117" s="376"/>
      <c r="DRP117" s="376"/>
      <c r="DRQ117" s="376"/>
      <c r="DRR117" s="376"/>
      <c r="DRS117" s="376"/>
      <c r="DRT117" s="376"/>
      <c r="DRU117" s="376"/>
      <c r="DRV117" s="376"/>
      <c r="DRW117" s="376"/>
      <c r="DRX117" s="376"/>
      <c r="DRY117" s="376"/>
      <c r="DRZ117" s="376"/>
      <c r="DSA117" s="376"/>
      <c r="DSB117" s="376"/>
      <c r="DSC117" s="376"/>
      <c r="DSD117" s="376"/>
      <c r="DSE117" s="376"/>
      <c r="DSF117" s="376"/>
      <c r="DSG117" s="376"/>
      <c r="DSH117" s="376"/>
      <c r="DSI117" s="376"/>
      <c r="DSJ117" s="376"/>
      <c r="DSK117" s="376"/>
      <c r="DSL117" s="376"/>
      <c r="DSM117" s="376"/>
      <c r="DSN117" s="376"/>
      <c r="DSO117" s="376"/>
      <c r="DSP117" s="376"/>
      <c r="DSQ117" s="376"/>
      <c r="DSR117" s="376"/>
      <c r="DSS117" s="376"/>
      <c r="DST117" s="376"/>
      <c r="DSU117" s="376"/>
      <c r="DSV117" s="376"/>
      <c r="DSW117" s="376"/>
      <c r="DSX117" s="376"/>
      <c r="DSY117" s="376"/>
      <c r="DSZ117" s="376"/>
      <c r="DTA117" s="376"/>
      <c r="DTB117" s="376"/>
      <c r="DTC117" s="376"/>
      <c r="DTD117" s="376"/>
      <c r="DTE117" s="376"/>
      <c r="DTF117" s="376"/>
      <c r="DTG117" s="376"/>
      <c r="DTH117" s="376"/>
      <c r="DTI117" s="376"/>
      <c r="DTJ117" s="376"/>
      <c r="DTK117" s="376"/>
      <c r="DTL117" s="376"/>
      <c r="DTM117" s="376"/>
      <c r="DTN117" s="376"/>
      <c r="DTO117" s="376"/>
      <c r="DTP117" s="376"/>
      <c r="DTQ117" s="376"/>
      <c r="DTR117" s="376"/>
      <c r="DTS117" s="376"/>
      <c r="DTT117" s="376"/>
      <c r="DTU117" s="376"/>
      <c r="DTV117" s="376"/>
      <c r="DTW117" s="376"/>
      <c r="DTX117" s="376"/>
      <c r="DTY117" s="376"/>
      <c r="DTZ117" s="376"/>
      <c r="DUA117" s="376"/>
      <c r="DUB117" s="376"/>
      <c r="DUC117" s="376"/>
      <c r="DUD117" s="376"/>
      <c r="DUE117" s="376"/>
      <c r="DUF117" s="376"/>
      <c r="DUG117" s="376"/>
      <c r="DUH117" s="376"/>
      <c r="DUI117" s="376"/>
      <c r="DUJ117" s="376"/>
      <c r="DUK117" s="376"/>
      <c r="DUL117" s="376"/>
      <c r="DUM117" s="376"/>
      <c r="DUN117" s="376"/>
      <c r="DUO117" s="376"/>
      <c r="DUP117" s="376"/>
      <c r="DUQ117" s="376"/>
      <c r="DUR117" s="376"/>
      <c r="DUS117" s="376"/>
      <c r="DUT117" s="376"/>
      <c r="DUU117" s="376"/>
      <c r="DUV117" s="376"/>
      <c r="DUW117" s="376"/>
      <c r="DUX117" s="376"/>
      <c r="DUY117" s="376"/>
      <c r="DUZ117" s="376"/>
      <c r="DVA117" s="376"/>
      <c r="DVB117" s="376"/>
      <c r="DVC117" s="376"/>
      <c r="DVD117" s="376"/>
      <c r="DVE117" s="376"/>
      <c r="DVF117" s="376"/>
      <c r="DVG117" s="376"/>
      <c r="DVH117" s="376"/>
      <c r="DVI117" s="376"/>
      <c r="DVJ117" s="376"/>
      <c r="DVK117" s="376"/>
      <c r="DVL117" s="376"/>
      <c r="DVM117" s="376"/>
      <c r="DVN117" s="376"/>
      <c r="DVO117" s="376"/>
      <c r="DVP117" s="376"/>
      <c r="DVQ117" s="376"/>
      <c r="DVR117" s="376"/>
      <c r="DVS117" s="376"/>
      <c r="DVT117" s="376"/>
      <c r="DVU117" s="376"/>
      <c r="DVV117" s="376"/>
      <c r="DVW117" s="376"/>
      <c r="DVX117" s="376"/>
      <c r="DVY117" s="376"/>
      <c r="DVZ117" s="376"/>
      <c r="DWA117" s="376"/>
      <c r="DWB117" s="376"/>
      <c r="DWC117" s="376"/>
      <c r="DWD117" s="376"/>
      <c r="DWE117" s="376"/>
      <c r="DWF117" s="376"/>
      <c r="DWG117" s="376"/>
      <c r="DWH117" s="376"/>
      <c r="DWI117" s="376"/>
      <c r="DWJ117" s="376"/>
      <c r="DWK117" s="376"/>
      <c r="DWL117" s="376"/>
      <c r="DWM117" s="376"/>
      <c r="DWN117" s="376"/>
      <c r="DWO117" s="376"/>
      <c r="DWP117" s="376"/>
      <c r="DWQ117" s="376"/>
      <c r="DWR117" s="376"/>
      <c r="DWS117" s="376"/>
      <c r="DWT117" s="376"/>
      <c r="DWU117" s="376"/>
      <c r="DWV117" s="376"/>
      <c r="DWW117" s="376"/>
      <c r="DWX117" s="376"/>
      <c r="DWY117" s="376"/>
      <c r="DWZ117" s="376"/>
      <c r="DXA117" s="376"/>
      <c r="DXB117" s="376"/>
      <c r="DXC117" s="376"/>
      <c r="DXD117" s="376"/>
      <c r="DXE117" s="376"/>
      <c r="DXF117" s="376"/>
      <c r="DXG117" s="376"/>
      <c r="DXH117" s="376"/>
      <c r="DXI117" s="376"/>
      <c r="DXJ117" s="376"/>
      <c r="DXK117" s="376"/>
      <c r="DXL117" s="376"/>
      <c r="DXM117" s="376"/>
      <c r="DXN117" s="376"/>
      <c r="DXO117" s="376"/>
      <c r="DXP117" s="376"/>
      <c r="DXQ117" s="376"/>
      <c r="DXR117" s="376"/>
      <c r="DXS117" s="376"/>
      <c r="DXT117" s="376"/>
      <c r="DXU117" s="376"/>
      <c r="DXV117" s="376"/>
      <c r="DXW117" s="376"/>
      <c r="DXX117" s="376"/>
      <c r="DXY117" s="376"/>
      <c r="DXZ117" s="376"/>
      <c r="DYA117" s="376"/>
      <c r="DYB117" s="376"/>
      <c r="DYC117" s="376"/>
      <c r="DYD117" s="376"/>
      <c r="DYE117" s="376"/>
      <c r="DYF117" s="376"/>
      <c r="DYG117" s="376"/>
      <c r="DYH117" s="376"/>
      <c r="DYI117" s="376"/>
      <c r="DYJ117" s="376"/>
      <c r="DYK117" s="376"/>
      <c r="DYL117" s="376"/>
      <c r="DYM117" s="376"/>
      <c r="DYN117" s="376"/>
      <c r="DYO117" s="376"/>
      <c r="DYP117" s="376"/>
      <c r="DYQ117" s="376"/>
      <c r="DYR117" s="376"/>
      <c r="DYS117" s="376"/>
      <c r="DYT117" s="376"/>
      <c r="DYU117" s="376"/>
      <c r="DYV117" s="376"/>
      <c r="DYW117" s="376"/>
      <c r="DYX117" s="376"/>
      <c r="DYY117" s="376"/>
      <c r="DYZ117" s="376"/>
      <c r="DZA117" s="376"/>
      <c r="DZB117" s="376"/>
      <c r="DZC117" s="376"/>
      <c r="DZD117" s="376"/>
      <c r="DZE117" s="376"/>
      <c r="DZF117" s="376"/>
      <c r="DZG117" s="376"/>
      <c r="DZH117" s="376"/>
      <c r="DZI117" s="376"/>
      <c r="DZJ117" s="376"/>
      <c r="DZK117" s="376"/>
      <c r="DZL117" s="376"/>
      <c r="DZM117" s="376"/>
      <c r="DZN117" s="376"/>
      <c r="DZO117" s="376"/>
      <c r="DZP117" s="376"/>
      <c r="DZQ117" s="376"/>
      <c r="DZR117" s="376"/>
      <c r="DZS117" s="376"/>
      <c r="DZT117" s="376"/>
      <c r="DZU117" s="376"/>
      <c r="DZV117" s="376"/>
      <c r="DZW117" s="376"/>
      <c r="DZX117" s="376"/>
      <c r="DZY117" s="376"/>
      <c r="DZZ117" s="376"/>
      <c r="EAA117" s="376"/>
      <c r="EAB117" s="376"/>
      <c r="EAC117" s="376"/>
      <c r="EAD117" s="376"/>
      <c r="EAE117" s="376"/>
      <c r="EAF117" s="376"/>
      <c r="EAG117" s="376"/>
      <c r="EAH117" s="376"/>
      <c r="EAI117" s="376"/>
      <c r="EAJ117" s="376"/>
      <c r="EAK117" s="376"/>
      <c r="EAL117" s="376"/>
      <c r="EAM117" s="376"/>
      <c r="EAN117" s="376"/>
      <c r="EAO117" s="376"/>
      <c r="EAP117" s="376"/>
      <c r="EAQ117" s="376"/>
      <c r="EAR117" s="376"/>
      <c r="EAS117" s="376"/>
      <c r="EAT117" s="376"/>
      <c r="EAU117" s="376"/>
      <c r="EAV117" s="376"/>
      <c r="EAW117" s="376"/>
      <c r="EAX117" s="376"/>
      <c r="EAY117" s="376"/>
      <c r="EAZ117" s="376"/>
      <c r="EBA117" s="376"/>
      <c r="EBB117" s="376"/>
      <c r="EBC117" s="376"/>
      <c r="EBD117" s="376"/>
      <c r="EBE117" s="376"/>
      <c r="EBF117" s="376"/>
      <c r="EBG117" s="376"/>
      <c r="EBH117" s="376"/>
      <c r="EBI117" s="376"/>
      <c r="EBJ117" s="376"/>
      <c r="EBK117" s="376"/>
      <c r="EBL117" s="376"/>
      <c r="EBM117" s="376"/>
      <c r="EBN117" s="376"/>
      <c r="EBO117" s="376"/>
      <c r="EBP117" s="376"/>
      <c r="EBQ117" s="376"/>
      <c r="EBR117" s="376"/>
      <c r="EBS117" s="376"/>
      <c r="EBT117" s="376"/>
      <c r="EBU117" s="376"/>
      <c r="EBV117" s="376"/>
      <c r="EBW117" s="376"/>
      <c r="EBX117" s="376"/>
      <c r="EBY117" s="376"/>
      <c r="EBZ117" s="376"/>
      <c r="ECA117" s="376"/>
      <c r="ECB117" s="376"/>
      <c r="ECC117" s="376"/>
      <c r="ECD117" s="376"/>
      <c r="ECE117" s="376"/>
      <c r="ECF117" s="376"/>
      <c r="ECG117" s="376"/>
      <c r="ECH117" s="376"/>
      <c r="ECI117" s="376"/>
      <c r="ECJ117" s="376"/>
      <c r="ECK117" s="376"/>
      <c r="ECL117" s="376"/>
      <c r="ECM117" s="376"/>
      <c r="ECN117" s="376"/>
      <c r="ECO117" s="376"/>
      <c r="ECP117" s="376"/>
      <c r="ECQ117" s="376"/>
      <c r="ECR117" s="376"/>
      <c r="ECS117" s="376"/>
      <c r="ECT117" s="376"/>
      <c r="ECU117" s="376"/>
      <c r="ECV117" s="376"/>
      <c r="ECW117" s="376"/>
      <c r="ECX117" s="376"/>
      <c r="ECY117" s="376"/>
      <c r="ECZ117" s="376"/>
      <c r="EDA117" s="376"/>
      <c r="EDB117" s="376"/>
      <c r="EDC117" s="376"/>
      <c r="EDD117" s="376"/>
      <c r="EDE117" s="376"/>
      <c r="EDF117" s="376"/>
      <c r="EDG117" s="376"/>
      <c r="EDH117" s="376"/>
      <c r="EDI117" s="376"/>
      <c r="EDJ117" s="376"/>
      <c r="EDK117" s="376"/>
      <c r="EDL117" s="376"/>
      <c r="EDM117" s="376"/>
      <c r="EDN117" s="376"/>
      <c r="EDO117" s="376"/>
      <c r="EDP117" s="376"/>
      <c r="EDQ117" s="376"/>
      <c r="EDR117" s="376"/>
      <c r="EDS117" s="376"/>
      <c r="EDT117" s="376"/>
      <c r="EDU117" s="376"/>
      <c r="EDV117" s="376"/>
      <c r="EDW117" s="376"/>
      <c r="EDX117" s="376"/>
      <c r="EDY117" s="376"/>
      <c r="EDZ117" s="376"/>
      <c r="EEA117" s="376"/>
      <c r="EEB117" s="376"/>
      <c r="EEC117" s="376"/>
      <c r="EED117" s="376"/>
      <c r="EEE117" s="376"/>
      <c r="EEF117" s="376"/>
      <c r="EEG117" s="376"/>
      <c r="EEH117" s="376"/>
      <c r="EEI117" s="376"/>
      <c r="EEJ117" s="376"/>
      <c r="EEK117" s="376"/>
      <c r="EEL117" s="376"/>
      <c r="EEM117" s="376"/>
      <c r="EEN117" s="376"/>
      <c r="EEO117" s="376"/>
      <c r="EEP117" s="376"/>
      <c r="EEQ117" s="376"/>
      <c r="EER117" s="376"/>
      <c r="EES117" s="376"/>
      <c r="EET117" s="376"/>
      <c r="EEU117" s="376"/>
      <c r="EEV117" s="376"/>
      <c r="EEW117" s="376"/>
      <c r="EEX117" s="376"/>
      <c r="EEY117" s="376"/>
      <c r="EEZ117" s="376"/>
      <c r="EFA117" s="376"/>
      <c r="EFB117" s="376"/>
      <c r="EFC117" s="376"/>
      <c r="EFD117" s="376"/>
      <c r="EFE117" s="376"/>
      <c r="EFF117" s="376"/>
      <c r="EFG117" s="376"/>
      <c r="EFH117" s="376"/>
      <c r="EFI117" s="376"/>
      <c r="EFJ117" s="376"/>
      <c r="EFK117" s="376"/>
      <c r="EFL117" s="376"/>
      <c r="EFM117" s="376"/>
      <c r="EFN117" s="376"/>
      <c r="EFO117" s="376"/>
      <c r="EFP117" s="376"/>
      <c r="EFQ117" s="376"/>
      <c r="EFR117" s="376"/>
      <c r="EFS117" s="376"/>
      <c r="EFT117" s="376"/>
      <c r="EFU117" s="376"/>
      <c r="EFV117" s="376"/>
      <c r="EFW117" s="376"/>
      <c r="EFX117" s="376"/>
      <c r="EFY117" s="376"/>
      <c r="EFZ117" s="376"/>
      <c r="EGA117" s="376"/>
      <c r="EGB117" s="376"/>
      <c r="EGC117" s="376"/>
      <c r="EGD117" s="376"/>
      <c r="EGE117" s="376"/>
      <c r="EGF117" s="376"/>
      <c r="EGG117" s="376"/>
      <c r="EGH117" s="376"/>
      <c r="EGI117" s="376"/>
      <c r="EGJ117" s="376"/>
      <c r="EGK117" s="376"/>
      <c r="EGL117" s="376"/>
      <c r="EGM117" s="376"/>
      <c r="EGN117" s="376"/>
      <c r="EGO117" s="376"/>
      <c r="EGP117" s="376"/>
      <c r="EGQ117" s="376"/>
      <c r="EGR117" s="376"/>
      <c r="EGS117" s="376"/>
      <c r="EGT117" s="376"/>
      <c r="EGU117" s="376"/>
      <c r="EGV117" s="376"/>
      <c r="EGW117" s="376"/>
      <c r="EGX117" s="376"/>
      <c r="EGY117" s="376"/>
      <c r="EGZ117" s="376"/>
      <c r="EHA117" s="376"/>
      <c r="EHB117" s="376"/>
      <c r="EHC117" s="376"/>
      <c r="EHD117" s="376"/>
      <c r="EHE117" s="376"/>
      <c r="EHF117" s="376"/>
      <c r="EHG117" s="376"/>
      <c r="EHH117" s="376"/>
      <c r="EHI117" s="376"/>
      <c r="EHJ117" s="376"/>
      <c r="EHK117" s="376"/>
      <c r="EHL117" s="376"/>
      <c r="EHM117" s="376"/>
      <c r="EHN117" s="376"/>
      <c r="EHO117" s="376"/>
      <c r="EHP117" s="376"/>
      <c r="EHQ117" s="376"/>
      <c r="EHR117" s="376"/>
      <c r="EHS117" s="376"/>
      <c r="EHT117" s="376"/>
      <c r="EHU117" s="376"/>
      <c r="EHV117" s="376"/>
      <c r="EHW117" s="376"/>
      <c r="EHX117" s="376"/>
      <c r="EHY117" s="376"/>
      <c r="EHZ117" s="376"/>
      <c r="EIA117" s="376"/>
      <c r="EIB117" s="376"/>
      <c r="EIC117" s="376"/>
      <c r="EID117" s="376"/>
      <c r="EIE117" s="376"/>
      <c r="EIF117" s="376"/>
      <c r="EIG117" s="376"/>
      <c r="EIH117" s="376"/>
      <c r="EII117" s="376"/>
      <c r="EIJ117" s="376"/>
      <c r="EIK117" s="376"/>
      <c r="EIL117" s="376"/>
      <c r="EIM117" s="376"/>
      <c r="EIN117" s="376"/>
      <c r="EIO117" s="376"/>
      <c r="EIP117" s="376"/>
      <c r="EIQ117" s="376"/>
      <c r="EIR117" s="376"/>
      <c r="EIS117" s="376"/>
      <c r="EIT117" s="376"/>
      <c r="EIU117" s="376"/>
      <c r="EIV117" s="376"/>
      <c r="EIW117" s="376"/>
      <c r="EIX117" s="376"/>
      <c r="EIY117" s="376"/>
      <c r="EIZ117" s="376"/>
      <c r="EJA117" s="376"/>
      <c r="EJB117" s="376"/>
      <c r="EJC117" s="376"/>
      <c r="EJD117" s="376"/>
      <c r="EJE117" s="376"/>
      <c r="EJF117" s="376"/>
      <c r="EJG117" s="376"/>
      <c r="EJH117" s="376"/>
      <c r="EJI117" s="376"/>
      <c r="EJJ117" s="376"/>
      <c r="EJK117" s="376"/>
      <c r="EJL117" s="376"/>
      <c r="EJM117" s="376"/>
      <c r="EJN117" s="376"/>
      <c r="EJO117" s="376"/>
      <c r="EJP117" s="376"/>
      <c r="EJQ117" s="376"/>
      <c r="EJR117" s="376"/>
      <c r="EJS117" s="376"/>
      <c r="EJT117" s="376"/>
      <c r="EJU117" s="376"/>
      <c r="EJV117" s="376"/>
      <c r="EJW117" s="376"/>
      <c r="EJX117" s="376"/>
      <c r="EJY117" s="376"/>
      <c r="EJZ117" s="376"/>
      <c r="EKA117" s="376"/>
      <c r="EKB117" s="376"/>
      <c r="EKC117" s="376"/>
      <c r="EKD117" s="376"/>
      <c r="EKE117" s="376"/>
      <c r="EKF117" s="376"/>
      <c r="EKG117" s="376"/>
      <c r="EKH117" s="376"/>
      <c r="EKI117" s="376"/>
      <c r="EKJ117" s="376"/>
      <c r="EKK117" s="376"/>
      <c r="EKL117" s="376"/>
      <c r="EKM117" s="376"/>
      <c r="EKN117" s="376"/>
      <c r="EKO117" s="376"/>
      <c r="EKP117" s="376"/>
      <c r="EKQ117" s="376"/>
      <c r="EKR117" s="376"/>
      <c r="EKS117" s="376"/>
      <c r="EKT117" s="376"/>
      <c r="EKU117" s="376"/>
      <c r="EKV117" s="376"/>
      <c r="EKW117" s="376"/>
      <c r="EKX117" s="376"/>
      <c r="EKY117" s="376"/>
      <c r="EKZ117" s="376"/>
      <c r="ELA117" s="376"/>
      <c r="ELB117" s="376"/>
      <c r="ELC117" s="376"/>
      <c r="ELD117" s="376"/>
      <c r="ELE117" s="376"/>
      <c r="ELF117" s="376"/>
      <c r="ELG117" s="376"/>
      <c r="ELH117" s="376"/>
      <c r="ELI117" s="376"/>
      <c r="ELJ117" s="376"/>
      <c r="ELK117" s="376"/>
      <c r="ELL117" s="376"/>
      <c r="ELM117" s="376"/>
      <c r="ELN117" s="376"/>
      <c r="ELO117" s="376"/>
      <c r="ELP117" s="376"/>
      <c r="ELQ117" s="376"/>
      <c r="ELR117" s="376"/>
      <c r="ELS117" s="376"/>
      <c r="ELT117" s="376"/>
      <c r="ELU117" s="376"/>
      <c r="ELV117" s="376"/>
      <c r="ELW117" s="376"/>
      <c r="ELX117" s="376"/>
      <c r="ELY117" s="376"/>
      <c r="ELZ117" s="376"/>
      <c r="EMA117" s="376"/>
      <c r="EMB117" s="376"/>
      <c r="EMC117" s="376"/>
      <c r="EMD117" s="376"/>
      <c r="EME117" s="376"/>
      <c r="EMF117" s="376"/>
      <c r="EMG117" s="376"/>
      <c r="EMH117" s="376"/>
      <c r="EMI117" s="376"/>
      <c r="EMJ117" s="376"/>
      <c r="EMK117" s="376"/>
      <c r="EML117" s="376"/>
      <c r="EMM117" s="376"/>
      <c r="EMN117" s="376"/>
      <c r="EMO117" s="376"/>
      <c r="EMP117" s="376"/>
      <c r="EMQ117" s="376"/>
      <c r="EMR117" s="376"/>
      <c r="EMS117" s="376"/>
      <c r="EMT117" s="376"/>
      <c r="EMU117" s="376"/>
      <c r="EMV117" s="376"/>
      <c r="EMW117" s="376"/>
      <c r="EMX117" s="376"/>
      <c r="EMY117" s="376"/>
      <c r="EMZ117" s="376"/>
      <c r="ENA117" s="376"/>
      <c r="ENB117" s="376"/>
      <c r="ENC117" s="376"/>
      <c r="END117" s="376"/>
      <c r="ENE117" s="376"/>
      <c r="ENF117" s="376"/>
      <c r="ENG117" s="376"/>
      <c r="ENH117" s="376"/>
      <c r="ENI117" s="376"/>
      <c r="ENJ117" s="376"/>
      <c r="ENK117" s="376"/>
      <c r="ENL117" s="376"/>
      <c r="ENM117" s="376"/>
      <c r="ENN117" s="376"/>
      <c r="ENO117" s="376"/>
      <c r="ENP117" s="376"/>
      <c r="ENQ117" s="376"/>
      <c r="ENR117" s="376"/>
      <c r="ENS117" s="376"/>
      <c r="ENT117" s="376"/>
      <c r="ENU117" s="376"/>
      <c r="ENV117" s="376"/>
      <c r="ENW117" s="376"/>
      <c r="ENX117" s="376"/>
      <c r="ENY117" s="376"/>
      <c r="ENZ117" s="376"/>
      <c r="EOA117" s="376"/>
      <c r="EOB117" s="376"/>
      <c r="EOC117" s="376"/>
      <c r="EOD117" s="376"/>
      <c r="EOE117" s="376"/>
      <c r="EOF117" s="376"/>
      <c r="EOG117" s="376"/>
      <c r="EOH117" s="376"/>
      <c r="EOI117" s="376"/>
      <c r="EOJ117" s="376"/>
      <c r="EOK117" s="376"/>
      <c r="EOL117" s="376"/>
      <c r="EOM117" s="376"/>
      <c r="EON117" s="376"/>
      <c r="EOO117" s="376"/>
      <c r="EOP117" s="376"/>
      <c r="EOQ117" s="376"/>
      <c r="EOR117" s="376"/>
      <c r="EOS117" s="376"/>
      <c r="EOT117" s="376"/>
      <c r="EOU117" s="376"/>
      <c r="EOV117" s="376"/>
      <c r="EOW117" s="376"/>
      <c r="EOX117" s="376"/>
      <c r="EOY117" s="376"/>
      <c r="EOZ117" s="376"/>
      <c r="EPA117" s="376"/>
      <c r="EPB117" s="376"/>
      <c r="EPC117" s="376"/>
      <c r="EPD117" s="376"/>
      <c r="EPE117" s="376"/>
      <c r="EPF117" s="376"/>
      <c r="EPG117" s="376"/>
      <c r="EPH117" s="376"/>
      <c r="EPI117" s="376"/>
      <c r="EPJ117" s="376"/>
      <c r="EPK117" s="376"/>
      <c r="EPL117" s="376"/>
      <c r="EPM117" s="376"/>
      <c r="EPN117" s="376"/>
      <c r="EPO117" s="376"/>
      <c r="EPP117" s="376"/>
      <c r="EPQ117" s="376"/>
      <c r="EPR117" s="376"/>
      <c r="EPS117" s="376"/>
      <c r="EPT117" s="376"/>
      <c r="EPU117" s="376"/>
      <c r="EPV117" s="376"/>
      <c r="EPW117" s="376"/>
      <c r="EPX117" s="376"/>
      <c r="EPY117" s="376"/>
      <c r="EPZ117" s="376"/>
      <c r="EQA117" s="376"/>
      <c r="EQB117" s="376"/>
      <c r="EQC117" s="376"/>
      <c r="EQD117" s="376"/>
      <c r="EQE117" s="376"/>
      <c r="EQF117" s="376"/>
      <c r="EQG117" s="376"/>
      <c r="EQH117" s="376"/>
      <c r="EQI117" s="376"/>
      <c r="EQJ117" s="376"/>
      <c r="EQK117" s="376"/>
      <c r="EQL117" s="376"/>
      <c r="EQM117" s="376"/>
      <c r="EQN117" s="376"/>
      <c r="EQO117" s="376"/>
      <c r="EQP117" s="376"/>
      <c r="EQQ117" s="376"/>
      <c r="EQR117" s="376"/>
      <c r="EQS117" s="376"/>
      <c r="EQT117" s="376"/>
      <c r="EQU117" s="376"/>
      <c r="EQV117" s="376"/>
      <c r="EQW117" s="376"/>
      <c r="EQX117" s="376"/>
      <c r="EQY117" s="376"/>
      <c r="EQZ117" s="376"/>
      <c r="ERA117" s="376"/>
      <c r="ERB117" s="376"/>
      <c r="ERC117" s="376"/>
      <c r="ERD117" s="376"/>
      <c r="ERE117" s="376"/>
      <c r="ERF117" s="376"/>
      <c r="ERG117" s="376"/>
      <c r="ERH117" s="376"/>
      <c r="ERI117" s="376"/>
      <c r="ERJ117" s="376"/>
      <c r="ERK117" s="376"/>
      <c r="ERL117" s="376"/>
      <c r="ERM117" s="376"/>
      <c r="ERN117" s="376"/>
      <c r="ERO117" s="376"/>
      <c r="ERP117" s="376"/>
      <c r="ERQ117" s="376"/>
      <c r="ERR117" s="376"/>
      <c r="ERS117" s="376"/>
      <c r="ERT117" s="376"/>
      <c r="ERU117" s="376"/>
      <c r="ERV117" s="376"/>
      <c r="ERW117" s="376"/>
      <c r="ERX117" s="376"/>
      <c r="ERY117" s="376"/>
      <c r="ERZ117" s="376"/>
      <c r="ESA117" s="376"/>
      <c r="ESB117" s="376"/>
      <c r="ESC117" s="376"/>
      <c r="ESD117" s="376"/>
      <c r="ESE117" s="376"/>
      <c r="ESF117" s="376"/>
      <c r="ESG117" s="376"/>
      <c r="ESH117" s="376"/>
      <c r="ESI117" s="376"/>
      <c r="ESJ117" s="376"/>
      <c r="ESK117" s="376"/>
      <c r="ESL117" s="376"/>
      <c r="ESM117" s="376"/>
      <c r="ESN117" s="376"/>
      <c r="ESO117" s="376"/>
      <c r="ESP117" s="376"/>
      <c r="ESQ117" s="376"/>
      <c r="ESR117" s="376"/>
      <c r="ESS117" s="376"/>
      <c r="EST117" s="376"/>
      <c r="ESU117" s="376"/>
      <c r="ESV117" s="376"/>
      <c r="ESW117" s="376"/>
      <c r="ESX117" s="376"/>
      <c r="ESY117" s="376"/>
      <c r="ESZ117" s="376"/>
      <c r="ETA117" s="376"/>
      <c r="ETB117" s="376"/>
      <c r="ETC117" s="376"/>
      <c r="ETD117" s="376"/>
      <c r="ETE117" s="376"/>
      <c r="ETF117" s="376"/>
      <c r="ETG117" s="376"/>
      <c r="ETH117" s="376"/>
      <c r="ETI117" s="376"/>
      <c r="ETJ117" s="376"/>
      <c r="ETK117" s="376"/>
      <c r="ETL117" s="376"/>
      <c r="ETM117" s="376"/>
      <c r="ETN117" s="376"/>
      <c r="ETO117" s="376"/>
      <c r="ETP117" s="376"/>
      <c r="ETQ117" s="376"/>
      <c r="ETR117" s="376"/>
      <c r="ETS117" s="376"/>
      <c r="ETT117" s="376"/>
      <c r="ETU117" s="376"/>
      <c r="ETV117" s="376"/>
      <c r="ETW117" s="376"/>
      <c r="ETX117" s="376"/>
      <c r="ETY117" s="376"/>
      <c r="ETZ117" s="376"/>
      <c r="EUA117" s="376"/>
      <c r="EUB117" s="376"/>
      <c r="EUC117" s="376"/>
      <c r="EUD117" s="376"/>
      <c r="EUE117" s="376"/>
      <c r="EUF117" s="376"/>
      <c r="EUG117" s="376"/>
      <c r="EUH117" s="376"/>
      <c r="EUI117" s="376"/>
      <c r="EUJ117" s="376"/>
      <c r="EUK117" s="376"/>
      <c r="EUL117" s="376"/>
      <c r="EUM117" s="376"/>
      <c r="EUN117" s="376"/>
      <c r="EUO117" s="376"/>
      <c r="EUP117" s="376"/>
      <c r="EUQ117" s="376"/>
      <c r="EUR117" s="376"/>
      <c r="EUS117" s="376"/>
      <c r="EUT117" s="376"/>
      <c r="EUU117" s="376"/>
      <c r="EUV117" s="376"/>
      <c r="EUW117" s="376"/>
      <c r="EUX117" s="376"/>
      <c r="EUY117" s="376"/>
      <c r="EUZ117" s="376"/>
      <c r="EVA117" s="376"/>
      <c r="EVB117" s="376"/>
      <c r="EVC117" s="376"/>
      <c r="EVD117" s="376"/>
      <c r="EVE117" s="376"/>
      <c r="EVF117" s="376"/>
      <c r="EVG117" s="376"/>
      <c r="EVH117" s="376"/>
      <c r="EVI117" s="376"/>
      <c r="EVJ117" s="376"/>
      <c r="EVK117" s="376"/>
      <c r="EVL117" s="376"/>
      <c r="EVM117" s="376"/>
      <c r="EVN117" s="376"/>
      <c r="EVO117" s="376"/>
      <c r="EVP117" s="376"/>
      <c r="EVQ117" s="376"/>
      <c r="EVR117" s="376"/>
      <c r="EVS117" s="376"/>
      <c r="EVT117" s="376"/>
      <c r="EVU117" s="376"/>
      <c r="EVV117" s="376"/>
      <c r="EVW117" s="376"/>
      <c r="EVX117" s="376"/>
      <c r="EVY117" s="376"/>
      <c r="EVZ117" s="376"/>
      <c r="EWA117" s="376"/>
      <c r="EWB117" s="376"/>
      <c r="EWC117" s="376"/>
      <c r="EWD117" s="376"/>
      <c r="EWE117" s="376"/>
      <c r="EWF117" s="376"/>
      <c r="EWG117" s="376"/>
      <c r="EWH117" s="376"/>
      <c r="EWI117" s="376"/>
      <c r="EWJ117" s="376"/>
      <c r="EWK117" s="376"/>
      <c r="EWL117" s="376"/>
      <c r="EWM117" s="376"/>
      <c r="EWN117" s="376"/>
      <c r="EWO117" s="376"/>
      <c r="EWP117" s="376"/>
      <c r="EWQ117" s="376"/>
      <c r="EWR117" s="376"/>
      <c r="EWS117" s="376"/>
      <c r="EWT117" s="376"/>
      <c r="EWU117" s="376"/>
      <c r="EWV117" s="376"/>
      <c r="EWW117" s="376"/>
      <c r="EWX117" s="376"/>
      <c r="EWY117" s="376"/>
      <c r="EWZ117" s="376"/>
      <c r="EXA117" s="376"/>
      <c r="EXB117" s="376"/>
      <c r="EXC117" s="376"/>
      <c r="EXD117" s="376"/>
      <c r="EXE117" s="376"/>
      <c r="EXF117" s="376"/>
      <c r="EXG117" s="376"/>
      <c r="EXH117" s="376"/>
      <c r="EXI117" s="376"/>
      <c r="EXJ117" s="376"/>
      <c r="EXK117" s="376"/>
      <c r="EXL117" s="376"/>
      <c r="EXM117" s="376"/>
      <c r="EXN117" s="376"/>
      <c r="EXO117" s="376"/>
      <c r="EXP117" s="376"/>
      <c r="EXQ117" s="376"/>
      <c r="EXR117" s="376"/>
      <c r="EXS117" s="376"/>
      <c r="EXT117" s="376"/>
      <c r="EXU117" s="376"/>
      <c r="EXV117" s="376"/>
      <c r="EXW117" s="376"/>
      <c r="EXX117" s="376"/>
      <c r="EXY117" s="376"/>
      <c r="EXZ117" s="376"/>
      <c r="EYA117" s="376"/>
      <c r="EYB117" s="376"/>
      <c r="EYC117" s="376"/>
      <c r="EYD117" s="376"/>
      <c r="EYE117" s="376"/>
      <c r="EYF117" s="376"/>
      <c r="EYG117" s="376"/>
      <c r="EYH117" s="376"/>
      <c r="EYI117" s="376"/>
      <c r="EYJ117" s="376"/>
      <c r="EYK117" s="376"/>
      <c r="EYL117" s="376"/>
      <c r="EYM117" s="376"/>
      <c r="EYN117" s="376"/>
      <c r="EYO117" s="376"/>
      <c r="EYP117" s="376"/>
      <c r="EYQ117" s="376"/>
      <c r="EYR117" s="376"/>
      <c r="EYS117" s="376"/>
      <c r="EYT117" s="376"/>
      <c r="EYU117" s="376"/>
      <c r="EYV117" s="376"/>
      <c r="EYW117" s="376"/>
      <c r="EYX117" s="376"/>
      <c r="EYY117" s="376"/>
      <c r="EYZ117" s="376"/>
      <c r="EZA117" s="376"/>
      <c r="EZB117" s="376"/>
      <c r="EZC117" s="376"/>
      <c r="EZD117" s="376"/>
      <c r="EZE117" s="376"/>
      <c r="EZF117" s="376"/>
      <c r="EZG117" s="376"/>
      <c r="EZH117" s="376"/>
      <c r="EZI117" s="376"/>
      <c r="EZJ117" s="376"/>
      <c r="EZK117" s="376"/>
      <c r="EZL117" s="376"/>
      <c r="EZM117" s="376"/>
      <c r="EZN117" s="376"/>
      <c r="EZO117" s="376"/>
      <c r="EZP117" s="376"/>
      <c r="EZQ117" s="376"/>
      <c r="EZR117" s="376"/>
      <c r="EZS117" s="376"/>
      <c r="EZT117" s="376"/>
      <c r="EZU117" s="376"/>
      <c r="EZV117" s="376"/>
      <c r="EZW117" s="376"/>
      <c r="EZX117" s="376"/>
      <c r="EZY117" s="376"/>
      <c r="EZZ117" s="376"/>
      <c r="FAA117" s="376"/>
      <c r="FAB117" s="376"/>
      <c r="FAC117" s="376"/>
      <c r="FAD117" s="376"/>
      <c r="FAE117" s="376"/>
      <c r="FAF117" s="376"/>
      <c r="FAG117" s="376"/>
      <c r="FAH117" s="376"/>
      <c r="FAI117" s="376"/>
      <c r="FAJ117" s="376"/>
      <c r="FAK117" s="376"/>
      <c r="FAL117" s="376"/>
      <c r="FAM117" s="376"/>
      <c r="FAN117" s="376"/>
      <c r="FAO117" s="376"/>
      <c r="FAP117" s="376"/>
      <c r="FAQ117" s="376"/>
      <c r="FAR117" s="376"/>
      <c r="FAS117" s="376"/>
      <c r="FAT117" s="376"/>
      <c r="FAU117" s="376"/>
      <c r="FAV117" s="376"/>
      <c r="FAW117" s="376"/>
      <c r="FAX117" s="376"/>
      <c r="FAY117" s="376"/>
      <c r="FAZ117" s="376"/>
      <c r="FBA117" s="376"/>
      <c r="FBB117" s="376"/>
      <c r="FBC117" s="376"/>
      <c r="FBD117" s="376"/>
      <c r="FBE117" s="376"/>
      <c r="FBF117" s="376"/>
      <c r="FBG117" s="376"/>
      <c r="FBH117" s="376"/>
      <c r="FBI117" s="376"/>
      <c r="FBJ117" s="376"/>
      <c r="FBK117" s="376"/>
      <c r="FBL117" s="376"/>
      <c r="FBM117" s="376"/>
      <c r="FBN117" s="376"/>
      <c r="FBO117" s="376"/>
      <c r="FBP117" s="376"/>
      <c r="FBQ117" s="376"/>
      <c r="FBR117" s="376"/>
      <c r="FBS117" s="376"/>
      <c r="FBT117" s="376"/>
      <c r="FBU117" s="376"/>
      <c r="FBV117" s="376"/>
      <c r="FBW117" s="376"/>
      <c r="FBX117" s="376"/>
      <c r="FBY117" s="376"/>
      <c r="FBZ117" s="376"/>
      <c r="FCA117" s="376"/>
      <c r="FCB117" s="376"/>
      <c r="FCC117" s="376"/>
      <c r="FCD117" s="376"/>
      <c r="FCE117" s="376"/>
      <c r="FCF117" s="376"/>
      <c r="FCG117" s="376"/>
      <c r="FCH117" s="376"/>
      <c r="FCI117" s="376"/>
      <c r="FCJ117" s="376"/>
      <c r="FCK117" s="376"/>
      <c r="FCL117" s="376"/>
      <c r="FCM117" s="376"/>
      <c r="FCN117" s="376"/>
      <c r="FCO117" s="376"/>
      <c r="FCP117" s="376"/>
      <c r="FCQ117" s="376"/>
      <c r="FCR117" s="376"/>
      <c r="FCS117" s="376"/>
      <c r="FCT117" s="376"/>
      <c r="FCU117" s="376"/>
      <c r="FCV117" s="376"/>
      <c r="FCW117" s="376"/>
      <c r="FCX117" s="376"/>
      <c r="FCY117" s="376"/>
      <c r="FCZ117" s="376"/>
      <c r="FDA117" s="376"/>
      <c r="FDB117" s="376"/>
      <c r="FDC117" s="376"/>
      <c r="FDD117" s="376"/>
      <c r="FDE117" s="376"/>
      <c r="FDF117" s="376"/>
      <c r="FDG117" s="376"/>
      <c r="FDH117" s="376"/>
      <c r="FDI117" s="376"/>
      <c r="FDJ117" s="376"/>
      <c r="FDK117" s="376"/>
      <c r="FDL117" s="376"/>
      <c r="FDM117" s="376"/>
      <c r="FDN117" s="376"/>
      <c r="FDO117" s="376"/>
      <c r="FDP117" s="376"/>
      <c r="FDQ117" s="376"/>
      <c r="FDR117" s="376"/>
      <c r="FDS117" s="376"/>
      <c r="FDT117" s="376"/>
      <c r="FDU117" s="376"/>
      <c r="FDV117" s="376"/>
      <c r="FDW117" s="376"/>
      <c r="FDX117" s="376"/>
      <c r="FDY117" s="376"/>
      <c r="FDZ117" s="376"/>
      <c r="FEA117" s="376"/>
      <c r="FEB117" s="376"/>
      <c r="FEC117" s="376"/>
      <c r="FED117" s="376"/>
      <c r="FEE117" s="376"/>
      <c r="FEF117" s="376"/>
      <c r="FEG117" s="376"/>
      <c r="FEH117" s="376"/>
      <c r="FEI117" s="376"/>
      <c r="FEJ117" s="376"/>
      <c r="FEK117" s="376"/>
      <c r="FEL117" s="376"/>
      <c r="FEM117" s="376"/>
      <c r="FEN117" s="376"/>
      <c r="FEO117" s="376"/>
      <c r="FEP117" s="376"/>
      <c r="FEQ117" s="376"/>
      <c r="FER117" s="376"/>
      <c r="FES117" s="376"/>
      <c r="FET117" s="376"/>
      <c r="FEU117" s="376"/>
      <c r="FEV117" s="376"/>
      <c r="FEW117" s="376"/>
      <c r="FEX117" s="376"/>
      <c r="FEY117" s="376"/>
      <c r="FEZ117" s="376"/>
      <c r="FFA117" s="376"/>
      <c r="FFB117" s="376"/>
      <c r="FFC117" s="376"/>
      <c r="FFD117" s="376"/>
      <c r="FFE117" s="376"/>
      <c r="FFF117" s="376"/>
      <c r="FFG117" s="376"/>
      <c r="FFH117" s="376"/>
      <c r="FFI117" s="376"/>
      <c r="FFJ117" s="376"/>
      <c r="FFK117" s="376"/>
      <c r="FFL117" s="376"/>
      <c r="FFM117" s="376"/>
      <c r="FFN117" s="376"/>
      <c r="FFO117" s="376"/>
      <c r="FFP117" s="376"/>
      <c r="FFQ117" s="376"/>
      <c r="FFR117" s="376"/>
      <c r="FFS117" s="376"/>
      <c r="FFT117" s="376"/>
      <c r="FFU117" s="376"/>
      <c r="FFV117" s="376"/>
      <c r="FFW117" s="376"/>
      <c r="FFX117" s="376"/>
      <c r="FFY117" s="376"/>
      <c r="FFZ117" s="376"/>
      <c r="FGA117" s="376"/>
      <c r="FGB117" s="376"/>
      <c r="FGC117" s="376"/>
      <c r="FGD117" s="376"/>
      <c r="FGE117" s="376"/>
      <c r="FGF117" s="376"/>
      <c r="FGG117" s="376"/>
      <c r="FGH117" s="376"/>
      <c r="FGI117" s="376"/>
      <c r="FGJ117" s="376"/>
      <c r="FGK117" s="376"/>
      <c r="FGL117" s="376"/>
      <c r="FGM117" s="376"/>
      <c r="FGN117" s="376"/>
      <c r="FGO117" s="376"/>
      <c r="FGP117" s="376"/>
      <c r="FGQ117" s="376"/>
      <c r="FGR117" s="376"/>
      <c r="FGS117" s="376"/>
      <c r="FGT117" s="376"/>
      <c r="FGU117" s="376"/>
      <c r="FGV117" s="376"/>
      <c r="FGW117" s="376"/>
      <c r="FGX117" s="376"/>
      <c r="FGY117" s="376"/>
      <c r="FGZ117" s="376"/>
      <c r="FHA117" s="376"/>
      <c r="FHB117" s="376"/>
      <c r="FHC117" s="376"/>
      <c r="FHD117" s="376"/>
      <c r="FHE117" s="376"/>
      <c r="FHF117" s="376"/>
      <c r="FHG117" s="376"/>
      <c r="FHH117" s="376"/>
      <c r="FHI117" s="376"/>
      <c r="FHJ117" s="376"/>
      <c r="FHK117" s="376"/>
      <c r="FHL117" s="376"/>
      <c r="FHM117" s="376"/>
      <c r="FHN117" s="376"/>
      <c r="FHO117" s="376"/>
      <c r="FHP117" s="376"/>
      <c r="FHQ117" s="376"/>
      <c r="FHR117" s="376"/>
      <c r="FHS117" s="376"/>
      <c r="FHT117" s="376"/>
      <c r="FHU117" s="376"/>
      <c r="FHV117" s="376"/>
      <c r="FHW117" s="376"/>
      <c r="FHX117" s="376"/>
      <c r="FHY117" s="376"/>
      <c r="FHZ117" s="376"/>
      <c r="FIA117" s="376"/>
      <c r="FIB117" s="376"/>
      <c r="FIC117" s="376"/>
      <c r="FID117" s="376"/>
      <c r="FIE117" s="376"/>
      <c r="FIF117" s="376"/>
      <c r="FIG117" s="376"/>
      <c r="FIH117" s="376"/>
      <c r="FII117" s="376"/>
      <c r="FIJ117" s="376"/>
      <c r="FIK117" s="376"/>
      <c r="FIL117" s="376"/>
      <c r="FIM117" s="376"/>
      <c r="FIN117" s="376"/>
      <c r="FIO117" s="376"/>
      <c r="FIP117" s="376"/>
      <c r="FIQ117" s="376"/>
      <c r="FIR117" s="376"/>
      <c r="FIS117" s="376"/>
      <c r="FIT117" s="376"/>
      <c r="FIU117" s="376"/>
      <c r="FIV117" s="376"/>
      <c r="FIW117" s="376"/>
      <c r="FIX117" s="376"/>
      <c r="FIY117" s="376"/>
      <c r="FIZ117" s="376"/>
      <c r="FJA117" s="376"/>
      <c r="FJB117" s="376"/>
      <c r="FJC117" s="376"/>
      <c r="FJD117" s="376"/>
      <c r="FJE117" s="376"/>
      <c r="FJF117" s="376"/>
      <c r="FJG117" s="376"/>
      <c r="FJH117" s="376"/>
      <c r="FJI117" s="376"/>
      <c r="FJJ117" s="376"/>
      <c r="FJK117" s="376"/>
      <c r="FJL117" s="376"/>
      <c r="FJM117" s="376"/>
      <c r="FJN117" s="376"/>
      <c r="FJO117" s="376"/>
      <c r="FJP117" s="376"/>
      <c r="FJQ117" s="376"/>
      <c r="FJR117" s="376"/>
      <c r="FJS117" s="376"/>
      <c r="FJT117" s="376"/>
      <c r="FJU117" s="376"/>
      <c r="FJV117" s="376"/>
      <c r="FJW117" s="376"/>
      <c r="FJX117" s="376"/>
      <c r="FJY117" s="376"/>
      <c r="FJZ117" s="376"/>
      <c r="FKA117" s="376"/>
      <c r="FKB117" s="376"/>
      <c r="FKC117" s="376"/>
      <c r="FKD117" s="376"/>
      <c r="FKE117" s="376"/>
      <c r="FKF117" s="376"/>
      <c r="FKG117" s="376"/>
      <c r="FKH117" s="376"/>
      <c r="FKI117" s="376"/>
      <c r="FKJ117" s="376"/>
      <c r="FKK117" s="376"/>
      <c r="FKL117" s="376"/>
      <c r="FKM117" s="376"/>
      <c r="FKN117" s="376"/>
      <c r="FKO117" s="376"/>
      <c r="FKP117" s="376"/>
      <c r="FKQ117" s="376"/>
      <c r="FKR117" s="376"/>
      <c r="FKS117" s="376"/>
      <c r="FKT117" s="376"/>
      <c r="FKU117" s="376"/>
      <c r="FKV117" s="376"/>
      <c r="FKW117" s="376"/>
      <c r="FKX117" s="376"/>
      <c r="FKY117" s="376"/>
      <c r="FKZ117" s="376"/>
      <c r="FLA117" s="376"/>
      <c r="FLB117" s="376"/>
      <c r="FLC117" s="376"/>
      <c r="FLD117" s="376"/>
      <c r="FLE117" s="376"/>
      <c r="FLF117" s="376"/>
      <c r="FLG117" s="376"/>
      <c r="FLH117" s="376"/>
      <c r="FLI117" s="376"/>
      <c r="FLJ117" s="376"/>
      <c r="FLK117" s="376"/>
      <c r="FLL117" s="376"/>
      <c r="FLM117" s="376"/>
      <c r="FLN117" s="376"/>
      <c r="FLO117" s="376"/>
      <c r="FLP117" s="376"/>
      <c r="FLQ117" s="376"/>
      <c r="FLR117" s="376"/>
      <c r="FLS117" s="376"/>
      <c r="FLT117" s="376"/>
      <c r="FLU117" s="376"/>
      <c r="FLV117" s="376"/>
      <c r="FLW117" s="376"/>
      <c r="FLX117" s="376"/>
      <c r="FLY117" s="376"/>
      <c r="FLZ117" s="376"/>
      <c r="FMA117" s="376"/>
      <c r="FMB117" s="376"/>
      <c r="FMC117" s="376"/>
      <c r="FMD117" s="376"/>
      <c r="FME117" s="376"/>
      <c r="FMF117" s="376"/>
      <c r="FMG117" s="376"/>
      <c r="FMH117" s="376"/>
      <c r="FMI117" s="376"/>
      <c r="FMJ117" s="376"/>
      <c r="FMK117" s="376"/>
      <c r="FML117" s="376"/>
      <c r="FMM117" s="376"/>
      <c r="FMN117" s="376"/>
      <c r="FMO117" s="376"/>
      <c r="FMP117" s="376"/>
      <c r="FMQ117" s="376"/>
      <c r="FMR117" s="376"/>
      <c r="FMS117" s="376"/>
      <c r="FMT117" s="376"/>
      <c r="FMU117" s="376"/>
      <c r="FMV117" s="376"/>
      <c r="FMW117" s="376"/>
      <c r="FMX117" s="376"/>
      <c r="FMY117" s="376"/>
      <c r="FMZ117" s="376"/>
      <c r="FNA117" s="376"/>
      <c r="FNB117" s="376"/>
      <c r="FNC117" s="376"/>
      <c r="FND117" s="376"/>
      <c r="FNE117" s="376"/>
      <c r="FNF117" s="376"/>
      <c r="FNG117" s="376"/>
      <c r="FNH117" s="376"/>
      <c r="FNI117" s="376"/>
      <c r="FNJ117" s="376"/>
      <c r="FNK117" s="376"/>
      <c r="FNL117" s="376"/>
      <c r="FNM117" s="376"/>
      <c r="FNN117" s="376"/>
      <c r="FNO117" s="376"/>
      <c r="FNP117" s="376"/>
      <c r="FNQ117" s="376"/>
      <c r="FNR117" s="376"/>
      <c r="FNS117" s="376"/>
      <c r="FNT117" s="376"/>
      <c r="FNU117" s="376"/>
      <c r="FNV117" s="376"/>
      <c r="FNW117" s="376"/>
      <c r="FNX117" s="376"/>
      <c r="FNY117" s="376"/>
      <c r="FNZ117" s="376"/>
      <c r="FOA117" s="376"/>
      <c r="FOB117" s="376"/>
      <c r="FOC117" s="376"/>
      <c r="FOD117" s="376"/>
      <c r="FOE117" s="376"/>
      <c r="FOF117" s="376"/>
      <c r="FOG117" s="376"/>
      <c r="FOH117" s="376"/>
      <c r="FOI117" s="376"/>
      <c r="FOJ117" s="376"/>
      <c r="FOK117" s="376"/>
      <c r="FOL117" s="376"/>
      <c r="FOM117" s="376"/>
      <c r="FON117" s="376"/>
      <c r="FOO117" s="376"/>
      <c r="FOP117" s="376"/>
      <c r="FOQ117" s="376"/>
      <c r="FOR117" s="376"/>
      <c r="FOS117" s="376"/>
      <c r="FOT117" s="376"/>
      <c r="FOU117" s="376"/>
      <c r="FOV117" s="376"/>
      <c r="FOW117" s="376"/>
      <c r="FOX117" s="376"/>
      <c r="FOY117" s="376"/>
      <c r="FOZ117" s="376"/>
      <c r="FPA117" s="376"/>
      <c r="FPB117" s="376"/>
      <c r="FPC117" s="376"/>
      <c r="FPD117" s="376"/>
      <c r="FPE117" s="376"/>
      <c r="FPF117" s="376"/>
      <c r="FPG117" s="376"/>
      <c r="FPH117" s="376"/>
      <c r="FPI117" s="376"/>
      <c r="FPJ117" s="376"/>
      <c r="FPK117" s="376"/>
      <c r="FPL117" s="376"/>
      <c r="FPM117" s="376"/>
      <c r="FPN117" s="376"/>
      <c r="FPO117" s="376"/>
      <c r="FPP117" s="376"/>
      <c r="FPQ117" s="376"/>
      <c r="FPR117" s="376"/>
      <c r="FPS117" s="376"/>
      <c r="FPT117" s="376"/>
      <c r="FPU117" s="376"/>
      <c r="FPV117" s="376"/>
      <c r="FPW117" s="376"/>
      <c r="FPX117" s="376"/>
      <c r="FPY117" s="376"/>
      <c r="FPZ117" s="376"/>
      <c r="FQA117" s="376"/>
      <c r="FQB117" s="376"/>
      <c r="FQC117" s="376"/>
      <c r="FQD117" s="376"/>
      <c r="FQE117" s="376"/>
      <c r="FQF117" s="376"/>
      <c r="FQG117" s="376"/>
      <c r="FQH117" s="376"/>
      <c r="FQI117" s="376"/>
      <c r="FQJ117" s="376"/>
      <c r="FQK117" s="376"/>
      <c r="FQL117" s="376"/>
      <c r="FQM117" s="376"/>
      <c r="FQN117" s="376"/>
      <c r="FQO117" s="376"/>
      <c r="FQP117" s="376"/>
      <c r="FQQ117" s="376"/>
      <c r="FQR117" s="376"/>
      <c r="FQS117" s="376"/>
      <c r="FQT117" s="376"/>
      <c r="FQU117" s="376"/>
      <c r="FQV117" s="376"/>
      <c r="FQW117" s="376"/>
      <c r="FQX117" s="376"/>
      <c r="FQY117" s="376"/>
      <c r="FQZ117" s="376"/>
      <c r="FRA117" s="376"/>
      <c r="FRB117" s="376"/>
      <c r="FRC117" s="376"/>
      <c r="FRD117" s="376"/>
      <c r="FRE117" s="376"/>
      <c r="FRF117" s="376"/>
      <c r="FRG117" s="376"/>
      <c r="FRH117" s="376"/>
      <c r="FRI117" s="376"/>
      <c r="FRJ117" s="376"/>
      <c r="FRK117" s="376"/>
      <c r="FRL117" s="376"/>
      <c r="FRM117" s="376"/>
      <c r="FRN117" s="376"/>
      <c r="FRO117" s="376"/>
      <c r="FRP117" s="376"/>
      <c r="FRQ117" s="376"/>
      <c r="FRR117" s="376"/>
      <c r="FRS117" s="376"/>
      <c r="FRT117" s="376"/>
      <c r="FRU117" s="376"/>
      <c r="FRV117" s="376"/>
      <c r="FRW117" s="376"/>
      <c r="FRX117" s="376"/>
      <c r="FRY117" s="376"/>
      <c r="FRZ117" s="376"/>
      <c r="FSA117" s="376"/>
      <c r="FSB117" s="376"/>
      <c r="FSC117" s="376"/>
      <c r="FSD117" s="376"/>
      <c r="FSE117" s="376"/>
      <c r="FSF117" s="376"/>
      <c r="FSG117" s="376"/>
      <c r="FSH117" s="376"/>
      <c r="FSI117" s="376"/>
      <c r="FSJ117" s="376"/>
      <c r="FSK117" s="376"/>
      <c r="FSL117" s="376"/>
      <c r="FSM117" s="376"/>
      <c r="FSN117" s="376"/>
      <c r="FSO117" s="376"/>
      <c r="FSP117" s="376"/>
      <c r="FSQ117" s="376"/>
      <c r="FSR117" s="376"/>
      <c r="FSS117" s="376"/>
      <c r="FST117" s="376"/>
      <c r="FSU117" s="376"/>
      <c r="FSV117" s="376"/>
      <c r="FSW117" s="376"/>
      <c r="FSX117" s="376"/>
      <c r="FSY117" s="376"/>
      <c r="FSZ117" s="376"/>
      <c r="FTA117" s="376"/>
      <c r="FTB117" s="376"/>
      <c r="FTC117" s="376"/>
      <c r="FTD117" s="376"/>
      <c r="FTE117" s="376"/>
      <c r="FTF117" s="376"/>
      <c r="FTG117" s="376"/>
      <c r="FTH117" s="376"/>
      <c r="FTI117" s="376"/>
      <c r="FTJ117" s="376"/>
      <c r="FTK117" s="376"/>
      <c r="FTL117" s="376"/>
      <c r="FTM117" s="376"/>
      <c r="FTN117" s="376"/>
      <c r="FTO117" s="376"/>
      <c r="FTP117" s="376"/>
      <c r="FTQ117" s="376"/>
      <c r="FTR117" s="376"/>
      <c r="FTS117" s="376"/>
      <c r="FTT117" s="376"/>
      <c r="FTU117" s="376"/>
      <c r="FTV117" s="376"/>
      <c r="FTW117" s="376"/>
      <c r="FTX117" s="376"/>
      <c r="FTY117" s="376"/>
      <c r="FTZ117" s="376"/>
      <c r="FUA117" s="376"/>
      <c r="FUB117" s="376"/>
      <c r="FUC117" s="376"/>
      <c r="FUD117" s="376"/>
      <c r="FUE117" s="376"/>
      <c r="FUF117" s="376"/>
      <c r="FUG117" s="376"/>
      <c r="FUH117" s="376"/>
      <c r="FUI117" s="376"/>
      <c r="FUJ117" s="376"/>
      <c r="FUK117" s="376"/>
      <c r="FUL117" s="376"/>
      <c r="FUM117" s="376"/>
      <c r="FUN117" s="376"/>
      <c r="FUO117" s="376"/>
      <c r="FUP117" s="376"/>
      <c r="FUQ117" s="376"/>
      <c r="FUR117" s="376"/>
      <c r="FUS117" s="376"/>
      <c r="FUT117" s="376"/>
      <c r="FUU117" s="376"/>
      <c r="FUV117" s="376"/>
      <c r="FUW117" s="376"/>
      <c r="FUX117" s="376"/>
      <c r="FUY117" s="376"/>
      <c r="FUZ117" s="376"/>
      <c r="FVA117" s="376"/>
      <c r="FVB117" s="376"/>
      <c r="FVC117" s="376"/>
      <c r="FVD117" s="376"/>
      <c r="FVE117" s="376"/>
      <c r="FVF117" s="376"/>
      <c r="FVG117" s="376"/>
      <c r="FVH117" s="376"/>
      <c r="FVI117" s="376"/>
      <c r="FVJ117" s="376"/>
      <c r="FVK117" s="376"/>
      <c r="FVL117" s="376"/>
      <c r="FVM117" s="376"/>
      <c r="FVN117" s="376"/>
      <c r="FVO117" s="376"/>
      <c r="FVP117" s="376"/>
      <c r="FVQ117" s="376"/>
      <c r="FVR117" s="376"/>
      <c r="FVS117" s="376"/>
      <c r="FVT117" s="376"/>
      <c r="FVU117" s="376"/>
      <c r="FVV117" s="376"/>
      <c r="FVW117" s="376"/>
      <c r="FVX117" s="376"/>
      <c r="FVY117" s="376"/>
      <c r="FVZ117" s="376"/>
      <c r="FWA117" s="376"/>
      <c r="FWB117" s="376"/>
      <c r="FWC117" s="376"/>
      <c r="FWD117" s="376"/>
      <c r="FWE117" s="376"/>
      <c r="FWF117" s="376"/>
      <c r="FWG117" s="376"/>
      <c r="FWH117" s="376"/>
      <c r="FWI117" s="376"/>
      <c r="FWJ117" s="376"/>
      <c r="FWK117" s="376"/>
      <c r="FWL117" s="376"/>
      <c r="FWM117" s="376"/>
      <c r="FWN117" s="376"/>
      <c r="FWO117" s="376"/>
      <c r="FWP117" s="376"/>
      <c r="FWQ117" s="376"/>
      <c r="FWR117" s="376"/>
      <c r="FWS117" s="376"/>
      <c r="FWT117" s="376"/>
      <c r="FWU117" s="376"/>
      <c r="FWV117" s="376"/>
      <c r="FWW117" s="376"/>
      <c r="FWX117" s="376"/>
      <c r="FWY117" s="376"/>
      <c r="FWZ117" s="376"/>
      <c r="FXA117" s="376"/>
      <c r="FXB117" s="376"/>
      <c r="FXC117" s="376"/>
      <c r="FXD117" s="376"/>
      <c r="FXE117" s="376"/>
      <c r="FXF117" s="376"/>
      <c r="FXG117" s="376"/>
      <c r="FXH117" s="376"/>
      <c r="FXI117" s="376"/>
      <c r="FXJ117" s="376"/>
      <c r="FXK117" s="376"/>
      <c r="FXL117" s="376"/>
      <c r="FXM117" s="376"/>
      <c r="FXN117" s="376"/>
      <c r="FXO117" s="376"/>
      <c r="FXP117" s="376"/>
      <c r="FXQ117" s="376"/>
      <c r="FXR117" s="376"/>
      <c r="FXS117" s="376"/>
      <c r="FXT117" s="376"/>
      <c r="FXU117" s="376"/>
      <c r="FXV117" s="376"/>
      <c r="FXW117" s="376"/>
      <c r="FXX117" s="376"/>
      <c r="FXY117" s="376"/>
      <c r="FXZ117" s="376"/>
      <c r="FYA117" s="376"/>
      <c r="FYB117" s="376"/>
      <c r="FYC117" s="376"/>
      <c r="FYD117" s="376"/>
      <c r="FYE117" s="376"/>
      <c r="FYF117" s="376"/>
      <c r="FYG117" s="376"/>
      <c r="FYH117" s="376"/>
      <c r="FYI117" s="376"/>
      <c r="FYJ117" s="376"/>
      <c r="FYK117" s="376"/>
      <c r="FYL117" s="376"/>
      <c r="FYM117" s="376"/>
      <c r="FYN117" s="376"/>
      <c r="FYO117" s="376"/>
      <c r="FYP117" s="376"/>
      <c r="FYQ117" s="376"/>
      <c r="FYR117" s="376"/>
      <c r="FYS117" s="376"/>
      <c r="FYT117" s="376"/>
      <c r="FYU117" s="376"/>
      <c r="FYV117" s="376"/>
      <c r="FYW117" s="376"/>
      <c r="FYX117" s="376"/>
      <c r="FYY117" s="376"/>
      <c r="FYZ117" s="376"/>
      <c r="FZA117" s="376"/>
      <c r="FZB117" s="376"/>
      <c r="FZC117" s="376"/>
      <c r="FZD117" s="376"/>
      <c r="FZE117" s="376"/>
      <c r="FZF117" s="376"/>
      <c r="FZG117" s="376"/>
      <c r="FZH117" s="376"/>
      <c r="FZI117" s="376"/>
      <c r="FZJ117" s="376"/>
      <c r="FZK117" s="376"/>
      <c r="FZL117" s="376"/>
      <c r="FZM117" s="376"/>
      <c r="FZN117" s="376"/>
      <c r="FZO117" s="376"/>
      <c r="FZP117" s="376"/>
      <c r="FZQ117" s="376"/>
      <c r="FZR117" s="376"/>
      <c r="FZS117" s="376"/>
      <c r="FZT117" s="376"/>
      <c r="FZU117" s="376"/>
      <c r="FZV117" s="376"/>
      <c r="FZW117" s="376"/>
      <c r="FZX117" s="376"/>
      <c r="FZY117" s="376"/>
      <c r="FZZ117" s="376"/>
      <c r="GAA117" s="376"/>
      <c r="GAB117" s="376"/>
      <c r="GAC117" s="376"/>
      <c r="GAD117" s="376"/>
      <c r="GAE117" s="376"/>
      <c r="GAF117" s="376"/>
      <c r="GAG117" s="376"/>
      <c r="GAH117" s="376"/>
      <c r="GAI117" s="376"/>
      <c r="GAJ117" s="376"/>
      <c r="GAK117" s="376"/>
      <c r="GAL117" s="376"/>
      <c r="GAM117" s="376"/>
      <c r="GAN117" s="376"/>
      <c r="GAO117" s="376"/>
      <c r="GAP117" s="376"/>
      <c r="GAQ117" s="376"/>
      <c r="GAR117" s="376"/>
      <c r="GAS117" s="376"/>
      <c r="GAT117" s="376"/>
      <c r="GAU117" s="376"/>
      <c r="GAV117" s="376"/>
      <c r="GAW117" s="376"/>
      <c r="GAX117" s="376"/>
      <c r="GAY117" s="376"/>
      <c r="GAZ117" s="376"/>
      <c r="GBA117" s="376"/>
      <c r="GBB117" s="376"/>
      <c r="GBC117" s="376"/>
      <c r="GBD117" s="376"/>
      <c r="GBE117" s="376"/>
      <c r="GBF117" s="376"/>
      <c r="GBG117" s="376"/>
      <c r="GBH117" s="376"/>
      <c r="GBI117" s="376"/>
      <c r="GBJ117" s="376"/>
      <c r="GBK117" s="376"/>
      <c r="GBL117" s="376"/>
      <c r="GBM117" s="376"/>
      <c r="GBN117" s="376"/>
      <c r="GBO117" s="376"/>
      <c r="GBP117" s="376"/>
      <c r="GBQ117" s="376"/>
      <c r="GBR117" s="376"/>
      <c r="GBS117" s="376"/>
      <c r="GBT117" s="376"/>
      <c r="GBU117" s="376"/>
      <c r="GBV117" s="376"/>
      <c r="GBW117" s="376"/>
      <c r="GBX117" s="376"/>
      <c r="GBY117" s="376"/>
      <c r="GBZ117" s="376"/>
      <c r="GCA117" s="376"/>
      <c r="GCB117" s="376"/>
      <c r="GCC117" s="376"/>
      <c r="GCD117" s="376"/>
      <c r="GCE117" s="376"/>
      <c r="GCF117" s="376"/>
      <c r="GCG117" s="376"/>
      <c r="GCH117" s="376"/>
      <c r="GCI117" s="376"/>
      <c r="GCJ117" s="376"/>
      <c r="GCK117" s="376"/>
      <c r="GCL117" s="376"/>
      <c r="GCM117" s="376"/>
      <c r="GCN117" s="376"/>
      <c r="GCO117" s="376"/>
      <c r="GCP117" s="376"/>
      <c r="GCQ117" s="376"/>
      <c r="GCR117" s="376"/>
      <c r="GCS117" s="376"/>
      <c r="GCT117" s="376"/>
      <c r="GCU117" s="376"/>
      <c r="GCV117" s="376"/>
      <c r="GCW117" s="376"/>
      <c r="GCX117" s="376"/>
      <c r="GCY117" s="376"/>
      <c r="GCZ117" s="376"/>
      <c r="GDA117" s="376"/>
      <c r="GDB117" s="376"/>
      <c r="GDC117" s="376"/>
      <c r="GDD117" s="376"/>
      <c r="GDE117" s="376"/>
      <c r="GDF117" s="376"/>
      <c r="GDG117" s="376"/>
      <c r="GDH117" s="376"/>
      <c r="GDI117" s="376"/>
      <c r="GDJ117" s="376"/>
      <c r="GDK117" s="376"/>
      <c r="GDL117" s="376"/>
      <c r="GDM117" s="376"/>
      <c r="GDN117" s="376"/>
      <c r="GDO117" s="376"/>
      <c r="GDP117" s="376"/>
      <c r="GDQ117" s="376"/>
      <c r="GDR117" s="376"/>
      <c r="GDS117" s="376"/>
      <c r="GDT117" s="376"/>
      <c r="GDU117" s="376"/>
      <c r="GDV117" s="376"/>
      <c r="GDW117" s="376"/>
      <c r="GDX117" s="376"/>
      <c r="GDY117" s="376"/>
      <c r="GDZ117" s="376"/>
      <c r="GEA117" s="376"/>
      <c r="GEB117" s="376"/>
      <c r="GEC117" s="376"/>
      <c r="GED117" s="376"/>
      <c r="GEE117" s="376"/>
      <c r="GEF117" s="376"/>
      <c r="GEG117" s="376"/>
      <c r="GEH117" s="376"/>
      <c r="GEI117" s="376"/>
      <c r="GEJ117" s="376"/>
      <c r="GEK117" s="376"/>
      <c r="GEL117" s="376"/>
      <c r="GEM117" s="376"/>
      <c r="GEN117" s="376"/>
      <c r="GEO117" s="376"/>
      <c r="GEP117" s="376"/>
      <c r="GEQ117" s="376"/>
      <c r="GER117" s="376"/>
      <c r="GES117" s="376"/>
      <c r="GET117" s="376"/>
      <c r="GEU117" s="376"/>
      <c r="GEV117" s="376"/>
      <c r="GEW117" s="376"/>
      <c r="GEX117" s="376"/>
      <c r="GEY117" s="376"/>
      <c r="GEZ117" s="376"/>
      <c r="GFA117" s="376"/>
      <c r="GFB117" s="376"/>
      <c r="GFC117" s="376"/>
      <c r="GFD117" s="376"/>
      <c r="GFE117" s="376"/>
      <c r="GFF117" s="376"/>
      <c r="GFG117" s="376"/>
      <c r="GFH117" s="376"/>
      <c r="GFI117" s="376"/>
      <c r="GFJ117" s="376"/>
      <c r="GFK117" s="376"/>
      <c r="GFL117" s="376"/>
      <c r="GFM117" s="376"/>
      <c r="GFN117" s="376"/>
      <c r="GFO117" s="376"/>
      <c r="GFP117" s="376"/>
      <c r="GFQ117" s="376"/>
      <c r="GFR117" s="376"/>
      <c r="GFS117" s="376"/>
      <c r="GFT117" s="376"/>
      <c r="GFU117" s="376"/>
      <c r="GFV117" s="376"/>
      <c r="GFW117" s="376"/>
      <c r="GFX117" s="376"/>
      <c r="GFY117" s="376"/>
      <c r="GFZ117" s="376"/>
      <c r="GGA117" s="376"/>
      <c r="GGB117" s="376"/>
      <c r="GGC117" s="376"/>
      <c r="GGD117" s="376"/>
      <c r="GGE117" s="376"/>
      <c r="GGF117" s="376"/>
      <c r="GGG117" s="376"/>
      <c r="GGH117" s="376"/>
      <c r="GGI117" s="376"/>
      <c r="GGJ117" s="376"/>
      <c r="GGK117" s="376"/>
      <c r="GGL117" s="376"/>
      <c r="GGM117" s="376"/>
      <c r="GGN117" s="376"/>
      <c r="GGO117" s="376"/>
      <c r="GGP117" s="376"/>
      <c r="GGQ117" s="376"/>
      <c r="GGR117" s="376"/>
      <c r="GGS117" s="376"/>
      <c r="GGT117" s="376"/>
      <c r="GGU117" s="376"/>
      <c r="GGV117" s="376"/>
      <c r="GGW117" s="376"/>
      <c r="GGX117" s="376"/>
      <c r="GGY117" s="376"/>
      <c r="GGZ117" s="376"/>
      <c r="GHA117" s="376"/>
      <c r="GHB117" s="376"/>
      <c r="GHC117" s="376"/>
      <c r="GHD117" s="376"/>
      <c r="GHE117" s="376"/>
      <c r="GHF117" s="376"/>
      <c r="GHG117" s="376"/>
      <c r="GHH117" s="376"/>
      <c r="GHI117" s="376"/>
      <c r="GHJ117" s="376"/>
      <c r="GHK117" s="376"/>
      <c r="GHL117" s="376"/>
      <c r="GHM117" s="376"/>
      <c r="GHN117" s="376"/>
      <c r="GHO117" s="376"/>
      <c r="GHP117" s="376"/>
      <c r="GHQ117" s="376"/>
      <c r="GHR117" s="376"/>
      <c r="GHS117" s="376"/>
      <c r="GHT117" s="376"/>
      <c r="GHU117" s="376"/>
      <c r="GHV117" s="376"/>
      <c r="GHW117" s="376"/>
      <c r="GHX117" s="376"/>
      <c r="GHY117" s="376"/>
      <c r="GHZ117" s="376"/>
      <c r="GIA117" s="376"/>
      <c r="GIB117" s="376"/>
      <c r="GIC117" s="376"/>
      <c r="GID117" s="376"/>
      <c r="GIE117" s="376"/>
      <c r="GIF117" s="376"/>
      <c r="GIG117" s="376"/>
      <c r="GIH117" s="376"/>
      <c r="GII117" s="376"/>
      <c r="GIJ117" s="376"/>
      <c r="GIK117" s="376"/>
      <c r="GIL117" s="376"/>
      <c r="GIM117" s="376"/>
      <c r="GIN117" s="376"/>
      <c r="GIO117" s="376"/>
      <c r="GIP117" s="376"/>
      <c r="GIQ117" s="376"/>
      <c r="GIR117" s="376"/>
      <c r="GIS117" s="376"/>
      <c r="GIT117" s="376"/>
      <c r="GIU117" s="376"/>
      <c r="GIV117" s="376"/>
      <c r="GIW117" s="376"/>
      <c r="GIX117" s="376"/>
      <c r="GIY117" s="376"/>
      <c r="GIZ117" s="376"/>
      <c r="GJA117" s="376"/>
      <c r="GJB117" s="376"/>
      <c r="GJC117" s="376"/>
      <c r="GJD117" s="376"/>
      <c r="GJE117" s="376"/>
      <c r="GJF117" s="376"/>
      <c r="GJG117" s="376"/>
      <c r="GJH117" s="376"/>
      <c r="GJI117" s="376"/>
      <c r="GJJ117" s="376"/>
      <c r="GJK117" s="376"/>
      <c r="GJL117" s="376"/>
      <c r="GJM117" s="376"/>
      <c r="GJN117" s="376"/>
      <c r="GJO117" s="376"/>
      <c r="GJP117" s="376"/>
      <c r="GJQ117" s="376"/>
      <c r="GJR117" s="376"/>
      <c r="GJS117" s="376"/>
      <c r="GJT117" s="376"/>
      <c r="GJU117" s="376"/>
      <c r="GJV117" s="376"/>
      <c r="GJW117" s="376"/>
      <c r="GJX117" s="376"/>
      <c r="GJY117" s="376"/>
      <c r="GJZ117" s="376"/>
      <c r="GKA117" s="376"/>
      <c r="GKB117" s="376"/>
      <c r="GKC117" s="376"/>
      <c r="GKD117" s="376"/>
      <c r="GKE117" s="376"/>
      <c r="GKF117" s="376"/>
      <c r="GKG117" s="376"/>
      <c r="GKH117" s="376"/>
      <c r="GKI117" s="376"/>
      <c r="GKJ117" s="376"/>
      <c r="GKK117" s="376"/>
      <c r="GKL117" s="376"/>
      <c r="GKM117" s="376"/>
      <c r="GKN117" s="376"/>
      <c r="GKO117" s="376"/>
      <c r="GKP117" s="376"/>
      <c r="GKQ117" s="376"/>
      <c r="GKR117" s="376"/>
      <c r="GKS117" s="376"/>
      <c r="GKT117" s="376"/>
      <c r="GKU117" s="376"/>
      <c r="GKV117" s="376"/>
      <c r="GKW117" s="376"/>
      <c r="GKX117" s="376"/>
      <c r="GKY117" s="376"/>
      <c r="GKZ117" s="376"/>
      <c r="GLA117" s="376"/>
      <c r="GLB117" s="376"/>
      <c r="GLC117" s="376"/>
      <c r="GLD117" s="376"/>
      <c r="GLE117" s="376"/>
      <c r="GLF117" s="376"/>
      <c r="GLG117" s="376"/>
      <c r="GLH117" s="376"/>
      <c r="GLI117" s="376"/>
      <c r="GLJ117" s="376"/>
      <c r="GLK117" s="376"/>
      <c r="GLL117" s="376"/>
      <c r="GLM117" s="376"/>
      <c r="GLN117" s="376"/>
      <c r="GLO117" s="376"/>
      <c r="GLP117" s="376"/>
      <c r="GLQ117" s="376"/>
      <c r="GLR117" s="376"/>
      <c r="GLS117" s="376"/>
      <c r="GLT117" s="376"/>
      <c r="GLU117" s="376"/>
      <c r="GLV117" s="376"/>
      <c r="GLW117" s="376"/>
      <c r="GLX117" s="376"/>
      <c r="GLY117" s="376"/>
      <c r="GLZ117" s="376"/>
      <c r="GMA117" s="376"/>
      <c r="GMB117" s="376"/>
      <c r="GMC117" s="376"/>
      <c r="GMD117" s="376"/>
      <c r="GME117" s="376"/>
      <c r="GMF117" s="376"/>
      <c r="GMG117" s="376"/>
      <c r="GMH117" s="376"/>
      <c r="GMI117" s="376"/>
      <c r="GMJ117" s="376"/>
      <c r="GMK117" s="376"/>
      <c r="GML117" s="376"/>
      <c r="GMM117" s="376"/>
      <c r="GMN117" s="376"/>
      <c r="GMO117" s="376"/>
      <c r="GMP117" s="376"/>
      <c r="GMQ117" s="376"/>
      <c r="GMR117" s="376"/>
      <c r="GMS117" s="376"/>
      <c r="GMT117" s="376"/>
      <c r="GMU117" s="376"/>
      <c r="GMV117" s="376"/>
      <c r="GMW117" s="376"/>
      <c r="GMX117" s="376"/>
      <c r="GMY117" s="376"/>
      <c r="GMZ117" s="376"/>
      <c r="GNA117" s="376"/>
      <c r="GNB117" s="376"/>
      <c r="GNC117" s="376"/>
      <c r="GND117" s="376"/>
      <c r="GNE117" s="376"/>
      <c r="GNF117" s="376"/>
      <c r="GNG117" s="376"/>
      <c r="GNH117" s="376"/>
      <c r="GNI117" s="376"/>
      <c r="GNJ117" s="376"/>
      <c r="GNK117" s="376"/>
      <c r="GNL117" s="376"/>
      <c r="GNM117" s="376"/>
      <c r="GNN117" s="376"/>
      <c r="GNO117" s="376"/>
      <c r="GNP117" s="376"/>
      <c r="GNQ117" s="376"/>
      <c r="GNR117" s="376"/>
      <c r="GNS117" s="376"/>
      <c r="GNT117" s="376"/>
      <c r="GNU117" s="376"/>
      <c r="GNV117" s="376"/>
      <c r="GNW117" s="376"/>
      <c r="GNX117" s="376"/>
      <c r="GNY117" s="376"/>
      <c r="GNZ117" s="376"/>
      <c r="GOA117" s="376"/>
      <c r="GOB117" s="376"/>
      <c r="GOC117" s="376"/>
      <c r="GOD117" s="376"/>
      <c r="GOE117" s="376"/>
      <c r="GOF117" s="376"/>
      <c r="GOG117" s="376"/>
      <c r="GOH117" s="376"/>
      <c r="GOI117" s="376"/>
      <c r="GOJ117" s="376"/>
      <c r="GOK117" s="376"/>
      <c r="GOL117" s="376"/>
      <c r="GOM117" s="376"/>
      <c r="GON117" s="376"/>
      <c r="GOO117" s="376"/>
      <c r="GOP117" s="376"/>
      <c r="GOQ117" s="376"/>
      <c r="GOR117" s="376"/>
      <c r="GOS117" s="376"/>
      <c r="GOT117" s="376"/>
      <c r="GOU117" s="376"/>
      <c r="GOV117" s="376"/>
      <c r="GOW117" s="376"/>
      <c r="GOX117" s="376"/>
      <c r="GOY117" s="376"/>
      <c r="GOZ117" s="376"/>
      <c r="GPA117" s="376"/>
      <c r="GPB117" s="376"/>
      <c r="GPC117" s="376"/>
      <c r="GPD117" s="376"/>
      <c r="GPE117" s="376"/>
      <c r="GPF117" s="376"/>
      <c r="GPG117" s="376"/>
      <c r="GPH117" s="376"/>
      <c r="GPI117" s="376"/>
      <c r="GPJ117" s="376"/>
      <c r="GPK117" s="376"/>
      <c r="GPL117" s="376"/>
      <c r="GPM117" s="376"/>
      <c r="GPN117" s="376"/>
      <c r="GPO117" s="376"/>
      <c r="GPP117" s="376"/>
      <c r="GPQ117" s="376"/>
      <c r="GPR117" s="376"/>
      <c r="GPS117" s="376"/>
      <c r="GPT117" s="376"/>
      <c r="GPU117" s="376"/>
      <c r="GPV117" s="376"/>
      <c r="GPW117" s="376"/>
      <c r="GPX117" s="376"/>
      <c r="GPY117" s="376"/>
      <c r="GPZ117" s="376"/>
      <c r="GQA117" s="376"/>
      <c r="GQB117" s="376"/>
      <c r="GQC117" s="376"/>
      <c r="GQD117" s="376"/>
      <c r="GQE117" s="376"/>
      <c r="GQF117" s="376"/>
      <c r="GQG117" s="376"/>
      <c r="GQH117" s="376"/>
      <c r="GQI117" s="376"/>
      <c r="GQJ117" s="376"/>
      <c r="GQK117" s="376"/>
      <c r="GQL117" s="376"/>
      <c r="GQM117" s="376"/>
      <c r="GQN117" s="376"/>
      <c r="GQO117" s="376"/>
      <c r="GQP117" s="376"/>
      <c r="GQQ117" s="376"/>
      <c r="GQR117" s="376"/>
      <c r="GQS117" s="376"/>
      <c r="GQT117" s="376"/>
      <c r="GQU117" s="376"/>
      <c r="GQV117" s="376"/>
      <c r="GQW117" s="376"/>
      <c r="GQX117" s="376"/>
      <c r="GQY117" s="376"/>
      <c r="GQZ117" s="376"/>
      <c r="GRA117" s="376"/>
      <c r="GRB117" s="376"/>
      <c r="GRC117" s="376"/>
      <c r="GRD117" s="376"/>
      <c r="GRE117" s="376"/>
      <c r="GRF117" s="376"/>
      <c r="GRG117" s="376"/>
      <c r="GRH117" s="376"/>
      <c r="GRI117" s="376"/>
      <c r="GRJ117" s="376"/>
      <c r="GRK117" s="376"/>
      <c r="GRL117" s="376"/>
      <c r="GRM117" s="376"/>
      <c r="GRN117" s="376"/>
      <c r="GRO117" s="376"/>
      <c r="GRP117" s="376"/>
      <c r="GRQ117" s="376"/>
      <c r="GRR117" s="376"/>
      <c r="GRS117" s="376"/>
      <c r="GRT117" s="376"/>
      <c r="GRU117" s="376"/>
      <c r="GRV117" s="376"/>
      <c r="GRW117" s="376"/>
      <c r="GRX117" s="376"/>
      <c r="GRY117" s="376"/>
      <c r="GRZ117" s="376"/>
      <c r="GSA117" s="376"/>
      <c r="GSB117" s="376"/>
      <c r="GSC117" s="376"/>
      <c r="GSD117" s="376"/>
      <c r="GSE117" s="376"/>
      <c r="GSF117" s="376"/>
      <c r="GSG117" s="376"/>
      <c r="GSH117" s="376"/>
      <c r="GSI117" s="376"/>
      <c r="GSJ117" s="376"/>
      <c r="GSK117" s="376"/>
      <c r="GSL117" s="376"/>
      <c r="GSM117" s="376"/>
      <c r="GSN117" s="376"/>
      <c r="GSO117" s="376"/>
      <c r="GSP117" s="376"/>
      <c r="GSQ117" s="376"/>
      <c r="GSR117" s="376"/>
      <c r="GSS117" s="376"/>
      <c r="GST117" s="376"/>
      <c r="GSU117" s="376"/>
      <c r="GSV117" s="376"/>
      <c r="GSW117" s="376"/>
      <c r="GSX117" s="376"/>
      <c r="GSY117" s="376"/>
      <c r="GSZ117" s="376"/>
      <c r="GTA117" s="376"/>
      <c r="GTB117" s="376"/>
      <c r="GTC117" s="376"/>
      <c r="GTD117" s="376"/>
      <c r="GTE117" s="376"/>
      <c r="GTF117" s="376"/>
      <c r="GTG117" s="376"/>
      <c r="GTH117" s="376"/>
      <c r="GTI117" s="376"/>
      <c r="GTJ117" s="376"/>
      <c r="GTK117" s="376"/>
      <c r="GTL117" s="376"/>
      <c r="GTM117" s="376"/>
      <c r="GTN117" s="376"/>
      <c r="GTO117" s="376"/>
      <c r="GTP117" s="376"/>
      <c r="GTQ117" s="376"/>
      <c r="GTR117" s="376"/>
      <c r="GTS117" s="376"/>
      <c r="GTT117" s="376"/>
      <c r="GTU117" s="376"/>
      <c r="GTV117" s="376"/>
      <c r="GTW117" s="376"/>
      <c r="GTX117" s="376"/>
      <c r="GTY117" s="376"/>
      <c r="GTZ117" s="376"/>
      <c r="GUA117" s="376"/>
      <c r="GUB117" s="376"/>
      <c r="GUC117" s="376"/>
      <c r="GUD117" s="376"/>
      <c r="GUE117" s="376"/>
      <c r="GUF117" s="376"/>
      <c r="GUG117" s="376"/>
      <c r="GUH117" s="376"/>
      <c r="GUI117" s="376"/>
      <c r="GUJ117" s="376"/>
      <c r="GUK117" s="376"/>
      <c r="GUL117" s="376"/>
      <c r="GUM117" s="376"/>
      <c r="GUN117" s="376"/>
      <c r="GUO117" s="376"/>
      <c r="GUP117" s="376"/>
      <c r="GUQ117" s="376"/>
      <c r="GUR117" s="376"/>
      <c r="GUS117" s="376"/>
      <c r="GUT117" s="376"/>
      <c r="GUU117" s="376"/>
      <c r="GUV117" s="376"/>
      <c r="GUW117" s="376"/>
      <c r="GUX117" s="376"/>
      <c r="GUY117" s="376"/>
      <c r="GUZ117" s="376"/>
      <c r="GVA117" s="376"/>
      <c r="GVB117" s="376"/>
      <c r="GVC117" s="376"/>
      <c r="GVD117" s="376"/>
      <c r="GVE117" s="376"/>
      <c r="GVF117" s="376"/>
      <c r="GVG117" s="376"/>
      <c r="GVH117" s="376"/>
      <c r="GVI117" s="376"/>
      <c r="GVJ117" s="376"/>
      <c r="GVK117" s="376"/>
      <c r="GVL117" s="376"/>
      <c r="GVM117" s="376"/>
      <c r="GVN117" s="376"/>
      <c r="GVO117" s="376"/>
      <c r="GVP117" s="376"/>
      <c r="GVQ117" s="376"/>
      <c r="GVR117" s="376"/>
      <c r="GVS117" s="376"/>
      <c r="GVT117" s="376"/>
      <c r="GVU117" s="376"/>
      <c r="GVV117" s="376"/>
      <c r="GVW117" s="376"/>
      <c r="GVX117" s="376"/>
      <c r="GVY117" s="376"/>
      <c r="GVZ117" s="376"/>
      <c r="GWA117" s="376"/>
      <c r="GWB117" s="376"/>
      <c r="GWC117" s="376"/>
      <c r="GWD117" s="376"/>
      <c r="GWE117" s="376"/>
      <c r="GWF117" s="376"/>
      <c r="GWG117" s="376"/>
      <c r="GWH117" s="376"/>
      <c r="GWI117" s="376"/>
      <c r="GWJ117" s="376"/>
      <c r="GWK117" s="376"/>
      <c r="GWL117" s="376"/>
      <c r="GWM117" s="376"/>
      <c r="GWN117" s="376"/>
      <c r="GWO117" s="376"/>
      <c r="GWP117" s="376"/>
      <c r="GWQ117" s="376"/>
      <c r="GWR117" s="376"/>
      <c r="GWS117" s="376"/>
      <c r="GWT117" s="376"/>
      <c r="GWU117" s="376"/>
      <c r="GWV117" s="376"/>
      <c r="GWW117" s="376"/>
      <c r="GWX117" s="376"/>
      <c r="GWY117" s="376"/>
      <c r="GWZ117" s="376"/>
      <c r="GXA117" s="376"/>
      <c r="GXB117" s="376"/>
      <c r="GXC117" s="376"/>
      <c r="GXD117" s="376"/>
      <c r="GXE117" s="376"/>
      <c r="GXF117" s="376"/>
      <c r="GXG117" s="376"/>
      <c r="GXH117" s="376"/>
      <c r="GXI117" s="376"/>
      <c r="GXJ117" s="376"/>
      <c r="GXK117" s="376"/>
      <c r="GXL117" s="376"/>
      <c r="GXM117" s="376"/>
      <c r="GXN117" s="376"/>
      <c r="GXO117" s="376"/>
      <c r="GXP117" s="376"/>
      <c r="GXQ117" s="376"/>
      <c r="GXR117" s="376"/>
      <c r="GXS117" s="376"/>
      <c r="GXT117" s="376"/>
      <c r="GXU117" s="376"/>
      <c r="GXV117" s="376"/>
      <c r="GXW117" s="376"/>
      <c r="GXX117" s="376"/>
      <c r="GXY117" s="376"/>
      <c r="GXZ117" s="376"/>
      <c r="GYA117" s="376"/>
      <c r="GYB117" s="376"/>
      <c r="GYC117" s="376"/>
      <c r="GYD117" s="376"/>
      <c r="GYE117" s="376"/>
      <c r="GYF117" s="376"/>
      <c r="GYG117" s="376"/>
      <c r="GYH117" s="376"/>
      <c r="GYI117" s="376"/>
      <c r="GYJ117" s="376"/>
      <c r="GYK117" s="376"/>
      <c r="GYL117" s="376"/>
      <c r="GYM117" s="376"/>
      <c r="GYN117" s="376"/>
      <c r="GYO117" s="376"/>
      <c r="GYP117" s="376"/>
      <c r="GYQ117" s="376"/>
      <c r="GYR117" s="376"/>
      <c r="GYS117" s="376"/>
      <c r="GYT117" s="376"/>
      <c r="GYU117" s="376"/>
      <c r="GYV117" s="376"/>
      <c r="GYW117" s="376"/>
      <c r="GYX117" s="376"/>
      <c r="GYY117" s="376"/>
      <c r="GYZ117" s="376"/>
      <c r="GZA117" s="376"/>
      <c r="GZB117" s="376"/>
      <c r="GZC117" s="376"/>
      <c r="GZD117" s="376"/>
      <c r="GZE117" s="376"/>
      <c r="GZF117" s="376"/>
      <c r="GZG117" s="376"/>
      <c r="GZH117" s="376"/>
      <c r="GZI117" s="376"/>
      <c r="GZJ117" s="376"/>
      <c r="GZK117" s="376"/>
      <c r="GZL117" s="376"/>
      <c r="GZM117" s="376"/>
      <c r="GZN117" s="376"/>
      <c r="GZO117" s="376"/>
      <c r="GZP117" s="376"/>
      <c r="GZQ117" s="376"/>
      <c r="GZR117" s="376"/>
      <c r="GZS117" s="376"/>
      <c r="GZT117" s="376"/>
      <c r="GZU117" s="376"/>
      <c r="GZV117" s="376"/>
      <c r="GZW117" s="376"/>
      <c r="GZX117" s="376"/>
      <c r="GZY117" s="376"/>
      <c r="GZZ117" s="376"/>
      <c r="HAA117" s="376"/>
      <c r="HAB117" s="376"/>
      <c r="HAC117" s="376"/>
      <c r="HAD117" s="376"/>
      <c r="HAE117" s="376"/>
      <c r="HAF117" s="376"/>
      <c r="HAG117" s="376"/>
      <c r="HAH117" s="376"/>
      <c r="HAI117" s="376"/>
      <c r="HAJ117" s="376"/>
      <c r="HAK117" s="376"/>
      <c r="HAL117" s="376"/>
      <c r="HAM117" s="376"/>
      <c r="HAN117" s="376"/>
      <c r="HAO117" s="376"/>
      <c r="HAP117" s="376"/>
      <c r="HAQ117" s="376"/>
      <c r="HAR117" s="376"/>
      <c r="HAS117" s="376"/>
      <c r="HAT117" s="376"/>
      <c r="HAU117" s="376"/>
      <c r="HAV117" s="376"/>
      <c r="HAW117" s="376"/>
      <c r="HAX117" s="376"/>
      <c r="HAY117" s="376"/>
      <c r="HAZ117" s="376"/>
      <c r="HBA117" s="376"/>
      <c r="HBB117" s="376"/>
      <c r="HBC117" s="376"/>
      <c r="HBD117" s="376"/>
      <c r="HBE117" s="376"/>
      <c r="HBF117" s="376"/>
      <c r="HBG117" s="376"/>
      <c r="HBH117" s="376"/>
      <c r="HBI117" s="376"/>
      <c r="HBJ117" s="376"/>
      <c r="HBK117" s="376"/>
      <c r="HBL117" s="376"/>
      <c r="HBM117" s="376"/>
      <c r="HBN117" s="376"/>
      <c r="HBO117" s="376"/>
      <c r="HBP117" s="376"/>
      <c r="HBQ117" s="376"/>
      <c r="HBR117" s="376"/>
      <c r="HBS117" s="376"/>
      <c r="HBT117" s="376"/>
      <c r="HBU117" s="376"/>
      <c r="HBV117" s="376"/>
      <c r="HBW117" s="376"/>
      <c r="HBX117" s="376"/>
      <c r="HBY117" s="376"/>
      <c r="HBZ117" s="376"/>
      <c r="HCA117" s="376"/>
      <c r="HCB117" s="376"/>
      <c r="HCC117" s="376"/>
      <c r="HCD117" s="376"/>
      <c r="HCE117" s="376"/>
      <c r="HCF117" s="376"/>
      <c r="HCG117" s="376"/>
      <c r="HCH117" s="376"/>
      <c r="HCI117" s="376"/>
      <c r="HCJ117" s="376"/>
      <c r="HCK117" s="376"/>
      <c r="HCL117" s="376"/>
      <c r="HCM117" s="376"/>
      <c r="HCN117" s="376"/>
      <c r="HCO117" s="376"/>
      <c r="HCP117" s="376"/>
      <c r="HCQ117" s="376"/>
      <c r="HCR117" s="376"/>
      <c r="HCS117" s="376"/>
      <c r="HCT117" s="376"/>
      <c r="HCU117" s="376"/>
      <c r="HCV117" s="376"/>
      <c r="HCW117" s="376"/>
      <c r="HCX117" s="376"/>
      <c r="HCY117" s="376"/>
      <c r="HCZ117" s="376"/>
      <c r="HDA117" s="376"/>
      <c r="HDB117" s="376"/>
      <c r="HDC117" s="376"/>
      <c r="HDD117" s="376"/>
      <c r="HDE117" s="376"/>
      <c r="HDF117" s="376"/>
      <c r="HDG117" s="376"/>
      <c r="HDH117" s="376"/>
      <c r="HDI117" s="376"/>
      <c r="HDJ117" s="376"/>
      <c r="HDK117" s="376"/>
      <c r="HDL117" s="376"/>
      <c r="HDM117" s="376"/>
      <c r="HDN117" s="376"/>
      <c r="HDO117" s="376"/>
      <c r="HDP117" s="376"/>
      <c r="HDQ117" s="376"/>
      <c r="HDR117" s="376"/>
      <c r="HDS117" s="376"/>
      <c r="HDT117" s="376"/>
      <c r="HDU117" s="376"/>
      <c r="HDV117" s="376"/>
      <c r="HDW117" s="376"/>
      <c r="HDX117" s="376"/>
      <c r="HDY117" s="376"/>
      <c r="HDZ117" s="376"/>
      <c r="HEA117" s="376"/>
      <c r="HEB117" s="376"/>
      <c r="HEC117" s="376"/>
      <c r="HED117" s="376"/>
      <c r="HEE117" s="376"/>
      <c r="HEF117" s="376"/>
      <c r="HEG117" s="376"/>
      <c r="HEH117" s="376"/>
      <c r="HEI117" s="376"/>
      <c r="HEJ117" s="376"/>
      <c r="HEK117" s="376"/>
      <c r="HEL117" s="376"/>
      <c r="HEM117" s="376"/>
      <c r="HEN117" s="376"/>
      <c r="HEO117" s="376"/>
      <c r="HEP117" s="376"/>
      <c r="HEQ117" s="376"/>
      <c r="HER117" s="376"/>
      <c r="HES117" s="376"/>
      <c r="HET117" s="376"/>
      <c r="HEU117" s="376"/>
      <c r="HEV117" s="376"/>
      <c r="HEW117" s="376"/>
      <c r="HEX117" s="376"/>
      <c r="HEY117" s="376"/>
      <c r="HEZ117" s="376"/>
      <c r="HFA117" s="376"/>
      <c r="HFB117" s="376"/>
      <c r="HFC117" s="376"/>
      <c r="HFD117" s="376"/>
      <c r="HFE117" s="376"/>
      <c r="HFF117" s="376"/>
      <c r="HFG117" s="376"/>
      <c r="HFH117" s="376"/>
      <c r="HFI117" s="376"/>
      <c r="HFJ117" s="376"/>
      <c r="HFK117" s="376"/>
      <c r="HFL117" s="376"/>
      <c r="HFM117" s="376"/>
      <c r="HFN117" s="376"/>
      <c r="HFO117" s="376"/>
      <c r="HFP117" s="376"/>
      <c r="HFQ117" s="376"/>
      <c r="HFR117" s="376"/>
      <c r="HFS117" s="376"/>
      <c r="HFT117" s="376"/>
      <c r="HFU117" s="376"/>
      <c r="HFV117" s="376"/>
      <c r="HFW117" s="376"/>
      <c r="HFX117" s="376"/>
      <c r="HFY117" s="376"/>
      <c r="HFZ117" s="376"/>
      <c r="HGA117" s="376"/>
      <c r="HGB117" s="376"/>
      <c r="HGC117" s="376"/>
      <c r="HGD117" s="376"/>
      <c r="HGE117" s="376"/>
      <c r="HGF117" s="376"/>
      <c r="HGG117" s="376"/>
      <c r="HGH117" s="376"/>
      <c r="HGI117" s="376"/>
      <c r="HGJ117" s="376"/>
      <c r="HGK117" s="376"/>
      <c r="HGL117" s="376"/>
      <c r="HGM117" s="376"/>
      <c r="HGN117" s="376"/>
      <c r="HGO117" s="376"/>
      <c r="HGP117" s="376"/>
      <c r="HGQ117" s="376"/>
      <c r="HGR117" s="376"/>
      <c r="HGS117" s="376"/>
      <c r="HGT117" s="376"/>
      <c r="HGU117" s="376"/>
      <c r="HGV117" s="376"/>
      <c r="HGW117" s="376"/>
      <c r="HGX117" s="376"/>
      <c r="HGY117" s="376"/>
      <c r="HGZ117" s="376"/>
      <c r="HHA117" s="376"/>
      <c r="HHB117" s="376"/>
      <c r="HHC117" s="376"/>
      <c r="HHD117" s="376"/>
      <c r="HHE117" s="376"/>
      <c r="HHF117" s="376"/>
      <c r="HHG117" s="376"/>
      <c r="HHH117" s="376"/>
      <c r="HHI117" s="376"/>
      <c r="HHJ117" s="376"/>
      <c r="HHK117" s="376"/>
      <c r="HHL117" s="376"/>
      <c r="HHM117" s="376"/>
      <c r="HHN117" s="376"/>
      <c r="HHO117" s="376"/>
      <c r="HHP117" s="376"/>
      <c r="HHQ117" s="376"/>
      <c r="HHR117" s="376"/>
      <c r="HHS117" s="376"/>
      <c r="HHT117" s="376"/>
      <c r="HHU117" s="376"/>
      <c r="HHV117" s="376"/>
      <c r="HHW117" s="376"/>
      <c r="HHX117" s="376"/>
      <c r="HHY117" s="376"/>
      <c r="HHZ117" s="376"/>
      <c r="HIA117" s="376"/>
      <c r="HIB117" s="376"/>
      <c r="HIC117" s="376"/>
      <c r="HID117" s="376"/>
      <c r="HIE117" s="376"/>
      <c r="HIF117" s="376"/>
      <c r="HIG117" s="376"/>
      <c r="HIH117" s="376"/>
      <c r="HII117" s="376"/>
      <c r="HIJ117" s="376"/>
      <c r="HIK117" s="376"/>
      <c r="HIL117" s="376"/>
      <c r="HIM117" s="376"/>
      <c r="HIN117" s="376"/>
      <c r="HIO117" s="376"/>
      <c r="HIP117" s="376"/>
      <c r="HIQ117" s="376"/>
      <c r="HIR117" s="376"/>
      <c r="HIS117" s="376"/>
      <c r="HIT117" s="376"/>
      <c r="HIU117" s="376"/>
      <c r="HIV117" s="376"/>
      <c r="HIW117" s="376"/>
      <c r="HIX117" s="376"/>
      <c r="HIY117" s="376"/>
      <c r="HIZ117" s="376"/>
      <c r="HJA117" s="376"/>
      <c r="HJB117" s="376"/>
      <c r="HJC117" s="376"/>
      <c r="HJD117" s="376"/>
      <c r="HJE117" s="376"/>
      <c r="HJF117" s="376"/>
      <c r="HJG117" s="376"/>
      <c r="HJH117" s="376"/>
      <c r="HJI117" s="376"/>
      <c r="HJJ117" s="376"/>
      <c r="HJK117" s="376"/>
      <c r="HJL117" s="376"/>
      <c r="HJM117" s="376"/>
      <c r="HJN117" s="376"/>
      <c r="HJO117" s="376"/>
      <c r="HJP117" s="376"/>
      <c r="HJQ117" s="376"/>
      <c r="HJR117" s="376"/>
      <c r="HJS117" s="376"/>
      <c r="HJT117" s="376"/>
      <c r="HJU117" s="376"/>
      <c r="HJV117" s="376"/>
      <c r="HJW117" s="376"/>
      <c r="HJX117" s="376"/>
      <c r="HJY117" s="376"/>
      <c r="HJZ117" s="376"/>
      <c r="HKA117" s="376"/>
      <c r="HKB117" s="376"/>
      <c r="HKC117" s="376"/>
      <c r="HKD117" s="376"/>
      <c r="HKE117" s="376"/>
      <c r="HKF117" s="376"/>
      <c r="HKG117" s="376"/>
      <c r="HKH117" s="376"/>
      <c r="HKI117" s="376"/>
      <c r="HKJ117" s="376"/>
      <c r="HKK117" s="376"/>
      <c r="HKL117" s="376"/>
      <c r="HKM117" s="376"/>
      <c r="HKN117" s="376"/>
      <c r="HKO117" s="376"/>
      <c r="HKP117" s="376"/>
      <c r="HKQ117" s="376"/>
      <c r="HKR117" s="376"/>
      <c r="HKS117" s="376"/>
      <c r="HKT117" s="376"/>
      <c r="HKU117" s="376"/>
      <c r="HKV117" s="376"/>
      <c r="HKW117" s="376"/>
      <c r="HKX117" s="376"/>
      <c r="HKY117" s="376"/>
      <c r="HKZ117" s="376"/>
      <c r="HLA117" s="376"/>
      <c r="HLB117" s="376"/>
      <c r="HLC117" s="376"/>
      <c r="HLD117" s="376"/>
      <c r="HLE117" s="376"/>
      <c r="HLF117" s="376"/>
      <c r="HLG117" s="376"/>
      <c r="HLH117" s="376"/>
      <c r="HLI117" s="376"/>
      <c r="HLJ117" s="376"/>
      <c r="HLK117" s="376"/>
      <c r="HLL117" s="376"/>
      <c r="HLM117" s="376"/>
      <c r="HLN117" s="376"/>
      <c r="HLO117" s="376"/>
      <c r="HLP117" s="376"/>
      <c r="HLQ117" s="376"/>
      <c r="HLR117" s="376"/>
      <c r="HLS117" s="376"/>
      <c r="HLT117" s="376"/>
      <c r="HLU117" s="376"/>
      <c r="HLV117" s="376"/>
      <c r="HLW117" s="376"/>
      <c r="HLX117" s="376"/>
      <c r="HLY117" s="376"/>
      <c r="HLZ117" s="376"/>
      <c r="HMA117" s="376"/>
      <c r="HMB117" s="376"/>
      <c r="HMC117" s="376"/>
      <c r="HMD117" s="376"/>
      <c r="HME117" s="376"/>
      <c r="HMF117" s="376"/>
      <c r="HMG117" s="376"/>
      <c r="HMH117" s="376"/>
      <c r="HMI117" s="376"/>
      <c r="HMJ117" s="376"/>
      <c r="HMK117" s="376"/>
      <c r="HML117" s="376"/>
      <c r="HMM117" s="376"/>
      <c r="HMN117" s="376"/>
      <c r="HMO117" s="376"/>
      <c r="HMP117" s="376"/>
      <c r="HMQ117" s="376"/>
      <c r="HMR117" s="376"/>
      <c r="HMS117" s="376"/>
      <c r="HMT117" s="376"/>
      <c r="HMU117" s="376"/>
      <c r="HMV117" s="376"/>
      <c r="HMW117" s="376"/>
      <c r="HMX117" s="376"/>
      <c r="HMY117" s="376"/>
      <c r="HMZ117" s="376"/>
      <c r="HNA117" s="376"/>
      <c r="HNB117" s="376"/>
      <c r="HNC117" s="376"/>
      <c r="HND117" s="376"/>
      <c r="HNE117" s="376"/>
      <c r="HNF117" s="376"/>
      <c r="HNG117" s="376"/>
      <c r="HNH117" s="376"/>
      <c r="HNI117" s="376"/>
      <c r="HNJ117" s="376"/>
      <c r="HNK117" s="376"/>
      <c r="HNL117" s="376"/>
      <c r="HNM117" s="376"/>
      <c r="HNN117" s="376"/>
      <c r="HNO117" s="376"/>
      <c r="HNP117" s="376"/>
      <c r="HNQ117" s="376"/>
      <c r="HNR117" s="376"/>
      <c r="HNS117" s="376"/>
      <c r="HNT117" s="376"/>
      <c r="HNU117" s="376"/>
      <c r="HNV117" s="376"/>
      <c r="HNW117" s="376"/>
      <c r="HNX117" s="376"/>
      <c r="HNY117" s="376"/>
      <c r="HNZ117" s="376"/>
      <c r="HOA117" s="376"/>
      <c r="HOB117" s="376"/>
      <c r="HOC117" s="376"/>
      <c r="HOD117" s="376"/>
      <c r="HOE117" s="376"/>
      <c r="HOF117" s="376"/>
      <c r="HOG117" s="376"/>
      <c r="HOH117" s="376"/>
      <c r="HOI117" s="376"/>
      <c r="HOJ117" s="376"/>
      <c r="HOK117" s="376"/>
      <c r="HOL117" s="376"/>
      <c r="HOM117" s="376"/>
      <c r="HON117" s="376"/>
      <c r="HOO117" s="376"/>
      <c r="HOP117" s="376"/>
      <c r="HOQ117" s="376"/>
      <c r="HOR117" s="376"/>
      <c r="HOS117" s="376"/>
      <c r="HOT117" s="376"/>
      <c r="HOU117" s="376"/>
      <c r="HOV117" s="376"/>
      <c r="HOW117" s="376"/>
      <c r="HOX117" s="376"/>
      <c r="HOY117" s="376"/>
      <c r="HOZ117" s="376"/>
      <c r="HPA117" s="376"/>
      <c r="HPB117" s="376"/>
      <c r="HPC117" s="376"/>
      <c r="HPD117" s="376"/>
      <c r="HPE117" s="376"/>
      <c r="HPF117" s="376"/>
      <c r="HPG117" s="376"/>
      <c r="HPH117" s="376"/>
      <c r="HPI117" s="376"/>
      <c r="HPJ117" s="376"/>
      <c r="HPK117" s="376"/>
      <c r="HPL117" s="376"/>
      <c r="HPM117" s="376"/>
      <c r="HPN117" s="376"/>
      <c r="HPO117" s="376"/>
      <c r="HPP117" s="376"/>
      <c r="HPQ117" s="376"/>
      <c r="HPR117" s="376"/>
      <c r="HPS117" s="376"/>
      <c r="HPT117" s="376"/>
      <c r="HPU117" s="376"/>
      <c r="HPV117" s="376"/>
      <c r="HPW117" s="376"/>
      <c r="HPX117" s="376"/>
      <c r="HPY117" s="376"/>
      <c r="HPZ117" s="376"/>
      <c r="HQA117" s="376"/>
      <c r="HQB117" s="376"/>
      <c r="HQC117" s="376"/>
      <c r="HQD117" s="376"/>
      <c r="HQE117" s="376"/>
      <c r="HQF117" s="376"/>
      <c r="HQG117" s="376"/>
      <c r="HQH117" s="376"/>
      <c r="HQI117" s="376"/>
      <c r="HQJ117" s="376"/>
      <c r="HQK117" s="376"/>
      <c r="HQL117" s="376"/>
      <c r="HQM117" s="376"/>
      <c r="HQN117" s="376"/>
      <c r="HQO117" s="376"/>
      <c r="HQP117" s="376"/>
      <c r="HQQ117" s="376"/>
      <c r="HQR117" s="376"/>
      <c r="HQS117" s="376"/>
      <c r="HQT117" s="376"/>
      <c r="HQU117" s="376"/>
      <c r="HQV117" s="376"/>
      <c r="HQW117" s="376"/>
      <c r="HQX117" s="376"/>
      <c r="HQY117" s="376"/>
      <c r="HQZ117" s="376"/>
      <c r="HRA117" s="376"/>
      <c r="HRB117" s="376"/>
      <c r="HRC117" s="376"/>
      <c r="HRD117" s="376"/>
      <c r="HRE117" s="376"/>
      <c r="HRF117" s="376"/>
      <c r="HRG117" s="376"/>
      <c r="HRH117" s="376"/>
      <c r="HRI117" s="376"/>
      <c r="HRJ117" s="376"/>
      <c r="HRK117" s="376"/>
      <c r="HRL117" s="376"/>
      <c r="HRM117" s="376"/>
      <c r="HRN117" s="376"/>
      <c r="HRO117" s="376"/>
      <c r="HRP117" s="376"/>
      <c r="HRQ117" s="376"/>
      <c r="HRR117" s="376"/>
      <c r="HRS117" s="376"/>
      <c r="HRT117" s="376"/>
      <c r="HRU117" s="376"/>
      <c r="HRV117" s="376"/>
      <c r="HRW117" s="376"/>
      <c r="HRX117" s="376"/>
      <c r="HRY117" s="376"/>
      <c r="HRZ117" s="376"/>
      <c r="HSA117" s="376"/>
      <c r="HSB117" s="376"/>
      <c r="HSC117" s="376"/>
      <c r="HSD117" s="376"/>
      <c r="HSE117" s="376"/>
      <c r="HSF117" s="376"/>
      <c r="HSG117" s="376"/>
      <c r="HSH117" s="376"/>
      <c r="HSI117" s="376"/>
      <c r="HSJ117" s="376"/>
      <c r="HSK117" s="376"/>
      <c r="HSL117" s="376"/>
      <c r="HSM117" s="376"/>
      <c r="HSN117" s="376"/>
      <c r="HSO117" s="376"/>
      <c r="HSP117" s="376"/>
      <c r="HSQ117" s="376"/>
      <c r="HSR117" s="376"/>
      <c r="HSS117" s="376"/>
      <c r="HST117" s="376"/>
      <c r="HSU117" s="376"/>
      <c r="HSV117" s="376"/>
      <c r="HSW117" s="376"/>
      <c r="HSX117" s="376"/>
      <c r="HSY117" s="376"/>
      <c r="HSZ117" s="376"/>
      <c r="HTA117" s="376"/>
      <c r="HTB117" s="376"/>
      <c r="HTC117" s="376"/>
      <c r="HTD117" s="376"/>
      <c r="HTE117" s="376"/>
      <c r="HTF117" s="376"/>
      <c r="HTG117" s="376"/>
      <c r="HTH117" s="376"/>
      <c r="HTI117" s="376"/>
      <c r="HTJ117" s="376"/>
      <c r="HTK117" s="376"/>
      <c r="HTL117" s="376"/>
      <c r="HTM117" s="376"/>
      <c r="HTN117" s="376"/>
      <c r="HTO117" s="376"/>
      <c r="HTP117" s="376"/>
      <c r="HTQ117" s="376"/>
      <c r="HTR117" s="376"/>
      <c r="HTS117" s="376"/>
      <c r="HTT117" s="376"/>
      <c r="HTU117" s="376"/>
      <c r="HTV117" s="376"/>
      <c r="HTW117" s="376"/>
      <c r="HTX117" s="376"/>
      <c r="HTY117" s="376"/>
      <c r="HTZ117" s="376"/>
      <c r="HUA117" s="376"/>
      <c r="HUB117" s="376"/>
      <c r="HUC117" s="376"/>
      <c r="HUD117" s="376"/>
      <c r="HUE117" s="376"/>
      <c r="HUF117" s="376"/>
      <c r="HUG117" s="376"/>
      <c r="HUH117" s="376"/>
      <c r="HUI117" s="376"/>
      <c r="HUJ117" s="376"/>
      <c r="HUK117" s="376"/>
      <c r="HUL117" s="376"/>
      <c r="HUM117" s="376"/>
      <c r="HUN117" s="376"/>
      <c r="HUO117" s="376"/>
      <c r="HUP117" s="376"/>
      <c r="HUQ117" s="376"/>
      <c r="HUR117" s="376"/>
      <c r="HUS117" s="376"/>
      <c r="HUT117" s="376"/>
      <c r="HUU117" s="376"/>
      <c r="HUV117" s="376"/>
      <c r="HUW117" s="376"/>
      <c r="HUX117" s="376"/>
      <c r="HUY117" s="376"/>
      <c r="HUZ117" s="376"/>
      <c r="HVA117" s="376"/>
      <c r="HVB117" s="376"/>
      <c r="HVC117" s="376"/>
      <c r="HVD117" s="376"/>
      <c r="HVE117" s="376"/>
      <c r="HVF117" s="376"/>
      <c r="HVG117" s="376"/>
      <c r="HVH117" s="376"/>
      <c r="HVI117" s="376"/>
      <c r="HVJ117" s="376"/>
      <c r="HVK117" s="376"/>
      <c r="HVL117" s="376"/>
      <c r="HVM117" s="376"/>
      <c r="HVN117" s="376"/>
      <c r="HVO117" s="376"/>
      <c r="HVP117" s="376"/>
      <c r="HVQ117" s="376"/>
      <c r="HVR117" s="376"/>
      <c r="HVS117" s="376"/>
      <c r="HVT117" s="376"/>
      <c r="HVU117" s="376"/>
      <c r="HVV117" s="376"/>
      <c r="HVW117" s="376"/>
      <c r="HVX117" s="376"/>
      <c r="HVY117" s="376"/>
      <c r="HVZ117" s="376"/>
      <c r="HWA117" s="376"/>
      <c r="HWB117" s="376"/>
      <c r="HWC117" s="376"/>
      <c r="HWD117" s="376"/>
      <c r="HWE117" s="376"/>
      <c r="HWF117" s="376"/>
      <c r="HWG117" s="376"/>
      <c r="HWH117" s="376"/>
      <c r="HWI117" s="376"/>
      <c r="HWJ117" s="376"/>
      <c r="HWK117" s="376"/>
      <c r="HWL117" s="376"/>
      <c r="HWM117" s="376"/>
      <c r="HWN117" s="376"/>
      <c r="HWO117" s="376"/>
      <c r="HWP117" s="376"/>
      <c r="HWQ117" s="376"/>
      <c r="HWR117" s="376"/>
      <c r="HWS117" s="376"/>
      <c r="HWT117" s="376"/>
      <c r="HWU117" s="376"/>
      <c r="HWV117" s="376"/>
      <c r="HWW117" s="376"/>
      <c r="HWX117" s="376"/>
      <c r="HWY117" s="376"/>
      <c r="HWZ117" s="376"/>
      <c r="HXA117" s="376"/>
      <c r="HXB117" s="376"/>
      <c r="HXC117" s="376"/>
      <c r="HXD117" s="376"/>
      <c r="HXE117" s="376"/>
      <c r="HXF117" s="376"/>
      <c r="HXG117" s="376"/>
      <c r="HXH117" s="376"/>
      <c r="HXI117" s="376"/>
      <c r="HXJ117" s="376"/>
      <c r="HXK117" s="376"/>
      <c r="HXL117" s="376"/>
      <c r="HXM117" s="376"/>
      <c r="HXN117" s="376"/>
      <c r="HXO117" s="376"/>
      <c r="HXP117" s="376"/>
      <c r="HXQ117" s="376"/>
      <c r="HXR117" s="376"/>
      <c r="HXS117" s="376"/>
      <c r="HXT117" s="376"/>
      <c r="HXU117" s="376"/>
      <c r="HXV117" s="376"/>
      <c r="HXW117" s="376"/>
      <c r="HXX117" s="376"/>
      <c r="HXY117" s="376"/>
      <c r="HXZ117" s="376"/>
      <c r="HYA117" s="376"/>
      <c r="HYB117" s="376"/>
      <c r="HYC117" s="376"/>
      <c r="HYD117" s="376"/>
      <c r="HYE117" s="376"/>
      <c r="HYF117" s="376"/>
      <c r="HYG117" s="376"/>
      <c r="HYH117" s="376"/>
      <c r="HYI117" s="376"/>
      <c r="HYJ117" s="376"/>
      <c r="HYK117" s="376"/>
      <c r="HYL117" s="376"/>
      <c r="HYM117" s="376"/>
      <c r="HYN117" s="376"/>
      <c r="HYO117" s="376"/>
      <c r="HYP117" s="376"/>
      <c r="HYQ117" s="376"/>
      <c r="HYR117" s="376"/>
      <c r="HYS117" s="376"/>
      <c r="HYT117" s="376"/>
      <c r="HYU117" s="376"/>
      <c r="HYV117" s="376"/>
      <c r="HYW117" s="376"/>
      <c r="HYX117" s="376"/>
      <c r="HYY117" s="376"/>
      <c r="HYZ117" s="376"/>
      <c r="HZA117" s="376"/>
      <c r="HZB117" s="376"/>
      <c r="HZC117" s="376"/>
      <c r="HZD117" s="376"/>
      <c r="HZE117" s="376"/>
      <c r="HZF117" s="376"/>
      <c r="HZG117" s="376"/>
      <c r="HZH117" s="376"/>
      <c r="HZI117" s="376"/>
      <c r="HZJ117" s="376"/>
      <c r="HZK117" s="376"/>
      <c r="HZL117" s="376"/>
      <c r="HZM117" s="376"/>
      <c r="HZN117" s="376"/>
      <c r="HZO117" s="376"/>
      <c r="HZP117" s="376"/>
      <c r="HZQ117" s="376"/>
      <c r="HZR117" s="376"/>
      <c r="HZS117" s="376"/>
      <c r="HZT117" s="376"/>
      <c r="HZU117" s="376"/>
      <c r="HZV117" s="376"/>
      <c r="HZW117" s="376"/>
      <c r="HZX117" s="376"/>
      <c r="HZY117" s="376"/>
      <c r="HZZ117" s="376"/>
      <c r="IAA117" s="376"/>
      <c r="IAB117" s="376"/>
      <c r="IAC117" s="376"/>
      <c r="IAD117" s="376"/>
      <c r="IAE117" s="376"/>
      <c r="IAF117" s="376"/>
      <c r="IAG117" s="376"/>
      <c r="IAH117" s="376"/>
      <c r="IAI117" s="376"/>
      <c r="IAJ117" s="376"/>
      <c r="IAK117" s="376"/>
      <c r="IAL117" s="376"/>
      <c r="IAM117" s="376"/>
      <c r="IAN117" s="376"/>
      <c r="IAO117" s="376"/>
      <c r="IAP117" s="376"/>
      <c r="IAQ117" s="376"/>
      <c r="IAR117" s="376"/>
      <c r="IAS117" s="376"/>
      <c r="IAT117" s="376"/>
      <c r="IAU117" s="376"/>
      <c r="IAV117" s="376"/>
      <c r="IAW117" s="376"/>
      <c r="IAX117" s="376"/>
      <c r="IAY117" s="376"/>
      <c r="IAZ117" s="376"/>
      <c r="IBA117" s="376"/>
      <c r="IBB117" s="376"/>
      <c r="IBC117" s="376"/>
      <c r="IBD117" s="376"/>
      <c r="IBE117" s="376"/>
      <c r="IBF117" s="376"/>
      <c r="IBG117" s="376"/>
      <c r="IBH117" s="376"/>
      <c r="IBI117" s="376"/>
      <c r="IBJ117" s="376"/>
      <c r="IBK117" s="376"/>
      <c r="IBL117" s="376"/>
      <c r="IBM117" s="376"/>
      <c r="IBN117" s="376"/>
      <c r="IBO117" s="376"/>
      <c r="IBP117" s="376"/>
      <c r="IBQ117" s="376"/>
      <c r="IBR117" s="376"/>
      <c r="IBS117" s="376"/>
      <c r="IBT117" s="376"/>
      <c r="IBU117" s="376"/>
      <c r="IBV117" s="376"/>
      <c r="IBW117" s="376"/>
      <c r="IBX117" s="376"/>
      <c r="IBY117" s="376"/>
      <c r="IBZ117" s="376"/>
      <c r="ICA117" s="376"/>
      <c r="ICB117" s="376"/>
      <c r="ICC117" s="376"/>
      <c r="ICD117" s="376"/>
      <c r="ICE117" s="376"/>
      <c r="ICF117" s="376"/>
      <c r="ICG117" s="376"/>
      <c r="ICH117" s="376"/>
      <c r="ICI117" s="376"/>
      <c r="ICJ117" s="376"/>
      <c r="ICK117" s="376"/>
      <c r="ICL117" s="376"/>
      <c r="ICM117" s="376"/>
      <c r="ICN117" s="376"/>
      <c r="ICO117" s="376"/>
      <c r="ICP117" s="376"/>
      <c r="ICQ117" s="376"/>
      <c r="ICR117" s="376"/>
      <c r="ICS117" s="376"/>
      <c r="ICT117" s="376"/>
      <c r="ICU117" s="376"/>
      <c r="ICV117" s="376"/>
      <c r="ICW117" s="376"/>
      <c r="ICX117" s="376"/>
      <c r="ICY117" s="376"/>
      <c r="ICZ117" s="376"/>
      <c r="IDA117" s="376"/>
      <c r="IDB117" s="376"/>
      <c r="IDC117" s="376"/>
      <c r="IDD117" s="376"/>
      <c r="IDE117" s="376"/>
      <c r="IDF117" s="376"/>
      <c r="IDG117" s="376"/>
      <c r="IDH117" s="376"/>
      <c r="IDI117" s="376"/>
      <c r="IDJ117" s="376"/>
      <c r="IDK117" s="376"/>
      <c r="IDL117" s="376"/>
      <c r="IDM117" s="376"/>
      <c r="IDN117" s="376"/>
      <c r="IDO117" s="376"/>
      <c r="IDP117" s="376"/>
      <c r="IDQ117" s="376"/>
      <c r="IDR117" s="376"/>
      <c r="IDS117" s="376"/>
      <c r="IDT117" s="376"/>
      <c r="IDU117" s="376"/>
      <c r="IDV117" s="376"/>
      <c r="IDW117" s="376"/>
      <c r="IDX117" s="376"/>
      <c r="IDY117" s="376"/>
      <c r="IDZ117" s="376"/>
      <c r="IEA117" s="376"/>
      <c r="IEB117" s="376"/>
      <c r="IEC117" s="376"/>
      <c r="IED117" s="376"/>
      <c r="IEE117" s="376"/>
      <c r="IEF117" s="376"/>
      <c r="IEG117" s="376"/>
      <c r="IEH117" s="376"/>
      <c r="IEI117" s="376"/>
      <c r="IEJ117" s="376"/>
      <c r="IEK117" s="376"/>
      <c r="IEL117" s="376"/>
      <c r="IEM117" s="376"/>
      <c r="IEN117" s="376"/>
      <c r="IEO117" s="376"/>
      <c r="IEP117" s="376"/>
      <c r="IEQ117" s="376"/>
      <c r="IER117" s="376"/>
      <c r="IES117" s="376"/>
      <c r="IET117" s="376"/>
      <c r="IEU117" s="376"/>
      <c r="IEV117" s="376"/>
      <c r="IEW117" s="376"/>
      <c r="IEX117" s="376"/>
      <c r="IEY117" s="376"/>
      <c r="IEZ117" s="376"/>
      <c r="IFA117" s="376"/>
      <c r="IFB117" s="376"/>
      <c r="IFC117" s="376"/>
      <c r="IFD117" s="376"/>
      <c r="IFE117" s="376"/>
      <c r="IFF117" s="376"/>
      <c r="IFG117" s="376"/>
      <c r="IFH117" s="376"/>
      <c r="IFI117" s="376"/>
      <c r="IFJ117" s="376"/>
      <c r="IFK117" s="376"/>
      <c r="IFL117" s="376"/>
      <c r="IFM117" s="376"/>
      <c r="IFN117" s="376"/>
      <c r="IFO117" s="376"/>
      <c r="IFP117" s="376"/>
      <c r="IFQ117" s="376"/>
      <c r="IFR117" s="376"/>
      <c r="IFS117" s="376"/>
      <c r="IFT117" s="376"/>
      <c r="IFU117" s="376"/>
      <c r="IFV117" s="376"/>
      <c r="IFW117" s="376"/>
      <c r="IFX117" s="376"/>
      <c r="IFY117" s="376"/>
      <c r="IFZ117" s="376"/>
      <c r="IGA117" s="376"/>
      <c r="IGB117" s="376"/>
      <c r="IGC117" s="376"/>
      <c r="IGD117" s="376"/>
      <c r="IGE117" s="376"/>
      <c r="IGF117" s="376"/>
      <c r="IGG117" s="376"/>
      <c r="IGH117" s="376"/>
      <c r="IGI117" s="376"/>
      <c r="IGJ117" s="376"/>
      <c r="IGK117" s="376"/>
      <c r="IGL117" s="376"/>
      <c r="IGM117" s="376"/>
      <c r="IGN117" s="376"/>
      <c r="IGO117" s="376"/>
      <c r="IGP117" s="376"/>
      <c r="IGQ117" s="376"/>
      <c r="IGR117" s="376"/>
      <c r="IGS117" s="376"/>
      <c r="IGT117" s="376"/>
      <c r="IGU117" s="376"/>
      <c r="IGV117" s="376"/>
      <c r="IGW117" s="376"/>
      <c r="IGX117" s="376"/>
      <c r="IGY117" s="376"/>
      <c r="IGZ117" s="376"/>
      <c r="IHA117" s="376"/>
      <c r="IHB117" s="376"/>
      <c r="IHC117" s="376"/>
      <c r="IHD117" s="376"/>
      <c r="IHE117" s="376"/>
      <c r="IHF117" s="376"/>
      <c r="IHG117" s="376"/>
      <c r="IHH117" s="376"/>
      <c r="IHI117" s="376"/>
      <c r="IHJ117" s="376"/>
      <c r="IHK117" s="376"/>
      <c r="IHL117" s="376"/>
      <c r="IHM117" s="376"/>
      <c r="IHN117" s="376"/>
      <c r="IHO117" s="376"/>
      <c r="IHP117" s="376"/>
      <c r="IHQ117" s="376"/>
      <c r="IHR117" s="376"/>
      <c r="IHS117" s="376"/>
      <c r="IHT117" s="376"/>
      <c r="IHU117" s="376"/>
      <c r="IHV117" s="376"/>
      <c r="IHW117" s="376"/>
      <c r="IHX117" s="376"/>
      <c r="IHY117" s="376"/>
      <c r="IHZ117" s="376"/>
      <c r="IIA117" s="376"/>
      <c r="IIB117" s="376"/>
      <c r="IIC117" s="376"/>
      <c r="IID117" s="376"/>
      <c r="IIE117" s="376"/>
      <c r="IIF117" s="376"/>
      <c r="IIG117" s="376"/>
      <c r="IIH117" s="376"/>
      <c r="III117" s="376"/>
      <c r="IIJ117" s="376"/>
      <c r="IIK117" s="376"/>
      <c r="IIL117" s="376"/>
      <c r="IIM117" s="376"/>
      <c r="IIN117" s="376"/>
      <c r="IIO117" s="376"/>
      <c r="IIP117" s="376"/>
      <c r="IIQ117" s="376"/>
      <c r="IIR117" s="376"/>
      <c r="IIS117" s="376"/>
      <c r="IIT117" s="376"/>
      <c r="IIU117" s="376"/>
      <c r="IIV117" s="376"/>
      <c r="IIW117" s="376"/>
      <c r="IIX117" s="376"/>
      <c r="IIY117" s="376"/>
      <c r="IIZ117" s="376"/>
      <c r="IJA117" s="376"/>
      <c r="IJB117" s="376"/>
      <c r="IJC117" s="376"/>
      <c r="IJD117" s="376"/>
      <c r="IJE117" s="376"/>
      <c r="IJF117" s="376"/>
      <c r="IJG117" s="376"/>
      <c r="IJH117" s="376"/>
      <c r="IJI117" s="376"/>
      <c r="IJJ117" s="376"/>
      <c r="IJK117" s="376"/>
      <c r="IJL117" s="376"/>
      <c r="IJM117" s="376"/>
      <c r="IJN117" s="376"/>
      <c r="IJO117" s="376"/>
      <c r="IJP117" s="376"/>
      <c r="IJQ117" s="376"/>
      <c r="IJR117" s="376"/>
      <c r="IJS117" s="376"/>
      <c r="IJT117" s="376"/>
      <c r="IJU117" s="376"/>
      <c r="IJV117" s="376"/>
      <c r="IJW117" s="376"/>
      <c r="IJX117" s="376"/>
      <c r="IJY117" s="376"/>
      <c r="IJZ117" s="376"/>
      <c r="IKA117" s="376"/>
      <c r="IKB117" s="376"/>
      <c r="IKC117" s="376"/>
      <c r="IKD117" s="376"/>
      <c r="IKE117" s="376"/>
      <c r="IKF117" s="376"/>
      <c r="IKG117" s="376"/>
      <c r="IKH117" s="376"/>
      <c r="IKI117" s="376"/>
      <c r="IKJ117" s="376"/>
      <c r="IKK117" s="376"/>
      <c r="IKL117" s="376"/>
      <c r="IKM117" s="376"/>
      <c r="IKN117" s="376"/>
      <c r="IKO117" s="376"/>
      <c r="IKP117" s="376"/>
      <c r="IKQ117" s="376"/>
      <c r="IKR117" s="376"/>
      <c r="IKS117" s="376"/>
      <c r="IKT117" s="376"/>
      <c r="IKU117" s="376"/>
      <c r="IKV117" s="376"/>
      <c r="IKW117" s="376"/>
      <c r="IKX117" s="376"/>
      <c r="IKY117" s="376"/>
      <c r="IKZ117" s="376"/>
      <c r="ILA117" s="376"/>
      <c r="ILB117" s="376"/>
      <c r="ILC117" s="376"/>
      <c r="ILD117" s="376"/>
      <c r="ILE117" s="376"/>
      <c r="ILF117" s="376"/>
      <c r="ILG117" s="376"/>
      <c r="ILH117" s="376"/>
      <c r="ILI117" s="376"/>
      <c r="ILJ117" s="376"/>
      <c r="ILK117" s="376"/>
      <c r="ILL117" s="376"/>
      <c r="ILM117" s="376"/>
      <c r="ILN117" s="376"/>
      <c r="ILO117" s="376"/>
      <c r="ILP117" s="376"/>
      <c r="ILQ117" s="376"/>
      <c r="ILR117" s="376"/>
      <c r="ILS117" s="376"/>
      <c r="ILT117" s="376"/>
      <c r="ILU117" s="376"/>
      <c r="ILV117" s="376"/>
      <c r="ILW117" s="376"/>
      <c r="ILX117" s="376"/>
      <c r="ILY117" s="376"/>
      <c r="ILZ117" s="376"/>
      <c r="IMA117" s="376"/>
      <c r="IMB117" s="376"/>
      <c r="IMC117" s="376"/>
      <c r="IMD117" s="376"/>
      <c r="IME117" s="376"/>
      <c r="IMF117" s="376"/>
      <c r="IMG117" s="376"/>
      <c r="IMH117" s="376"/>
      <c r="IMI117" s="376"/>
      <c r="IMJ117" s="376"/>
      <c r="IMK117" s="376"/>
      <c r="IML117" s="376"/>
      <c r="IMM117" s="376"/>
      <c r="IMN117" s="376"/>
      <c r="IMO117" s="376"/>
      <c r="IMP117" s="376"/>
      <c r="IMQ117" s="376"/>
      <c r="IMR117" s="376"/>
      <c r="IMS117" s="376"/>
      <c r="IMT117" s="376"/>
      <c r="IMU117" s="376"/>
      <c r="IMV117" s="376"/>
      <c r="IMW117" s="376"/>
      <c r="IMX117" s="376"/>
      <c r="IMY117" s="376"/>
      <c r="IMZ117" s="376"/>
      <c r="INA117" s="376"/>
      <c r="INB117" s="376"/>
      <c r="INC117" s="376"/>
      <c r="IND117" s="376"/>
      <c r="INE117" s="376"/>
      <c r="INF117" s="376"/>
      <c r="ING117" s="376"/>
      <c r="INH117" s="376"/>
      <c r="INI117" s="376"/>
      <c r="INJ117" s="376"/>
      <c r="INK117" s="376"/>
      <c r="INL117" s="376"/>
      <c r="INM117" s="376"/>
      <c r="INN117" s="376"/>
      <c r="INO117" s="376"/>
      <c r="INP117" s="376"/>
      <c r="INQ117" s="376"/>
      <c r="INR117" s="376"/>
      <c r="INS117" s="376"/>
      <c r="INT117" s="376"/>
      <c r="INU117" s="376"/>
      <c r="INV117" s="376"/>
      <c r="INW117" s="376"/>
      <c r="INX117" s="376"/>
      <c r="INY117" s="376"/>
      <c r="INZ117" s="376"/>
      <c r="IOA117" s="376"/>
      <c r="IOB117" s="376"/>
      <c r="IOC117" s="376"/>
      <c r="IOD117" s="376"/>
      <c r="IOE117" s="376"/>
      <c r="IOF117" s="376"/>
      <c r="IOG117" s="376"/>
      <c r="IOH117" s="376"/>
      <c r="IOI117" s="376"/>
      <c r="IOJ117" s="376"/>
      <c r="IOK117" s="376"/>
      <c r="IOL117" s="376"/>
      <c r="IOM117" s="376"/>
      <c r="ION117" s="376"/>
      <c r="IOO117" s="376"/>
      <c r="IOP117" s="376"/>
      <c r="IOQ117" s="376"/>
      <c r="IOR117" s="376"/>
      <c r="IOS117" s="376"/>
      <c r="IOT117" s="376"/>
      <c r="IOU117" s="376"/>
      <c r="IOV117" s="376"/>
      <c r="IOW117" s="376"/>
      <c r="IOX117" s="376"/>
      <c r="IOY117" s="376"/>
      <c r="IOZ117" s="376"/>
      <c r="IPA117" s="376"/>
      <c r="IPB117" s="376"/>
      <c r="IPC117" s="376"/>
      <c r="IPD117" s="376"/>
      <c r="IPE117" s="376"/>
      <c r="IPF117" s="376"/>
      <c r="IPG117" s="376"/>
      <c r="IPH117" s="376"/>
      <c r="IPI117" s="376"/>
      <c r="IPJ117" s="376"/>
      <c r="IPK117" s="376"/>
      <c r="IPL117" s="376"/>
      <c r="IPM117" s="376"/>
      <c r="IPN117" s="376"/>
      <c r="IPO117" s="376"/>
      <c r="IPP117" s="376"/>
      <c r="IPQ117" s="376"/>
      <c r="IPR117" s="376"/>
      <c r="IPS117" s="376"/>
      <c r="IPT117" s="376"/>
      <c r="IPU117" s="376"/>
      <c r="IPV117" s="376"/>
      <c r="IPW117" s="376"/>
      <c r="IPX117" s="376"/>
      <c r="IPY117" s="376"/>
      <c r="IPZ117" s="376"/>
      <c r="IQA117" s="376"/>
      <c r="IQB117" s="376"/>
      <c r="IQC117" s="376"/>
      <c r="IQD117" s="376"/>
      <c r="IQE117" s="376"/>
      <c r="IQF117" s="376"/>
      <c r="IQG117" s="376"/>
      <c r="IQH117" s="376"/>
      <c r="IQI117" s="376"/>
      <c r="IQJ117" s="376"/>
      <c r="IQK117" s="376"/>
      <c r="IQL117" s="376"/>
      <c r="IQM117" s="376"/>
      <c r="IQN117" s="376"/>
      <c r="IQO117" s="376"/>
      <c r="IQP117" s="376"/>
      <c r="IQQ117" s="376"/>
      <c r="IQR117" s="376"/>
      <c r="IQS117" s="376"/>
      <c r="IQT117" s="376"/>
      <c r="IQU117" s="376"/>
      <c r="IQV117" s="376"/>
      <c r="IQW117" s="376"/>
      <c r="IQX117" s="376"/>
      <c r="IQY117" s="376"/>
      <c r="IQZ117" s="376"/>
      <c r="IRA117" s="376"/>
      <c r="IRB117" s="376"/>
      <c r="IRC117" s="376"/>
      <c r="IRD117" s="376"/>
      <c r="IRE117" s="376"/>
      <c r="IRF117" s="376"/>
      <c r="IRG117" s="376"/>
      <c r="IRH117" s="376"/>
      <c r="IRI117" s="376"/>
      <c r="IRJ117" s="376"/>
      <c r="IRK117" s="376"/>
      <c r="IRL117" s="376"/>
      <c r="IRM117" s="376"/>
      <c r="IRN117" s="376"/>
      <c r="IRO117" s="376"/>
      <c r="IRP117" s="376"/>
      <c r="IRQ117" s="376"/>
      <c r="IRR117" s="376"/>
      <c r="IRS117" s="376"/>
      <c r="IRT117" s="376"/>
      <c r="IRU117" s="376"/>
      <c r="IRV117" s="376"/>
      <c r="IRW117" s="376"/>
      <c r="IRX117" s="376"/>
      <c r="IRY117" s="376"/>
      <c r="IRZ117" s="376"/>
      <c r="ISA117" s="376"/>
      <c r="ISB117" s="376"/>
      <c r="ISC117" s="376"/>
      <c r="ISD117" s="376"/>
      <c r="ISE117" s="376"/>
      <c r="ISF117" s="376"/>
      <c r="ISG117" s="376"/>
      <c r="ISH117" s="376"/>
      <c r="ISI117" s="376"/>
      <c r="ISJ117" s="376"/>
      <c r="ISK117" s="376"/>
      <c r="ISL117" s="376"/>
      <c r="ISM117" s="376"/>
      <c r="ISN117" s="376"/>
      <c r="ISO117" s="376"/>
      <c r="ISP117" s="376"/>
      <c r="ISQ117" s="376"/>
      <c r="ISR117" s="376"/>
      <c r="ISS117" s="376"/>
      <c r="IST117" s="376"/>
      <c r="ISU117" s="376"/>
      <c r="ISV117" s="376"/>
      <c r="ISW117" s="376"/>
      <c r="ISX117" s="376"/>
      <c r="ISY117" s="376"/>
      <c r="ISZ117" s="376"/>
      <c r="ITA117" s="376"/>
      <c r="ITB117" s="376"/>
      <c r="ITC117" s="376"/>
      <c r="ITD117" s="376"/>
      <c r="ITE117" s="376"/>
      <c r="ITF117" s="376"/>
      <c r="ITG117" s="376"/>
      <c r="ITH117" s="376"/>
      <c r="ITI117" s="376"/>
      <c r="ITJ117" s="376"/>
      <c r="ITK117" s="376"/>
      <c r="ITL117" s="376"/>
      <c r="ITM117" s="376"/>
      <c r="ITN117" s="376"/>
      <c r="ITO117" s="376"/>
      <c r="ITP117" s="376"/>
      <c r="ITQ117" s="376"/>
      <c r="ITR117" s="376"/>
      <c r="ITS117" s="376"/>
      <c r="ITT117" s="376"/>
      <c r="ITU117" s="376"/>
      <c r="ITV117" s="376"/>
      <c r="ITW117" s="376"/>
      <c r="ITX117" s="376"/>
      <c r="ITY117" s="376"/>
      <c r="ITZ117" s="376"/>
      <c r="IUA117" s="376"/>
      <c r="IUB117" s="376"/>
      <c r="IUC117" s="376"/>
      <c r="IUD117" s="376"/>
      <c r="IUE117" s="376"/>
      <c r="IUF117" s="376"/>
      <c r="IUG117" s="376"/>
      <c r="IUH117" s="376"/>
      <c r="IUI117" s="376"/>
      <c r="IUJ117" s="376"/>
      <c r="IUK117" s="376"/>
      <c r="IUL117" s="376"/>
      <c r="IUM117" s="376"/>
      <c r="IUN117" s="376"/>
      <c r="IUO117" s="376"/>
      <c r="IUP117" s="376"/>
      <c r="IUQ117" s="376"/>
      <c r="IUR117" s="376"/>
      <c r="IUS117" s="376"/>
      <c r="IUT117" s="376"/>
      <c r="IUU117" s="376"/>
      <c r="IUV117" s="376"/>
      <c r="IUW117" s="376"/>
      <c r="IUX117" s="376"/>
      <c r="IUY117" s="376"/>
      <c r="IUZ117" s="376"/>
      <c r="IVA117" s="376"/>
      <c r="IVB117" s="376"/>
      <c r="IVC117" s="376"/>
      <c r="IVD117" s="376"/>
      <c r="IVE117" s="376"/>
      <c r="IVF117" s="376"/>
      <c r="IVG117" s="376"/>
      <c r="IVH117" s="376"/>
      <c r="IVI117" s="376"/>
      <c r="IVJ117" s="376"/>
      <c r="IVK117" s="376"/>
      <c r="IVL117" s="376"/>
      <c r="IVM117" s="376"/>
      <c r="IVN117" s="376"/>
      <c r="IVO117" s="376"/>
      <c r="IVP117" s="376"/>
      <c r="IVQ117" s="376"/>
      <c r="IVR117" s="376"/>
      <c r="IVS117" s="376"/>
      <c r="IVT117" s="376"/>
      <c r="IVU117" s="376"/>
      <c r="IVV117" s="376"/>
      <c r="IVW117" s="376"/>
      <c r="IVX117" s="376"/>
      <c r="IVY117" s="376"/>
      <c r="IVZ117" s="376"/>
      <c r="IWA117" s="376"/>
      <c r="IWB117" s="376"/>
      <c r="IWC117" s="376"/>
      <c r="IWD117" s="376"/>
      <c r="IWE117" s="376"/>
      <c r="IWF117" s="376"/>
      <c r="IWG117" s="376"/>
      <c r="IWH117" s="376"/>
      <c r="IWI117" s="376"/>
      <c r="IWJ117" s="376"/>
      <c r="IWK117" s="376"/>
      <c r="IWL117" s="376"/>
      <c r="IWM117" s="376"/>
      <c r="IWN117" s="376"/>
      <c r="IWO117" s="376"/>
      <c r="IWP117" s="376"/>
      <c r="IWQ117" s="376"/>
      <c r="IWR117" s="376"/>
      <c r="IWS117" s="376"/>
      <c r="IWT117" s="376"/>
      <c r="IWU117" s="376"/>
      <c r="IWV117" s="376"/>
      <c r="IWW117" s="376"/>
      <c r="IWX117" s="376"/>
      <c r="IWY117" s="376"/>
      <c r="IWZ117" s="376"/>
      <c r="IXA117" s="376"/>
      <c r="IXB117" s="376"/>
      <c r="IXC117" s="376"/>
      <c r="IXD117" s="376"/>
      <c r="IXE117" s="376"/>
      <c r="IXF117" s="376"/>
      <c r="IXG117" s="376"/>
      <c r="IXH117" s="376"/>
      <c r="IXI117" s="376"/>
      <c r="IXJ117" s="376"/>
      <c r="IXK117" s="376"/>
      <c r="IXL117" s="376"/>
      <c r="IXM117" s="376"/>
      <c r="IXN117" s="376"/>
      <c r="IXO117" s="376"/>
      <c r="IXP117" s="376"/>
      <c r="IXQ117" s="376"/>
      <c r="IXR117" s="376"/>
      <c r="IXS117" s="376"/>
      <c r="IXT117" s="376"/>
      <c r="IXU117" s="376"/>
      <c r="IXV117" s="376"/>
      <c r="IXW117" s="376"/>
      <c r="IXX117" s="376"/>
      <c r="IXY117" s="376"/>
      <c r="IXZ117" s="376"/>
      <c r="IYA117" s="376"/>
      <c r="IYB117" s="376"/>
      <c r="IYC117" s="376"/>
      <c r="IYD117" s="376"/>
      <c r="IYE117" s="376"/>
      <c r="IYF117" s="376"/>
      <c r="IYG117" s="376"/>
      <c r="IYH117" s="376"/>
      <c r="IYI117" s="376"/>
      <c r="IYJ117" s="376"/>
      <c r="IYK117" s="376"/>
      <c r="IYL117" s="376"/>
      <c r="IYM117" s="376"/>
      <c r="IYN117" s="376"/>
      <c r="IYO117" s="376"/>
      <c r="IYP117" s="376"/>
      <c r="IYQ117" s="376"/>
      <c r="IYR117" s="376"/>
      <c r="IYS117" s="376"/>
      <c r="IYT117" s="376"/>
      <c r="IYU117" s="376"/>
      <c r="IYV117" s="376"/>
      <c r="IYW117" s="376"/>
      <c r="IYX117" s="376"/>
      <c r="IYY117" s="376"/>
      <c r="IYZ117" s="376"/>
      <c r="IZA117" s="376"/>
      <c r="IZB117" s="376"/>
      <c r="IZC117" s="376"/>
      <c r="IZD117" s="376"/>
      <c r="IZE117" s="376"/>
      <c r="IZF117" s="376"/>
      <c r="IZG117" s="376"/>
      <c r="IZH117" s="376"/>
      <c r="IZI117" s="376"/>
      <c r="IZJ117" s="376"/>
      <c r="IZK117" s="376"/>
      <c r="IZL117" s="376"/>
      <c r="IZM117" s="376"/>
      <c r="IZN117" s="376"/>
      <c r="IZO117" s="376"/>
      <c r="IZP117" s="376"/>
      <c r="IZQ117" s="376"/>
      <c r="IZR117" s="376"/>
      <c r="IZS117" s="376"/>
      <c r="IZT117" s="376"/>
      <c r="IZU117" s="376"/>
      <c r="IZV117" s="376"/>
      <c r="IZW117" s="376"/>
      <c r="IZX117" s="376"/>
      <c r="IZY117" s="376"/>
      <c r="IZZ117" s="376"/>
      <c r="JAA117" s="376"/>
      <c r="JAB117" s="376"/>
      <c r="JAC117" s="376"/>
      <c r="JAD117" s="376"/>
      <c r="JAE117" s="376"/>
      <c r="JAF117" s="376"/>
      <c r="JAG117" s="376"/>
      <c r="JAH117" s="376"/>
      <c r="JAI117" s="376"/>
      <c r="JAJ117" s="376"/>
      <c r="JAK117" s="376"/>
      <c r="JAL117" s="376"/>
      <c r="JAM117" s="376"/>
      <c r="JAN117" s="376"/>
      <c r="JAO117" s="376"/>
      <c r="JAP117" s="376"/>
      <c r="JAQ117" s="376"/>
      <c r="JAR117" s="376"/>
      <c r="JAS117" s="376"/>
      <c r="JAT117" s="376"/>
      <c r="JAU117" s="376"/>
      <c r="JAV117" s="376"/>
      <c r="JAW117" s="376"/>
      <c r="JAX117" s="376"/>
      <c r="JAY117" s="376"/>
      <c r="JAZ117" s="376"/>
      <c r="JBA117" s="376"/>
      <c r="JBB117" s="376"/>
      <c r="JBC117" s="376"/>
      <c r="JBD117" s="376"/>
      <c r="JBE117" s="376"/>
      <c r="JBF117" s="376"/>
      <c r="JBG117" s="376"/>
      <c r="JBH117" s="376"/>
      <c r="JBI117" s="376"/>
      <c r="JBJ117" s="376"/>
      <c r="JBK117" s="376"/>
      <c r="JBL117" s="376"/>
      <c r="JBM117" s="376"/>
      <c r="JBN117" s="376"/>
      <c r="JBO117" s="376"/>
      <c r="JBP117" s="376"/>
      <c r="JBQ117" s="376"/>
      <c r="JBR117" s="376"/>
      <c r="JBS117" s="376"/>
      <c r="JBT117" s="376"/>
      <c r="JBU117" s="376"/>
      <c r="JBV117" s="376"/>
      <c r="JBW117" s="376"/>
      <c r="JBX117" s="376"/>
      <c r="JBY117" s="376"/>
      <c r="JBZ117" s="376"/>
      <c r="JCA117" s="376"/>
      <c r="JCB117" s="376"/>
      <c r="JCC117" s="376"/>
      <c r="JCD117" s="376"/>
      <c r="JCE117" s="376"/>
      <c r="JCF117" s="376"/>
      <c r="JCG117" s="376"/>
      <c r="JCH117" s="376"/>
      <c r="JCI117" s="376"/>
      <c r="JCJ117" s="376"/>
      <c r="JCK117" s="376"/>
      <c r="JCL117" s="376"/>
      <c r="JCM117" s="376"/>
      <c r="JCN117" s="376"/>
      <c r="JCO117" s="376"/>
      <c r="JCP117" s="376"/>
      <c r="JCQ117" s="376"/>
      <c r="JCR117" s="376"/>
      <c r="JCS117" s="376"/>
      <c r="JCT117" s="376"/>
      <c r="JCU117" s="376"/>
      <c r="JCV117" s="376"/>
      <c r="JCW117" s="376"/>
      <c r="JCX117" s="376"/>
      <c r="JCY117" s="376"/>
      <c r="JCZ117" s="376"/>
      <c r="JDA117" s="376"/>
      <c r="JDB117" s="376"/>
      <c r="JDC117" s="376"/>
      <c r="JDD117" s="376"/>
      <c r="JDE117" s="376"/>
      <c r="JDF117" s="376"/>
      <c r="JDG117" s="376"/>
      <c r="JDH117" s="376"/>
      <c r="JDI117" s="376"/>
      <c r="JDJ117" s="376"/>
      <c r="JDK117" s="376"/>
      <c r="JDL117" s="376"/>
      <c r="JDM117" s="376"/>
      <c r="JDN117" s="376"/>
      <c r="JDO117" s="376"/>
      <c r="JDP117" s="376"/>
      <c r="JDQ117" s="376"/>
      <c r="JDR117" s="376"/>
      <c r="JDS117" s="376"/>
      <c r="JDT117" s="376"/>
      <c r="JDU117" s="376"/>
      <c r="JDV117" s="376"/>
      <c r="JDW117" s="376"/>
      <c r="JDX117" s="376"/>
      <c r="JDY117" s="376"/>
      <c r="JDZ117" s="376"/>
      <c r="JEA117" s="376"/>
      <c r="JEB117" s="376"/>
      <c r="JEC117" s="376"/>
      <c r="JED117" s="376"/>
      <c r="JEE117" s="376"/>
      <c r="JEF117" s="376"/>
      <c r="JEG117" s="376"/>
      <c r="JEH117" s="376"/>
      <c r="JEI117" s="376"/>
      <c r="JEJ117" s="376"/>
      <c r="JEK117" s="376"/>
      <c r="JEL117" s="376"/>
      <c r="JEM117" s="376"/>
      <c r="JEN117" s="376"/>
      <c r="JEO117" s="376"/>
      <c r="JEP117" s="376"/>
      <c r="JEQ117" s="376"/>
      <c r="JER117" s="376"/>
      <c r="JES117" s="376"/>
      <c r="JET117" s="376"/>
      <c r="JEU117" s="376"/>
      <c r="JEV117" s="376"/>
      <c r="JEW117" s="376"/>
      <c r="JEX117" s="376"/>
      <c r="JEY117" s="376"/>
      <c r="JEZ117" s="376"/>
      <c r="JFA117" s="376"/>
      <c r="JFB117" s="376"/>
      <c r="JFC117" s="376"/>
      <c r="JFD117" s="376"/>
      <c r="JFE117" s="376"/>
      <c r="JFF117" s="376"/>
      <c r="JFG117" s="376"/>
      <c r="JFH117" s="376"/>
      <c r="JFI117" s="376"/>
      <c r="JFJ117" s="376"/>
      <c r="JFK117" s="376"/>
      <c r="JFL117" s="376"/>
      <c r="JFM117" s="376"/>
      <c r="JFN117" s="376"/>
      <c r="JFO117" s="376"/>
      <c r="JFP117" s="376"/>
      <c r="JFQ117" s="376"/>
      <c r="JFR117" s="376"/>
      <c r="JFS117" s="376"/>
      <c r="JFT117" s="376"/>
      <c r="JFU117" s="376"/>
      <c r="JFV117" s="376"/>
      <c r="JFW117" s="376"/>
      <c r="JFX117" s="376"/>
      <c r="JFY117" s="376"/>
      <c r="JFZ117" s="376"/>
      <c r="JGA117" s="376"/>
      <c r="JGB117" s="376"/>
      <c r="JGC117" s="376"/>
      <c r="JGD117" s="376"/>
      <c r="JGE117" s="376"/>
      <c r="JGF117" s="376"/>
      <c r="JGG117" s="376"/>
      <c r="JGH117" s="376"/>
      <c r="JGI117" s="376"/>
      <c r="JGJ117" s="376"/>
      <c r="JGK117" s="376"/>
      <c r="JGL117" s="376"/>
      <c r="JGM117" s="376"/>
      <c r="JGN117" s="376"/>
      <c r="JGO117" s="376"/>
      <c r="JGP117" s="376"/>
      <c r="JGQ117" s="376"/>
      <c r="JGR117" s="376"/>
      <c r="JGS117" s="376"/>
      <c r="JGT117" s="376"/>
      <c r="JGU117" s="376"/>
      <c r="JGV117" s="376"/>
      <c r="JGW117" s="376"/>
      <c r="JGX117" s="376"/>
      <c r="JGY117" s="376"/>
      <c r="JGZ117" s="376"/>
      <c r="JHA117" s="376"/>
      <c r="JHB117" s="376"/>
      <c r="JHC117" s="376"/>
      <c r="JHD117" s="376"/>
      <c r="JHE117" s="376"/>
      <c r="JHF117" s="376"/>
      <c r="JHG117" s="376"/>
      <c r="JHH117" s="376"/>
      <c r="JHI117" s="376"/>
      <c r="JHJ117" s="376"/>
      <c r="JHK117" s="376"/>
      <c r="JHL117" s="376"/>
      <c r="JHM117" s="376"/>
      <c r="JHN117" s="376"/>
      <c r="JHO117" s="376"/>
      <c r="JHP117" s="376"/>
      <c r="JHQ117" s="376"/>
      <c r="JHR117" s="376"/>
      <c r="JHS117" s="376"/>
      <c r="JHT117" s="376"/>
      <c r="JHU117" s="376"/>
      <c r="JHV117" s="376"/>
      <c r="JHW117" s="376"/>
      <c r="JHX117" s="376"/>
      <c r="JHY117" s="376"/>
      <c r="JHZ117" s="376"/>
      <c r="JIA117" s="376"/>
      <c r="JIB117" s="376"/>
      <c r="JIC117" s="376"/>
      <c r="JID117" s="376"/>
      <c r="JIE117" s="376"/>
      <c r="JIF117" s="376"/>
      <c r="JIG117" s="376"/>
      <c r="JIH117" s="376"/>
      <c r="JII117" s="376"/>
      <c r="JIJ117" s="376"/>
      <c r="JIK117" s="376"/>
      <c r="JIL117" s="376"/>
      <c r="JIM117" s="376"/>
      <c r="JIN117" s="376"/>
      <c r="JIO117" s="376"/>
      <c r="JIP117" s="376"/>
      <c r="JIQ117" s="376"/>
      <c r="JIR117" s="376"/>
      <c r="JIS117" s="376"/>
      <c r="JIT117" s="376"/>
      <c r="JIU117" s="376"/>
      <c r="JIV117" s="376"/>
      <c r="JIW117" s="376"/>
      <c r="JIX117" s="376"/>
      <c r="JIY117" s="376"/>
      <c r="JIZ117" s="376"/>
      <c r="JJA117" s="376"/>
      <c r="JJB117" s="376"/>
      <c r="JJC117" s="376"/>
      <c r="JJD117" s="376"/>
      <c r="JJE117" s="376"/>
      <c r="JJF117" s="376"/>
      <c r="JJG117" s="376"/>
      <c r="JJH117" s="376"/>
      <c r="JJI117" s="376"/>
      <c r="JJJ117" s="376"/>
      <c r="JJK117" s="376"/>
      <c r="JJL117" s="376"/>
      <c r="JJM117" s="376"/>
      <c r="JJN117" s="376"/>
      <c r="JJO117" s="376"/>
      <c r="JJP117" s="376"/>
      <c r="JJQ117" s="376"/>
      <c r="JJR117" s="376"/>
      <c r="JJS117" s="376"/>
      <c r="JJT117" s="376"/>
      <c r="JJU117" s="376"/>
      <c r="JJV117" s="376"/>
      <c r="JJW117" s="376"/>
      <c r="JJX117" s="376"/>
      <c r="JJY117" s="376"/>
      <c r="JJZ117" s="376"/>
      <c r="JKA117" s="376"/>
      <c r="JKB117" s="376"/>
      <c r="JKC117" s="376"/>
      <c r="JKD117" s="376"/>
      <c r="JKE117" s="376"/>
      <c r="JKF117" s="376"/>
      <c r="JKG117" s="376"/>
      <c r="JKH117" s="376"/>
      <c r="JKI117" s="376"/>
      <c r="JKJ117" s="376"/>
      <c r="JKK117" s="376"/>
      <c r="JKL117" s="376"/>
      <c r="JKM117" s="376"/>
      <c r="JKN117" s="376"/>
      <c r="JKO117" s="376"/>
      <c r="JKP117" s="376"/>
      <c r="JKQ117" s="376"/>
      <c r="JKR117" s="376"/>
      <c r="JKS117" s="376"/>
      <c r="JKT117" s="376"/>
      <c r="JKU117" s="376"/>
      <c r="JKV117" s="376"/>
      <c r="JKW117" s="376"/>
      <c r="JKX117" s="376"/>
      <c r="JKY117" s="376"/>
      <c r="JKZ117" s="376"/>
      <c r="JLA117" s="376"/>
      <c r="JLB117" s="376"/>
      <c r="JLC117" s="376"/>
      <c r="JLD117" s="376"/>
      <c r="JLE117" s="376"/>
      <c r="JLF117" s="376"/>
      <c r="JLG117" s="376"/>
      <c r="JLH117" s="376"/>
      <c r="JLI117" s="376"/>
      <c r="JLJ117" s="376"/>
      <c r="JLK117" s="376"/>
      <c r="JLL117" s="376"/>
      <c r="JLM117" s="376"/>
      <c r="JLN117" s="376"/>
      <c r="JLO117" s="376"/>
      <c r="JLP117" s="376"/>
      <c r="JLQ117" s="376"/>
      <c r="JLR117" s="376"/>
      <c r="JLS117" s="376"/>
      <c r="JLT117" s="376"/>
      <c r="JLU117" s="376"/>
      <c r="JLV117" s="376"/>
      <c r="JLW117" s="376"/>
      <c r="JLX117" s="376"/>
      <c r="JLY117" s="376"/>
      <c r="JLZ117" s="376"/>
      <c r="JMA117" s="376"/>
      <c r="JMB117" s="376"/>
      <c r="JMC117" s="376"/>
      <c r="JMD117" s="376"/>
      <c r="JME117" s="376"/>
      <c r="JMF117" s="376"/>
      <c r="JMG117" s="376"/>
      <c r="JMH117" s="376"/>
      <c r="JMI117" s="376"/>
      <c r="JMJ117" s="376"/>
      <c r="JMK117" s="376"/>
      <c r="JML117" s="376"/>
      <c r="JMM117" s="376"/>
      <c r="JMN117" s="376"/>
      <c r="JMO117" s="376"/>
      <c r="JMP117" s="376"/>
      <c r="JMQ117" s="376"/>
      <c r="JMR117" s="376"/>
      <c r="JMS117" s="376"/>
      <c r="JMT117" s="376"/>
      <c r="JMU117" s="376"/>
      <c r="JMV117" s="376"/>
      <c r="JMW117" s="376"/>
      <c r="JMX117" s="376"/>
      <c r="JMY117" s="376"/>
      <c r="JMZ117" s="376"/>
      <c r="JNA117" s="376"/>
      <c r="JNB117" s="376"/>
      <c r="JNC117" s="376"/>
      <c r="JND117" s="376"/>
      <c r="JNE117" s="376"/>
      <c r="JNF117" s="376"/>
      <c r="JNG117" s="376"/>
      <c r="JNH117" s="376"/>
      <c r="JNI117" s="376"/>
      <c r="JNJ117" s="376"/>
      <c r="JNK117" s="376"/>
      <c r="JNL117" s="376"/>
      <c r="JNM117" s="376"/>
      <c r="JNN117" s="376"/>
      <c r="JNO117" s="376"/>
      <c r="JNP117" s="376"/>
      <c r="JNQ117" s="376"/>
      <c r="JNR117" s="376"/>
      <c r="JNS117" s="376"/>
      <c r="JNT117" s="376"/>
      <c r="JNU117" s="376"/>
      <c r="JNV117" s="376"/>
      <c r="JNW117" s="376"/>
      <c r="JNX117" s="376"/>
      <c r="JNY117" s="376"/>
      <c r="JNZ117" s="376"/>
      <c r="JOA117" s="376"/>
      <c r="JOB117" s="376"/>
      <c r="JOC117" s="376"/>
      <c r="JOD117" s="376"/>
      <c r="JOE117" s="376"/>
      <c r="JOF117" s="376"/>
      <c r="JOG117" s="376"/>
      <c r="JOH117" s="376"/>
      <c r="JOI117" s="376"/>
      <c r="JOJ117" s="376"/>
      <c r="JOK117" s="376"/>
      <c r="JOL117" s="376"/>
      <c r="JOM117" s="376"/>
      <c r="JON117" s="376"/>
      <c r="JOO117" s="376"/>
      <c r="JOP117" s="376"/>
      <c r="JOQ117" s="376"/>
      <c r="JOR117" s="376"/>
      <c r="JOS117" s="376"/>
      <c r="JOT117" s="376"/>
      <c r="JOU117" s="376"/>
      <c r="JOV117" s="376"/>
      <c r="JOW117" s="376"/>
      <c r="JOX117" s="376"/>
      <c r="JOY117" s="376"/>
      <c r="JOZ117" s="376"/>
      <c r="JPA117" s="376"/>
      <c r="JPB117" s="376"/>
      <c r="JPC117" s="376"/>
      <c r="JPD117" s="376"/>
      <c r="JPE117" s="376"/>
      <c r="JPF117" s="376"/>
      <c r="JPG117" s="376"/>
      <c r="JPH117" s="376"/>
      <c r="JPI117" s="376"/>
      <c r="JPJ117" s="376"/>
      <c r="JPK117" s="376"/>
      <c r="JPL117" s="376"/>
      <c r="JPM117" s="376"/>
      <c r="JPN117" s="376"/>
      <c r="JPO117" s="376"/>
      <c r="JPP117" s="376"/>
      <c r="JPQ117" s="376"/>
      <c r="JPR117" s="376"/>
      <c r="JPS117" s="376"/>
      <c r="JPT117" s="376"/>
      <c r="JPU117" s="376"/>
      <c r="JPV117" s="376"/>
      <c r="JPW117" s="376"/>
      <c r="JPX117" s="376"/>
      <c r="JPY117" s="376"/>
      <c r="JPZ117" s="376"/>
      <c r="JQA117" s="376"/>
      <c r="JQB117" s="376"/>
      <c r="JQC117" s="376"/>
      <c r="JQD117" s="376"/>
      <c r="JQE117" s="376"/>
      <c r="JQF117" s="376"/>
      <c r="JQG117" s="376"/>
      <c r="JQH117" s="376"/>
      <c r="JQI117" s="376"/>
      <c r="JQJ117" s="376"/>
      <c r="JQK117" s="376"/>
      <c r="JQL117" s="376"/>
      <c r="JQM117" s="376"/>
      <c r="JQN117" s="376"/>
      <c r="JQO117" s="376"/>
      <c r="JQP117" s="376"/>
      <c r="JQQ117" s="376"/>
      <c r="JQR117" s="376"/>
      <c r="JQS117" s="376"/>
      <c r="JQT117" s="376"/>
      <c r="JQU117" s="376"/>
      <c r="JQV117" s="376"/>
      <c r="JQW117" s="376"/>
      <c r="JQX117" s="376"/>
      <c r="JQY117" s="376"/>
      <c r="JQZ117" s="376"/>
      <c r="JRA117" s="376"/>
      <c r="JRB117" s="376"/>
      <c r="JRC117" s="376"/>
      <c r="JRD117" s="376"/>
      <c r="JRE117" s="376"/>
      <c r="JRF117" s="376"/>
      <c r="JRG117" s="376"/>
      <c r="JRH117" s="376"/>
      <c r="JRI117" s="376"/>
      <c r="JRJ117" s="376"/>
      <c r="JRK117" s="376"/>
      <c r="JRL117" s="376"/>
      <c r="JRM117" s="376"/>
      <c r="JRN117" s="376"/>
      <c r="JRO117" s="376"/>
      <c r="JRP117" s="376"/>
      <c r="JRQ117" s="376"/>
      <c r="JRR117" s="376"/>
      <c r="JRS117" s="376"/>
      <c r="JRT117" s="376"/>
      <c r="JRU117" s="376"/>
      <c r="JRV117" s="376"/>
      <c r="JRW117" s="376"/>
      <c r="JRX117" s="376"/>
      <c r="JRY117" s="376"/>
      <c r="JRZ117" s="376"/>
      <c r="JSA117" s="376"/>
      <c r="JSB117" s="376"/>
      <c r="JSC117" s="376"/>
      <c r="JSD117" s="376"/>
      <c r="JSE117" s="376"/>
      <c r="JSF117" s="376"/>
      <c r="JSG117" s="376"/>
      <c r="JSH117" s="376"/>
      <c r="JSI117" s="376"/>
      <c r="JSJ117" s="376"/>
      <c r="JSK117" s="376"/>
      <c r="JSL117" s="376"/>
      <c r="JSM117" s="376"/>
      <c r="JSN117" s="376"/>
      <c r="JSO117" s="376"/>
      <c r="JSP117" s="376"/>
      <c r="JSQ117" s="376"/>
      <c r="JSR117" s="376"/>
      <c r="JSS117" s="376"/>
      <c r="JST117" s="376"/>
      <c r="JSU117" s="376"/>
      <c r="JSV117" s="376"/>
      <c r="JSW117" s="376"/>
      <c r="JSX117" s="376"/>
      <c r="JSY117" s="376"/>
      <c r="JSZ117" s="376"/>
      <c r="JTA117" s="376"/>
      <c r="JTB117" s="376"/>
      <c r="JTC117" s="376"/>
      <c r="JTD117" s="376"/>
      <c r="JTE117" s="376"/>
      <c r="JTF117" s="376"/>
      <c r="JTG117" s="376"/>
      <c r="JTH117" s="376"/>
      <c r="JTI117" s="376"/>
      <c r="JTJ117" s="376"/>
      <c r="JTK117" s="376"/>
      <c r="JTL117" s="376"/>
      <c r="JTM117" s="376"/>
      <c r="JTN117" s="376"/>
      <c r="JTO117" s="376"/>
      <c r="JTP117" s="376"/>
      <c r="JTQ117" s="376"/>
      <c r="JTR117" s="376"/>
      <c r="JTS117" s="376"/>
      <c r="JTT117" s="376"/>
      <c r="JTU117" s="376"/>
      <c r="JTV117" s="376"/>
      <c r="JTW117" s="376"/>
      <c r="JTX117" s="376"/>
      <c r="JTY117" s="376"/>
      <c r="JTZ117" s="376"/>
      <c r="JUA117" s="376"/>
      <c r="JUB117" s="376"/>
      <c r="JUC117" s="376"/>
      <c r="JUD117" s="376"/>
      <c r="JUE117" s="376"/>
      <c r="JUF117" s="376"/>
      <c r="JUG117" s="376"/>
      <c r="JUH117" s="376"/>
      <c r="JUI117" s="376"/>
      <c r="JUJ117" s="376"/>
      <c r="JUK117" s="376"/>
      <c r="JUL117" s="376"/>
      <c r="JUM117" s="376"/>
      <c r="JUN117" s="376"/>
      <c r="JUO117" s="376"/>
      <c r="JUP117" s="376"/>
      <c r="JUQ117" s="376"/>
      <c r="JUR117" s="376"/>
      <c r="JUS117" s="376"/>
      <c r="JUT117" s="376"/>
      <c r="JUU117" s="376"/>
      <c r="JUV117" s="376"/>
      <c r="JUW117" s="376"/>
      <c r="JUX117" s="376"/>
      <c r="JUY117" s="376"/>
      <c r="JUZ117" s="376"/>
      <c r="JVA117" s="376"/>
      <c r="JVB117" s="376"/>
      <c r="JVC117" s="376"/>
      <c r="JVD117" s="376"/>
      <c r="JVE117" s="376"/>
      <c r="JVF117" s="376"/>
      <c r="JVG117" s="376"/>
      <c r="JVH117" s="376"/>
      <c r="JVI117" s="376"/>
      <c r="JVJ117" s="376"/>
      <c r="JVK117" s="376"/>
      <c r="JVL117" s="376"/>
      <c r="JVM117" s="376"/>
      <c r="JVN117" s="376"/>
      <c r="JVO117" s="376"/>
      <c r="JVP117" s="376"/>
      <c r="JVQ117" s="376"/>
      <c r="JVR117" s="376"/>
      <c r="JVS117" s="376"/>
      <c r="JVT117" s="376"/>
      <c r="JVU117" s="376"/>
      <c r="JVV117" s="376"/>
      <c r="JVW117" s="376"/>
      <c r="JVX117" s="376"/>
      <c r="JVY117" s="376"/>
      <c r="JVZ117" s="376"/>
      <c r="JWA117" s="376"/>
      <c r="JWB117" s="376"/>
      <c r="JWC117" s="376"/>
      <c r="JWD117" s="376"/>
      <c r="JWE117" s="376"/>
      <c r="JWF117" s="376"/>
      <c r="JWG117" s="376"/>
      <c r="JWH117" s="376"/>
      <c r="JWI117" s="376"/>
      <c r="JWJ117" s="376"/>
      <c r="JWK117" s="376"/>
      <c r="JWL117" s="376"/>
      <c r="JWM117" s="376"/>
      <c r="JWN117" s="376"/>
      <c r="JWO117" s="376"/>
      <c r="JWP117" s="376"/>
      <c r="JWQ117" s="376"/>
      <c r="JWR117" s="376"/>
      <c r="JWS117" s="376"/>
      <c r="JWT117" s="376"/>
      <c r="JWU117" s="376"/>
      <c r="JWV117" s="376"/>
      <c r="JWW117" s="376"/>
      <c r="JWX117" s="376"/>
      <c r="JWY117" s="376"/>
      <c r="JWZ117" s="376"/>
      <c r="JXA117" s="376"/>
      <c r="JXB117" s="376"/>
      <c r="JXC117" s="376"/>
      <c r="JXD117" s="376"/>
      <c r="JXE117" s="376"/>
      <c r="JXF117" s="376"/>
      <c r="JXG117" s="376"/>
      <c r="JXH117" s="376"/>
      <c r="JXI117" s="376"/>
      <c r="JXJ117" s="376"/>
      <c r="JXK117" s="376"/>
      <c r="JXL117" s="376"/>
      <c r="JXM117" s="376"/>
      <c r="JXN117" s="376"/>
      <c r="JXO117" s="376"/>
      <c r="JXP117" s="376"/>
      <c r="JXQ117" s="376"/>
      <c r="JXR117" s="376"/>
      <c r="JXS117" s="376"/>
      <c r="JXT117" s="376"/>
      <c r="JXU117" s="376"/>
      <c r="JXV117" s="376"/>
      <c r="JXW117" s="376"/>
      <c r="JXX117" s="376"/>
      <c r="JXY117" s="376"/>
      <c r="JXZ117" s="376"/>
      <c r="JYA117" s="376"/>
      <c r="JYB117" s="376"/>
      <c r="JYC117" s="376"/>
      <c r="JYD117" s="376"/>
      <c r="JYE117" s="376"/>
      <c r="JYF117" s="376"/>
      <c r="JYG117" s="376"/>
      <c r="JYH117" s="376"/>
      <c r="JYI117" s="376"/>
      <c r="JYJ117" s="376"/>
      <c r="JYK117" s="376"/>
      <c r="JYL117" s="376"/>
      <c r="JYM117" s="376"/>
      <c r="JYN117" s="376"/>
      <c r="JYO117" s="376"/>
      <c r="JYP117" s="376"/>
      <c r="JYQ117" s="376"/>
      <c r="JYR117" s="376"/>
      <c r="JYS117" s="376"/>
      <c r="JYT117" s="376"/>
      <c r="JYU117" s="376"/>
      <c r="JYV117" s="376"/>
      <c r="JYW117" s="376"/>
      <c r="JYX117" s="376"/>
      <c r="JYY117" s="376"/>
      <c r="JYZ117" s="376"/>
      <c r="JZA117" s="376"/>
      <c r="JZB117" s="376"/>
      <c r="JZC117" s="376"/>
      <c r="JZD117" s="376"/>
      <c r="JZE117" s="376"/>
      <c r="JZF117" s="376"/>
      <c r="JZG117" s="376"/>
      <c r="JZH117" s="376"/>
      <c r="JZI117" s="376"/>
      <c r="JZJ117" s="376"/>
      <c r="JZK117" s="376"/>
      <c r="JZL117" s="376"/>
      <c r="JZM117" s="376"/>
      <c r="JZN117" s="376"/>
      <c r="JZO117" s="376"/>
      <c r="JZP117" s="376"/>
      <c r="JZQ117" s="376"/>
      <c r="JZR117" s="376"/>
      <c r="JZS117" s="376"/>
      <c r="JZT117" s="376"/>
      <c r="JZU117" s="376"/>
      <c r="JZV117" s="376"/>
      <c r="JZW117" s="376"/>
      <c r="JZX117" s="376"/>
      <c r="JZY117" s="376"/>
      <c r="JZZ117" s="376"/>
      <c r="KAA117" s="376"/>
      <c r="KAB117" s="376"/>
      <c r="KAC117" s="376"/>
      <c r="KAD117" s="376"/>
      <c r="KAE117" s="376"/>
      <c r="KAF117" s="376"/>
      <c r="KAG117" s="376"/>
      <c r="KAH117" s="376"/>
      <c r="KAI117" s="376"/>
      <c r="KAJ117" s="376"/>
      <c r="KAK117" s="376"/>
      <c r="KAL117" s="376"/>
      <c r="KAM117" s="376"/>
      <c r="KAN117" s="376"/>
      <c r="KAO117" s="376"/>
      <c r="KAP117" s="376"/>
      <c r="KAQ117" s="376"/>
      <c r="KAR117" s="376"/>
      <c r="KAS117" s="376"/>
      <c r="KAT117" s="376"/>
      <c r="KAU117" s="376"/>
      <c r="KAV117" s="376"/>
      <c r="KAW117" s="376"/>
      <c r="KAX117" s="376"/>
      <c r="KAY117" s="376"/>
      <c r="KAZ117" s="376"/>
      <c r="KBA117" s="376"/>
      <c r="KBB117" s="376"/>
      <c r="KBC117" s="376"/>
      <c r="KBD117" s="376"/>
      <c r="KBE117" s="376"/>
      <c r="KBF117" s="376"/>
      <c r="KBG117" s="376"/>
      <c r="KBH117" s="376"/>
      <c r="KBI117" s="376"/>
      <c r="KBJ117" s="376"/>
      <c r="KBK117" s="376"/>
      <c r="KBL117" s="376"/>
      <c r="KBM117" s="376"/>
      <c r="KBN117" s="376"/>
      <c r="KBO117" s="376"/>
      <c r="KBP117" s="376"/>
      <c r="KBQ117" s="376"/>
      <c r="KBR117" s="376"/>
      <c r="KBS117" s="376"/>
      <c r="KBT117" s="376"/>
      <c r="KBU117" s="376"/>
      <c r="KBV117" s="376"/>
      <c r="KBW117" s="376"/>
      <c r="KBX117" s="376"/>
      <c r="KBY117" s="376"/>
      <c r="KBZ117" s="376"/>
      <c r="KCA117" s="376"/>
      <c r="KCB117" s="376"/>
      <c r="KCC117" s="376"/>
      <c r="KCD117" s="376"/>
      <c r="KCE117" s="376"/>
      <c r="KCF117" s="376"/>
      <c r="KCG117" s="376"/>
      <c r="KCH117" s="376"/>
      <c r="KCI117" s="376"/>
      <c r="KCJ117" s="376"/>
      <c r="KCK117" s="376"/>
      <c r="KCL117" s="376"/>
      <c r="KCM117" s="376"/>
      <c r="KCN117" s="376"/>
      <c r="KCO117" s="376"/>
      <c r="KCP117" s="376"/>
      <c r="KCQ117" s="376"/>
      <c r="KCR117" s="376"/>
      <c r="KCS117" s="376"/>
      <c r="KCT117" s="376"/>
      <c r="KCU117" s="376"/>
      <c r="KCV117" s="376"/>
      <c r="KCW117" s="376"/>
      <c r="KCX117" s="376"/>
      <c r="KCY117" s="376"/>
      <c r="KCZ117" s="376"/>
      <c r="KDA117" s="376"/>
      <c r="KDB117" s="376"/>
      <c r="KDC117" s="376"/>
      <c r="KDD117" s="376"/>
      <c r="KDE117" s="376"/>
      <c r="KDF117" s="376"/>
      <c r="KDG117" s="376"/>
      <c r="KDH117" s="376"/>
      <c r="KDI117" s="376"/>
      <c r="KDJ117" s="376"/>
      <c r="KDK117" s="376"/>
      <c r="KDL117" s="376"/>
      <c r="KDM117" s="376"/>
      <c r="KDN117" s="376"/>
      <c r="KDO117" s="376"/>
      <c r="KDP117" s="376"/>
      <c r="KDQ117" s="376"/>
      <c r="KDR117" s="376"/>
      <c r="KDS117" s="376"/>
      <c r="KDT117" s="376"/>
      <c r="KDU117" s="376"/>
      <c r="KDV117" s="376"/>
      <c r="KDW117" s="376"/>
      <c r="KDX117" s="376"/>
      <c r="KDY117" s="376"/>
      <c r="KDZ117" s="376"/>
      <c r="KEA117" s="376"/>
      <c r="KEB117" s="376"/>
      <c r="KEC117" s="376"/>
      <c r="KED117" s="376"/>
      <c r="KEE117" s="376"/>
      <c r="KEF117" s="376"/>
      <c r="KEG117" s="376"/>
      <c r="KEH117" s="376"/>
      <c r="KEI117" s="376"/>
      <c r="KEJ117" s="376"/>
      <c r="KEK117" s="376"/>
      <c r="KEL117" s="376"/>
      <c r="KEM117" s="376"/>
      <c r="KEN117" s="376"/>
      <c r="KEO117" s="376"/>
      <c r="KEP117" s="376"/>
      <c r="KEQ117" s="376"/>
      <c r="KER117" s="376"/>
      <c r="KES117" s="376"/>
      <c r="KET117" s="376"/>
      <c r="KEU117" s="376"/>
      <c r="KEV117" s="376"/>
      <c r="KEW117" s="376"/>
      <c r="KEX117" s="376"/>
      <c r="KEY117" s="376"/>
      <c r="KEZ117" s="376"/>
      <c r="KFA117" s="376"/>
      <c r="KFB117" s="376"/>
      <c r="KFC117" s="376"/>
      <c r="KFD117" s="376"/>
      <c r="KFE117" s="376"/>
      <c r="KFF117" s="376"/>
      <c r="KFG117" s="376"/>
      <c r="KFH117" s="376"/>
      <c r="KFI117" s="376"/>
      <c r="KFJ117" s="376"/>
      <c r="KFK117" s="376"/>
      <c r="KFL117" s="376"/>
      <c r="KFM117" s="376"/>
      <c r="KFN117" s="376"/>
      <c r="KFO117" s="376"/>
      <c r="KFP117" s="376"/>
      <c r="KFQ117" s="376"/>
      <c r="KFR117" s="376"/>
      <c r="KFS117" s="376"/>
      <c r="KFT117" s="376"/>
      <c r="KFU117" s="376"/>
      <c r="KFV117" s="376"/>
      <c r="KFW117" s="376"/>
      <c r="KFX117" s="376"/>
      <c r="KFY117" s="376"/>
      <c r="KFZ117" s="376"/>
      <c r="KGA117" s="376"/>
      <c r="KGB117" s="376"/>
      <c r="KGC117" s="376"/>
      <c r="KGD117" s="376"/>
      <c r="KGE117" s="376"/>
      <c r="KGF117" s="376"/>
      <c r="KGG117" s="376"/>
      <c r="KGH117" s="376"/>
      <c r="KGI117" s="376"/>
      <c r="KGJ117" s="376"/>
      <c r="KGK117" s="376"/>
      <c r="KGL117" s="376"/>
      <c r="KGM117" s="376"/>
      <c r="KGN117" s="376"/>
      <c r="KGO117" s="376"/>
      <c r="KGP117" s="376"/>
      <c r="KGQ117" s="376"/>
      <c r="KGR117" s="376"/>
      <c r="KGS117" s="376"/>
      <c r="KGT117" s="376"/>
      <c r="KGU117" s="376"/>
      <c r="KGV117" s="376"/>
      <c r="KGW117" s="376"/>
      <c r="KGX117" s="376"/>
      <c r="KGY117" s="376"/>
      <c r="KGZ117" s="376"/>
      <c r="KHA117" s="376"/>
      <c r="KHB117" s="376"/>
      <c r="KHC117" s="376"/>
      <c r="KHD117" s="376"/>
      <c r="KHE117" s="376"/>
      <c r="KHF117" s="376"/>
      <c r="KHG117" s="376"/>
      <c r="KHH117" s="376"/>
      <c r="KHI117" s="376"/>
      <c r="KHJ117" s="376"/>
      <c r="KHK117" s="376"/>
      <c r="KHL117" s="376"/>
      <c r="KHM117" s="376"/>
      <c r="KHN117" s="376"/>
      <c r="KHO117" s="376"/>
      <c r="KHP117" s="376"/>
      <c r="KHQ117" s="376"/>
      <c r="KHR117" s="376"/>
      <c r="KHS117" s="376"/>
      <c r="KHT117" s="376"/>
      <c r="KHU117" s="376"/>
      <c r="KHV117" s="376"/>
      <c r="KHW117" s="376"/>
      <c r="KHX117" s="376"/>
      <c r="KHY117" s="376"/>
      <c r="KHZ117" s="376"/>
      <c r="KIA117" s="376"/>
      <c r="KIB117" s="376"/>
      <c r="KIC117" s="376"/>
      <c r="KID117" s="376"/>
      <c r="KIE117" s="376"/>
      <c r="KIF117" s="376"/>
      <c r="KIG117" s="376"/>
      <c r="KIH117" s="376"/>
      <c r="KII117" s="376"/>
      <c r="KIJ117" s="376"/>
      <c r="KIK117" s="376"/>
      <c r="KIL117" s="376"/>
      <c r="KIM117" s="376"/>
      <c r="KIN117" s="376"/>
      <c r="KIO117" s="376"/>
      <c r="KIP117" s="376"/>
      <c r="KIQ117" s="376"/>
      <c r="KIR117" s="376"/>
      <c r="KIS117" s="376"/>
      <c r="KIT117" s="376"/>
      <c r="KIU117" s="376"/>
      <c r="KIV117" s="376"/>
      <c r="KIW117" s="376"/>
      <c r="KIX117" s="376"/>
      <c r="KIY117" s="376"/>
      <c r="KIZ117" s="376"/>
      <c r="KJA117" s="376"/>
      <c r="KJB117" s="376"/>
      <c r="KJC117" s="376"/>
      <c r="KJD117" s="376"/>
      <c r="KJE117" s="376"/>
      <c r="KJF117" s="376"/>
      <c r="KJG117" s="376"/>
      <c r="KJH117" s="376"/>
      <c r="KJI117" s="376"/>
      <c r="KJJ117" s="376"/>
      <c r="KJK117" s="376"/>
      <c r="KJL117" s="376"/>
      <c r="KJM117" s="376"/>
      <c r="KJN117" s="376"/>
      <c r="KJO117" s="376"/>
      <c r="KJP117" s="376"/>
      <c r="KJQ117" s="376"/>
      <c r="KJR117" s="376"/>
      <c r="KJS117" s="376"/>
      <c r="KJT117" s="376"/>
      <c r="KJU117" s="376"/>
      <c r="KJV117" s="376"/>
      <c r="KJW117" s="376"/>
      <c r="KJX117" s="376"/>
      <c r="KJY117" s="376"/>
      <c r="KJZ117" s="376"/>
      <c r="KKA117" s="376"/>
      <c r="KKB117" s="376"/>
      <c r="KKC117" s="376"/>
      <c r="KKD117" s="376"/>
      <c r="KKE117" s="376"/>
      <c r="KKF117" s="376"/>
      <c r="KKG117" s="376"/>
      <c r="KKH117" s="376"/>
      <c r="KKI117" s="376"/>
      <c r="KKJ117" s="376"/>
      <c r="KKK117" s="376"/>
      <c r="KKL117" s="376"/>
      <c r="KKM117" s="376"/>
      <c r="KKN117" s="376"/>
      <c r="KKO117" s="376"/>
      <c r="KKP117" s="376"/>
      <c r="KKQ117" s="376"/>
      <c r="KKR117" s="376"/>
      <c r="KKS117" s="376"/>
      <c r="KKT117" s="376"/>
      <c r="KKU117" s="376"/>
      <c r="KKV117" s="376"/>
      <c r="KKW117" s="376"/>
      <c r="KKX117" s="376"/>
      <c r="KKY117" s="376"/>
      <c r="KKZ117" s="376"/>
      <c r="KLA117" s="376"/>
      <c r="KLB117" s="376"/>
      <c r="KLC117" s="376"/>
      <c r="KLD117" s="376"/>
      <c r="KLE117" s="376"/>
      <c r="KLF117" s="376"/>
      <c r="KLG117" s="376"/>
      <c r="KLH117" s="376"/>
      <c r="KLI117" s="376"/>
      <c r="KLJ117" s="376"/>
      <c r="KLK117" s="376"/>
      <c r="KLL117" s="376"/>
      <c r="KLM117" s="376"/>
      <c r="KLN117" s="376"/>
      <c r="KLO117" s="376"/>
      <c r="KLP117" s="376"/>
      <c r="KLQ117" s="376"/>
      <c r="KLR117" s="376"/>
      <c r="KLS117" s="376"/>
      <c r="KLT117" s="376"/>
      <c r="KLU117" s="376"/>
      <c r="KLV117" s="376"/>
      <c r="KLW117" s="376"/>
      <c r="KLX117" s="376"/>
      <c r="KLY117" s="376"/>
      <c r="KLZ117" s="376"/>
      <c r="KMA117" s="376"/>
      <c r="KMB117" s="376"/>
      <c r="KMC117" s="376"/>
      <c r="KMD117" s="376"/>
      <c r="KME117" s="376"/>
      <c r="KMF117" s="376"/>
      <c r="KMG117" s="376"/>
      <c r="KMH117" s="376"/>
      <c r="KMI117" s="376"/>
      <c r="KMJ117" s="376"/>
      <c r="KMK117" s="376"/>
      <c r="KML117" s="376"/>
      <c r="KMM117" s="376"/>
      <c r="KMN117" s="376"/>
      <c r="KMO117" s="376"/>
      <c r="KMP117" s="376"/>
      <c r="KMQ117" s="376"/>
      <c r="KMR117" s="376"/>
      <c r="KMS117" s="376"/>
      <c r="KMT117" s="376"/>
      <c r="KMU117" s="376"/>
      <c r="KMV117" s="376"/>
      <c r="KMW117" s="376"/>
      <c r="KMX117" s="376"/>
      <c r="KMY117" s="376"/>
      <c r="KMZ117" s="376"/>
      <c r="KNA117" s="376"/>
      <c r="KNB117" s="376"/>
      <c r="KNC117" s="376"/>
      <c r="KND117" s="376"/>
      <c r="KNE117" s="376"/>
      <c r="KNF117" s="376"/>
      <c r="KNG117" s="376"/>
      <c r="KNH117" s="376"/>
      <c r="KNI117" s="376"/>
      <c r="KNJ117" s="376"/>
      <c r="KNK117" s="376"/>
      <c r="KNL117" s="376"/>
      <c r="KNM117" s="376"/>
      <c r="KNN117" s="376"/>
      <c r="KNO117" s="376"/>
      <c r="KNP117" s="376"/>
      <c r="KNQ117" s="376"/>
      <c r="KNR117" s="376"/>
      <c r="KNS117" s="376"/>
      <c r="KNT117" s="376"/>
      <c r="KNU117" s="376"/>
      <c r="KNV117" s="376"/>
      <c r="KNW117" s="376"/>
      <c r="KNX117" s="376"/>
      <c r="KNY117" s="376"/>
      <c r="KNZ117" s="376"/>
      <c r="KOA117" s="376"/>
      <c r="KOB117" s="376"/>
      <c r="KOC117" s="376"/>
      <c r="KOD117" s="376"/>
      <c r="KOE117" s="376"/>
      <c r="KOF117" s="376"/>
      <c r="KOG117" s="376"/>
      <c r="KOH117" s="376"/>
      <c r="KOI117" s="376"/>
      <c r="KOJ117" s="376"/>
      <c r="KOK117" s="376"/>
      <c r="KOL117" s="376"/>
      <c r="KOM117" s="376"/>
      <c r="KON117" s="376"/>
      <c r="KOO117" s="376"/>
      <c r="KOP117" s="376"/>
      <c r="KOQ117" s="376"/>
      <c r="KOR117" s="376"/>
      <c r="KOS117" s="376"/>
      <c r="KOT117" s="376"/>
      <c r="KOU117" s="376"/>
      <c r="KOV117" s="376"/>
      <c r="KOW117" s="376"/>
      <c r="KOX117" s="376"/>
      <c r="KOY117" s="376"/>
      <c r="KOZ117" s="376"/>
      <c r="KPA117" s="376"/>
      <c r="KPB117" s="376"/>
      <c r="KPC117" s="376"/>
      <c r="KPD117" s="376"/>
      <c r="KPE117" s="376"/>
      <c r="KPF117" s="376"/>
      <c r="KPG117" s="376"/>
      <c r="KPH117" s="376"/>
      <c r="KPI117" s="376"/>
      <c r="KPJ117" s="376"/>
      <c r="KPK117" s="376"/>
      <c r="KPL117" s="376"/>
      <c r="KPM117" s="376"/>
      <c r="KPN117" s="376"/>
      <c r="KPO117" s="376"/>
      <c r="KPP117" s="376"/>
      <c r="KPQ117" s="376"/>
      <c r="KPR117" s="376"/>
      <c r="KPS117" s="376"/>
      <c r="KPT117" s="376"/>
      <c r="KPU117" s="376"/>
      <c r="KPV117" s="376"/>
      <c r="KPW117" s="376"/>
      <c r="KPX117" s="376"/>
      <c r="KPY117" s="376"/>
      <c r="KPZ117" s="376"/>
      <c r="KQA117" s="376"/>
      <c r="KQB117" s="376"/>
      <c r="KQC117" s="376"/>
      <c r="KQD117" s="376"/>
      <c r="KQE117" s="376"/>
      <c r="KQF117" s="376"/>
      <c r="KQG117" s="376"/>
      <c r="KQH117" s="376"/>
      <c r="KQI117" s="376"/>
      <c r="KQJ117" s="376"/>
      <c r="KQK117" s="376"/>
      <c r="KQL117" s="376"/>
      <c r="KQM117" s="376"/>
      <c r="KQN117" s="376"/>
      <c r="KQO117" s="376"/>
      <c r="KQP117" s="376"/>
      <c r="KQQ117" s="376"/>
      <c r="KQR117" s="376"/>
      <c r="KQS117" s="376"/>
      <c r="KQT117" s="376"/>
      <c r="KQU117" s="376"/>
      <c r="KQV117" s="376"/>
      <c r="KQW117" s="376"/>
      <c r="KQX117" s="376"/>
      <c r="KQY117" s="376"/>
      <c r="KQZ117" s="376"/>
      <c r="KRA117" s="376"/>
      <c r="KRB117" s="376"/>
      <c r="KRC117" s="376"/>
      <c r="KRD117" s="376"/>
      <c r="KRE117" s="376"/>
      <c r="KRF117" s="376"/>
      <c r="KRG117" s="376"/>
      <c r="KRH117" s="376"/>
      <c r="KRI117" s="376"/>
      <c r="KRJ117" s="376"/>
      <c r="KRK117" s="376"/>
      <c r="KRL117" s="376"/>
      <c r="KRM117" s="376"/>
      <c r="KRN117" s="376"/>
      <c r="KRO117" s="376"/>
      <c r="KRP117" s="376"/>
      <c r="KRQ117" s="376"/>
      <c r="KRR117" s="376"/>
      <c r="KRS117" s="376"/>
      <c r="KRT117" s="376"/>
      <c r="KRU117" s="376"/>
      <c r="KRV117" s="376"/>
      <c r="KRW117" s="376"/>
      <c r="KRX117" s="376"/>
      <c r="KRY117" s="376"/>
      <c r="KRZ117" s="376"/>
      <c r="KSA117" s="376"/>
      <c r="KSB117" s="376"/>
      <c r="KSC117" s="376"/>
      <c r="KSD117" s="376"/>
      <c r="KSE117" s="376"/>
      <c r="KSF117" s="376"/>
      <c r="KSG117" s="376"/>
      <c r="KSH117" s="376"/>
      <c r="KSI117" s="376"/>
      <c r="KSJ117" s="376"/>
      <c r="KSK117" s="376"/>
      <c r="KSL117" s="376"/>
      <c r="KSM117" s="376"/>
      <c r="KSN117" s="376"/>
      <c r="KSO117" s="376"/>
      <c r="KSP117" s="376"/>
      <c r="KSQ117" s="376"/>
      <c r="KSR117" s="376"/>
      <c r="KSS117" s="376"/>
      <c r="KST117" s="376"/>
      <c r="KSU117" s="376"/>
      <c r="KSV117" s="376"/>
      <c r="KSW117" s="376"/>
      <c r="KSX117" s="376"/>
      <c r="KSY117" s="376"/>
      <c r="KSZ117" s="376"/>
      <c r="KTA117" s="376"/>
      <c r="KTB117" s="376"/>
      <c r="KTC117" s="376"/>
      <c r="KTD117" s="376"/>
      <c r="KTE117" s="376"/>
      <c r="KTF117" s="376"/>
      <c r="KTG117" s="376"/>
      <c r="KTH117" s="376"/>
      <c r="KTI117" s="376"/>
      <c r="KTJ117" s="376"/>
      <c r="KTK117" s="376"/>
      <c r="KTL117" s="376"/>
      <c r="KTM117" s="376"/>
      <c r="KTN117" s="376"/>
      <c r="KTO117" s="376"/>
      <c r="KTP117" s="376"/>
      <c r="KTQ117" s="376"/>
      <c r="KTR117" s="376"/>
      <c r="KTS117" s="376"/>
      <c r="KTT117" s="376"/>
      <c r="KTU117" s="376"/>
      <c r="KTV117" s="376"/>
      <c r="KTW117" s="376"/>
      <c r="KTX117" s="376"/>
      <c r="KTY117" s="376"/>
      <c r="KTZ117" s="376"/>
      <c r="KUA117" s="376"/>
      <c r="KUB117" s="376"/>
      <c r="KUC117" s="376"/>
      <c r="KUD117" s="376"/>
      <c r="KUE117" s="376"/>
      <c r="KUF117" s="376"/>
      <c r="KUG117" s="376"/>
      <c r="KUH117" s="376"/>
      <c r="KUI117" s="376"/>
      <c r="KUJ117" s="376"/>
      <c r="KUK117" s="376"/>
      <c r="KUL117" s="376"/>
      <c r="KUM117" s="376"/>
      <c r="KUN117" s="376"/>
      <c r="KUO117" s="376"/>
      <c r="KUP117" s="376"/>
      <c r="KUQ117" s="376"/>
      <c r="KUR117" s="376"/>
      <c r="KUS117" s="376"/>
      <c r="KUT117" s="376"/>
      <c r="KUU117" s="376"/>
      <c r="KUV117" s="376"/>
      <c r="KUW117" s="376"/>
      <c r="KUX117" s="376"/>
      <c r="KUY117" s="376"/>
      <c r="KUZ117" s="376"/>
      <c r="KVA117" s="376"/>
      <c r="KVB117" s="376"/>
      <c r="KVC117" s="376"/>
      <c r="KVD117" s="376"/>
      <c r="KVE117" s="376"/>
      <c r="KVF117" s="376"/>
      <c r="KVG117" s="376"/>
      <c r="KVH117" s="376"/>
      <c r="KVI117" s="376"/>
      <c r="KVJ117" s="376"/>
      <c r="KVK117" s="376"/>
      <c r="KVL117" s="376"/>
      <c r="KVM117" s="376"/>
      <c r="KVN117" s="376"/>
      <c r="KVO117" s="376"/>
      <c r="KVP117" s="376"/>
      <c r="KVQ117" s="376"/>
      <c r="KVR117" s="376"/>
      <c r="KVS117" s="376"/>
      <c r="KVT117" s="376"/>
      <c r="KVU117" s="376"/>
      <c r="KVV117" s="376"/>
      <c r="KVW117" s="376"/>
      <c r="KVX117" s="376"/>
      <c r="KVY117" s="376"/>
      <c r="KVZ117" s="376"/>
      <c r="KWA117" s="376"/>
      <c r="KWB117" s="376"/>
      <c r="KWC117" s="376"/>
      <c r="KWD117" s="376"/>
      <c r="KWE117" s="376"/>
      <c r="KWF117" s="376"/>
      <c r="KWG117" s="376"/>
      <c r="KWH117" s="376"/>
      <c r="KWI117" s="376"/>
      <c r="KWJ117" s="376"/>
      <c r="KWK117" s="376"/>
      <c r="KWL117" s="376"/>
      <c r="KWM117" s="376"/>
      <c r="KWN117" s="376"/>
      <c r="KWO117" s="376"/>
      <c r="KWP117" s="376"/>
      <c r="KWQ117" s="376"/>
      <c r="KWR117" s="376"/>
      <c r="KWS117" s="376"/>
      <c r="KWT117" s="376"/>
      <c r="KWU117" s="376"/>
      <c r="KWV117" s="376"/>
      <c r="KWW117" s="376"/>
      <c r="KWX117" s="376"/>
      <c r="KWY117" s="376"/>
      <c r="KWZ117" s="376"/>
      <c r="KXA117" s="376"/>
      <c r="KXB117" s="376"/>
      <c r="KXC117" s="376"/>
      <c r="KXD117" s="376"/>
      <c r="KXE117" s="376"/>
      <c r="KXF117" s="376"/>
      <c r="KXG117" s="376"/>
      <c r="KXH117" s="376"/>
      <c r="KXI117" s="376"/>
      <c r="KXJ117" s="376"/>
      <c r="KXK117" s="376"/>
      <c r="KXL117" s="376"/>
      <c r="KXM117" s="376"/>
      <c r="KXN117" s="376"/>
      <c r="KXO117" s="376"/>
      <c r="KXP117" s="376"/>
      <c r="KXQ117" s="376"/>
      <c r="KXR117" s="376"/>
      <c r="KXS117" s="376"/>
      <c r="KXT117" s="376"/>
      <c r="KXU117" s="376"/>
      <c r="KXV117" s="376"/>
      <c r="KXW117" s="376"/>
      <c r="KXX117" s="376"/>
      <c r="KXY117" s="376"/>
      <c r="KXZ117" s="376"/>
      <c r="KYA117" s="376"/>
      <c r="KYB117" s="376"/>
      <c r="KYC117" s="376"/>
      <c r="KYD117" s="376"/>
      <c r="KYE117" s="376"/>
      <c r="KYF117" s="376"/>
      <c r="KYG117" s="376"/>
      <c r="KYH117" s="376"/>
      <c r="KYI117" s="376"/>
      <c r="KYJ117" s="376"/>
      <c r="KYK117" s="376"/>
      <c r="KYL117" s="376"/>
      <c r="KYM117" s="376"/>
      <c r="KYN117" s="376"/>
      <c r="KYO117" s="376"/>
      <c r="KYP117" s="376"/>
      <c r="KYQ117" s="376"/>
      <c r="KYR117" s="376"/>
      <c r="KYS117" s="376"/>
      <c r="KYT117" s="376"/>
      <c r="KYU117" s="376"/>
      <c r="KYV117" s="376"/>
      <c r="KYW117" s="376"/>
      <c r="KYX117" s="376"/>
      <c r="KYY117" s="376"/>
      <c r="KYZ117" s="376"/>
      <c r="KZA117" s="376"/>
      <c r="KZB117" s="376"/>
      <c r="KZC117" s="376"/>
      <c r="KZD117" s="376"/>
      <c r="KZE117" s="376"/>
      <c r="KZF117" s="376"/>
      <c r="KZG117" s="376"/>
      <c r="KZH117" s="376"/>
      <c r="KZI117" s="376"/>
      <c r="KZJ117" s="376"/>
      <c r="KZK117" s="376"/>
      <c r="KZL117" s="376"/>
      <c r="KZM117" s="376"/>
      <c r="KZN117" s="376"/>
      <c r="KZO117" s="376"/>
      <c r="KZP117" s="376"/>
      <c r="KZQ117" s="376"/>
      <c r="KZR117" s="376"/>
      <c r="KZS117" s="376"/>
      <c r="KZT117" s="376"/>
      <c r="KZU117" s="376"/>
      <c r="KZV117" s="376"/>
      <c r="KZW117" s="376"/>
      <c r="KZX117" s="376"/>
      <c r="KZY117" s="376"/>
      <c r="KZZ117" s="376"/>
      <c r="LAA117" s="376"/>
      <c r="LAB117" s="376"/>
      <c r="LAC117" s="376"/>
      <c r="LAD117" s="376"/>
      <c r="LAE117" s="376"/>
      <c r="LAF117" s="376"/>
      <c r="LAG117" s="376"/>
      <c r="LAH117" s="376"/>
      <c r="LAI117" s="376"/>
      <c r="LAJ117" s="376"/>
      <c r="LAK117" s="376"/>
      <c r="LAL117" s="376"/>
      <c r="LAM117" s="376"/>
      <c r="LAN117" s="376"/>
      <c r="LAO117" s="376"/>
      <c r="LAP117" s="376"/>
      <c r="LAQ117" s="376"/>
      <c r="LAR117" s="376"/>
      <c r="LAS117" s="376"/>
      <c r="LAT117" s="376"/>
      <c r="LAU117" s="376"/>
      <c r="LAV117" s="376"/>
      <c r="LAW117" s="376"/>
      <c r="LAX117" s="376"/>
      <c r="LAY117" s="376"/>
      <c r="LAZ117" s="376"/>
      <c r="LBA117" s="376"/>
      <c r="LBB117" s="376"/>
      <c r="LBC117" s="376"/>
      <c r="LBD117" s="376"/>
      <c r="LBE117" s="376"/>
      <c r="LBF117" s="376"/>
      <c r="LBG117" s="376"/>
      <c r="LBH117" s="376"/>
      <c r="LBI117" s="376"/>
      <c r="LBJ117" s="376"/>
      <c r="LBK117" s="376"/>
      <c r="LBL117" s="376"/>
      <c r="LBM117" s="376"/>
      <c r="LBN117" s="376"/>
      <c r="LBO117" s="376"/>
      <c r="LBP117" s="376"/>
      <c r="LBQ117" s="376"/>
      <c r="LBR117" s="376"/>
      <c r="LBS117" s="376"/>
      <c r="LBT117" s="376"/>
      <c r="LBU117" s="376"/>
      <c r="LBV117" s="376"/>
      <c r="LBW117" s="376"/>
      <c r="LBX117" s="376"/>
      <c r="LBY117" s="376"/>
      <c r="LBZ117" s="376"/>
      <c r="LCA117" s="376"/>
      <c r="LCB117" s="376"/>
      <c r="LCC117" s="376"/>
      <c r="LCD117" s="376"/>
      <c r="LCE117" s="376"/>
      <c r="LCF117" s="376"/>
      <c r="LCG117" s="376"/>
      <c r="LCH117" s="376"/>
      <c r="LCI117" s="376"/>
      <c r="LCJ117" s="376"/>
      <c r="LCK117" s="376"/>
      <c r="LCL117" s="376"/>
      <c r="LCM117" s="376"/>
      <c r="LCN117" s="376"/>
      <c r="LCO117" s="376"/>
      <c r="LCP117" s="376"/>
      <c r="LCQ117" s="376"/>
      <c r="LCR117" s="376"/>
      <c r="LCS117" s="376"/>
      <c r="LCT117" s="376"/>
      <c r="LCU117" s="376"/>
      <c r="LCV117" s="376"/>
      <c r="LCW117" s="376"/>
      <c r="LCX117" s="376"/>
      <c r="LCY117" s="376"/>
      <c r="LCZ117" s="376"/>
      <c r="LDA117" s="376"/>
      <c r="LDB117" s="376"/>
      <c r="LDC117" s="376"/>
      <c r="LDD117" s="376"/>
      <c r="LDE117" s="376"/>
      <c r="LDF117" s="376"/>
      <c r="LDG117" s="376"/>
      <c r="LDH117" s="376"/>
      <c r="LDI117" s="376"/>
      <c r="LDJ117" s="376"/>
      <c r="LDK117" s="376"/>
      <c r="LDL117" s="376"/>
      <c r="LDM117" s="376"/>
      <c r="LDN117" s="376"/>
      <c r="LDO117" s="376"/>
      <c r="LDP117" s="376"/>
      <c r="LDQ117" s="376"/>
      <c r="LDR117" s="376"/>
      <c r="LDS117" s="376"/>
      <c r="LDT117" s="376"/>
      <c r="LDU117" s="376"/>
      <c r="LDV117" s="376"/>
      <c r="LDW117" s="376"/>
      <c r="LDX117" s="376"/>
      <c r="LDY117" s="376"/>
      <c r="LDZ117" s="376"/>
      <c r="LEA117" s="376"/>
      <c r="LEB117" s="376"/>
      <c r="LEC117" s="376"/>
      <c r="LED117" s="376"/>
      <c r="LEE117" s="376"/>
      <c r="LEF117" s="376"/>
      <c r="LEG117" s="376"/>
      <c r="LEH117" s="376"/>
      <c r="LEI117" s="376"/>
      <c r="LEJ117" s="376"/>
      <c r="LEK117" s="376"/>
      <c r="LEL117" s="376"/>
      <c r="LEM117" s="376"/>
      <c r="LEN117" s="376"/>
      <c r="LEO117" s="376"/>
      <c r="LEP117" s="376"/>
      <c r="LEQ117" s="376"/>
      <c r="LER117" s="376"/>
      <c r="LES117" s="376"/>
      <c r="LET117" s="376"/>
      <c r="LEU117" s="376"/>
      <c r="LEV117" s="376"/>
      <c r="LEW117" s="376"/>
      <c r="LEX117" s="376"/>
      <c r="LEY117" s="376"/>
      <c r="LEZ117" s="376"/>
      <c r="LFA117" s="376"/>
      <c r="LFB117" s="376"/>
      <c r="LFC117" s="376"/>
      <c r="LFD117" s="376"/>
      <c r="LFE117" s="376"/>
      <c r="LFF117" s="376"/>
      <c r="LFG117" s="376"/>
      <c r="LFH117" s="376"/>
      <c r="LFI117" s="376"/>
      <c r="LFJ117" s="376"/>
      <c r="LFK117" s="376"/>
      <c r="LFL117" s="376"/>
      <c r="LFM117" s="376"/>
      <c r="LFN117" s="376"/>
      <c r="LFO117" s="376"/>
      <c r="LFP117" s="376"/>
      <c r="LFQ117" s="376"/>
      <c r="LFR117" s="376"/>
      <c r="LFS117" s="376"/>
      <c r="LFT117" s="376"/>
      <c r="LFU117" s="376"/>
      <c r="LFV117" s="376"/>
      <c r="LFW117" s="376"/>
      <c r="LFX117" s="376"/>
      <c r="LFY117" s="376"/>
      <c r="LFZ117" s="376"/>
      <c r="LGA117" s="376"/>
      <c r="LGB117" s="376"/>
      <c r="LGC117" s="376"/>
      <c r="LGD117" s="376"/>
      <c r="LGE117" s="376"/>
      <c r="LGF117" s="376"/>
      <c r="LGG117" s="376"/>
      <c r="LGH117" s="376"/>
      <c r="LGI117" s="376"/>
      <c r="LGJ117" s="376"/>
      <c r="LGK117" s="376"/>
      <c r="LGL117" s="376"/>
      <c r="LGM117" s="376"/>
      <c r="LGN117" s="376"/>
      <c r="LGO117" s="376"/>
      <c r="LGP117" s="376"/>
      <c r="LGQ117" s="376"/>
      <c r="LGR117" s="376"/>
      <c r="LGS117" s="376"/>
      <c r="LGT117" s="376"/>
      <c r="LGU117" s="376"/>
      <c r="LGV117" s="376"/>
      <c r="LGW117" s="376"/>
      <c r="LGX117" s="376"/>
      <c r="LGY117" s="376"/>
      <c r="LGZ117" s="376"/>
      <c r="LHA117" s="376"/>
      <c r="LHB117" s="376"/>
      <c r="LHC117" s="376"/>
      <c r="LHD117" s="376"/>
      <c r="LHE117" s="376"/>
      <c r="LHF117" s="376"/>
      <c r="LHG117" s="376"/>
      <c r="LHH117" s="376"/>
      <c r="LHI117" s="376"/>
      <c r="LHJ117" s="376"/>
      <c r="LHK117" s="376"/>
      <c r="LHL117" s="376"/>
      <c r="LHM117" s="376"/>
      <c r="LHN117" s="376"/>
      <c r="LHO117" s="376"/>
      <c r="LHP117" s="376"/>
      <c r="LHQ117" s="376"/>
      <c r="LHR117" s="376"/>
      <c r="LHS117" s="376"/>
      <c r="LHT117" s="376"/>
      <c r="LHU117" s="376"/>
      <c r="LHV117" s="376"/>
      <c r="LHW117" s="376"/>
      <c r="LHX117" s="376"/>
      <c r="LHY117" s="376"/>
      <c r="LHZ117" s="376"/>
      <c r="LIA117" s="376"/>
      <c r="LIB117" s="376"/>
      <c r="LIC117" s="376"/>
      <c r="LID117" s="376"/>
      <c r="LIE117" s="376"/>
      <c r="LIF117" s="376"/>
      <c r="LIG117" s="376"/>
      <c r="LIH117" s="376"/>
      <c r="LII117" s="376"/>
      <c r="LIJ117" s="376"/>
      <c r="LIK117" s="376"/>
      <c r="LIL117" s="376"/>
      <c r="LIM117" s="376"/>
      <c r="LIN117" s="376"/>
      <c r="LIO117" s="376"/>
      <c r="LIP117" s="376"/>
      <c r="LIQ117" s="376"/>
      <c r="LIR117" s="376"/>
      <c r="LIS117" s="376"/>
      <c r="LIT117" s="376"/>
      <c r="LIU117" s="376"/>
      <c r="LIV117" s="376"/>
      <c r="LIW117" s="376"/>
      <c r="LIX117" s="376"/>
      <c r="LIY117" s="376"/>
      <c r="LIZ117" s="376"/>
      <c r="LJA117" s="376"/>
      <c r="LJB117" s="376"/>
      <c r="LJC117" s="376"/>
      <c r="LJD117" s="376"/>
      <c r="LJE117" s="376"/>
      <c r="LJF117" s="376"/>
      <c r="LJG117" s="376"/>
      <c r="LJH117" s="376"/>
      <c r="LJI117" s="376"/>
      <c r="LJJ117" s="376"/>
      <c r="LJK117" s="376"/>
      <c r="LJL117" s="376"/>
      <c r="LJM117" s="376"/>
      <c r="LJN117" s="376"/>
      <c r="LJO117" s="376"/>
      <c r="LJP117" s="376"/>
      <c r="LJQ117" s="376"/>
      <c r="LJR117" s="376"/>
      <c r="LJS117" s="376"/>
      <c r="LJT117" s="376"/>
      <c r="LJU117" s="376"/>
      <c r="LJV117" s="376"/>
      <c r="LJW117" s="376"/>
      <c r="LJX117" s="376"/>
      <c r="LJY117" s="376"/>
      <c r="LJZ117" s="376"/>
      <c r="LKA117" s="376"/>
      <c r="LKB117" s="376"/>
      <c r="LKC117" s="376"/>
      <c r="LKD117" s="376"/>
      <c r="LKE117" s="376"/>
      <c r="LKF117" s="376"/>
      <c r="LKG117" s="376"/>
      <c r="LKH117" s="376"/>
      <c r="LKI117" s="376"/>
      <c r="LKJ117" s="376"/>
      <c r="LKK117" s="376"/>
      <c r="LKL117" s="376"/>
      <c r="LKM117" s="376"/>
      <c r="LKN117" s="376"/>
      <c r="LKO117" s="376"/>
      <c r="LKP117" s="376"/>
      <c r="LKQ117" s="376"/>
      <c r="LKR117" s="376"/>
      <c r="LKS117" s="376"/>
      <c r="LKT117" s="376"/>
      <c r="LKU117" s="376"/>
      <c r="LKV117" s="376"/>
      <c r="LKW117" s="376"/>
      <c r="LKX117" s="376"/>
      <c r="LKY117" s="376"/>
      <c r="LKZ117" s="376"/>
      <c r="LLA117" s="376"/>
      <c r="LLB117" s="376"/>
      <c r="LLC117" s="376"/>
      <c r="LLD117" s="376"/>
      <c r="LLE117" s="376"/>
      <c r="LLF117" s="376"/>
      <c r="LLG117" s="376"/>
      <c r="LLH117" s="376"/>
      <c r="LLI117" s="376"/>
      <c r="LLJ117" s="376"/>
      <c r="LLK117" s="376"/>
      <c r="LLL117" s="376"/>
      <c r="LLM117" s="376"/>
      <c r="LLN117" s="376"/>
      <c r="LLO117" s="376"/>
      <c r="LLP117" s="376"/>
      <c r="LLQ117" s="376"/>
      <c r="LLR117" s="376"/>
      <c r="LLS117" s="376"/>
      <c r="LLT117" s="376"/>
      <c r="LLU117" s="376"/>
      <c r="LLV117" s="376"/>
      <c r="LLW117" s="376"/>
      <c r="LLX117" s="376"/>
      <c r="LLY117" s="376"/>
      <c r="LLZ117" s="376"/>
      <c r="LMA117" s="376"/>
      <c r="LMB117" s="376"/>
      <c r="LMC117" s="376"/>
      <c r="LMD117" s="376"/>
      <c r="LME117" s="376"/>
      <c r="LMF117" s="376"/>
      <c r="LMG117" s="376"/>
      <c r="LMH117" s="376"/>
      <c r="LMI117" s="376"/>
      <c r="LMJ117" s="376"/>
      <c r="LMK117" s="376"/>
      <c r="LML117" s="376"/>
      <c r="LMM117" s="376"/>
      <c r="LMN117" s="376"/>
      <c r="LMO117" s="376"/>
      <c r="LMP117" s="376"/>
      <c r="LMQ117" s="376"/>
      <c r="LMR117" s="376"/>
      <c r="LMS117" s="376"/>
      <c r="LMT117" s="376"/>
      <c r="LMU117" s="376"/>
      <c r="LMV117" s="376"/>
      <c r="LMW117" s="376"/>
      <c r="LMX117" s="376"/>
      <c r="LMY117" s="376"/>
      <c r="LMZ117" s="376"/>
      <c r="LNA117" s="376"/>
      <c r="LNB117" s="376"/>
      <c r="LNC117" s="376"/>
      <c r="LND117" s="376"/>
      <c r="LNE117" s="376"/>
      <c r="LNF117" s="376"/>
      <c r="LNG117" s="376"/>
      <c r="LNH117" s="376"/>
      <c r="LNI117" s="376"/>
      <c r="LNJ117" s="376"/>
      <c r="LNK117" s="376"/>
      <c r="LNL117" s="376"/>
      <c r="LNM117" s="376"/>
      <c r="LNN117" s="376"/>
      <c r="LNO117" s="376"/>
      <c r="LNP117" s="376"/>
      <c r="LNQ117" s="376"/>
      <c r="LNR117" s="376"/>
      <c r="LNS117" s="376"/>
      <c r="LNT117" s="376"/>
      <c r="LNU117" s="376"/>
      <c r="LNV117" s="376"/>
      <c r="LNW117" s="376"/>
      <c r="LNX117" s="376"/>
      <c r="LNY117" s="376"/>
      <c r="LNZ117" s="376"/>
      <c r="LOA117" s="376"/>
      <c r="LOB117" s="376"/>
      <c r="LOC117" s="376"/>
      <c r="LOD117" s="376"/>
      <c r="LOE117" s="376"/>
      <c r="LOF117" s="376"/>
      <c r="LOG117" s="376"/>
      <c r="LOH117" s="376"/>
      <c r="LOI117" s="376"/>
      <c r="LOJ117" s="376"/>
      <c r="LOK117" s="376"/>
      <c r="LOL117" s="376"/>
      <c r="LOM117" s="376"/>
      <c r="LON117" s="376"/>
      <c r="LOO117" s="376"/>
      <c r="LOP117" s="376"/>
      <c r="LOQ117" s="376"/>
      <c r="LOR117" s="376"/>
      <c r="LOS117" s="376"/>
      <c r="LOT117" s="376"/>
      <c r="LOU117" s="376"/>
      <c r="LOV117" s="376"/>
      <c r="LOW117" s="376"/>
      <c r="LOX117" s="376"/>
      <c r="LOY117" s="376"/>
      <c r="LOZ117" s="376"/>
      <c r="LPA117" s="376"/>
      <c r="LPB117" s="376"/>
      <c r="LPC117" s="376"/>
      <c r="LPD117" s="376"/>
      <c r="LPE117" s="376"/>
      <c r="LPF117" s="376"/>
      <c r="LPG117" s="376"/>
      <c r="LPH117" s="376"/>
      <c r="LPI117" s="376"/>
      <c r="LPJ117" s="376"/>
      <c r="LPK117" s="376"/>
      <c r="LPL117" s="376"/>
      <c r="LPM117" s="376"/>
      <c r="LPN117" s="376"/>
      <c r="LPO117" s="376"/>
      <c r="LPP117" s="376"/>
      <c r="LPQ117" s="376"/>
      <c r="LPR117" s="376"/>
      <c r="LPS117" s="376"/>
      <c r="LPT117" s="376"/>
      <c r="LPU117" s="376"/>
      <c r="LPV117" s="376"/>
      <c r="LPW117" s="376"/>
      <c r="LPX117" s="376"/>
      <c r="LPY117" s="376"/>
      <c r="LPZ117" s="376"/>
      <c r="LQA117" s="376"/>
      <c r="LQB117" s="376"/>
      <c r="LQC117" s="376"/>
      <c r="LQD117" s="376"/>
      <c r="LQE117" s="376"/>
      <c r="LQF117" s="376"/>
      <c r="LQG117" s="376"/>
      <c r="LQH117" s="376"/>
      <c r="LQI117" s="376"/>
      <c r="LQJ117" s="376"/>
      <c r="LQK117" s="376"/>
      <c r="LQL117" s="376"/>
      <c r="LQM117" s="376"/>
      <c r="LQN117" s="376"/>
      <c r="LQO117" s="376"/>
      <c r="LQP117" s="376"/>
      <c r="LQQ117" s="376"/>
      <c r="LQR117" s="376"/>
      <c r="LQS117" s="376"/>
      <c r="LQT117" s="376"/>
      <c r="LQU117" s="376"/>
      <c r="LQV117" s="376"/>
      <c r="LQW117" s="376"/>
      <c r="LQX117" s="376"/>
      <c r="LQY117" s="376"/>
      <c r="LQZ117" s="376"/>
      <c r="LRA117" s="376"/>
      <c r="LRB117" s="376"/>
      <c r="LRC117" s="376"/>
      <c r="LRD117" s="376"/>
      <c r="LRE117" s="376"/>
      <c r="LRF117" s="376"/>
      <c r="LRG117" s="376"/>
      <c r="LRH117" s="376"/>
      <c r="LRI117" s="376"/>
      <c r="LRJ117" s="376"/>
      <c r="LRK117" s="376"/>
      <c r="LRL117" s="376"/>
      <c r="LRM117" s="376"/>
      <c r="LRN117" s="376"/>
      <c r="LRO117" s="376"/>
      <c r="LRP117" s="376"/>
      <c r="LRQ117" s="376"/>
      <c r="LRR117" s="376"/>
      <c r="LRS117" s="376"/>
      <c r="LRT117" s="376"/>
      <c r="LRU117" s="376"/>
      <c r="LRV117" s="376"/>
      <c r="LRW117" s="376"/>
      <c r="LRX117" s="376"/>
      <c r="LRY117" s="376"/>
      <c r="LRZ117" s="376"/>
      <c r="LSA117" s="376"/>
      <c r="LSB117" s="376"/>
      <c r="LSC117" s="376"/>
      <c r="LSD117" s="376"/>
      <c r="LSE117" s="376"/>
      <c r="LSF117" s="376"/>
      <c r="LSG117" s="376"/>
      <c r="LSH117" s="376"/>
      <c r="LSI117" s="376"/>
      <c r="LSJ117" s="376"/>
      <c r="LSK117" s="376"/>
      <c r="LSL117" s="376"/>
      <c r="LSM117" s="376"/>
      <c r="LSN117" s="376"/>
      <c r="LSO117" s="376"/>
      <c r="LSP117" s="376"/>
      <c r="LSQ117" s="376"/>
      <c r="LSR117" s="376"/>
      <c r="LSS117" s="376"/>
      <c r="LST117" s="376"/>
      <c r="LSU117" s="376"/>
      <c r="LSV117" s="376"/>
      <c r="LSW117" s="376"/>
      <c r="LSX117" s="376"/>
      <c r="LSY117" s="376"/>
      <c r="LSZ117" s="376"/>
      <c r="LTA117" s="376"/>
      <c r="LTB117" s="376"/>
      <c r="LTC117" s="376"/>
      <c r="LTD117" s="376"/>
      <c r="LTE117" s="376"/>
      <c r="LTF117" s="376"/>
      <c r="LTG117" s="376"/>
      <c r="LTH117" s="376"/>
      <c r="LTI117" s="376"/>
      <c r="LTJ117" s="376"/>
      <c r="LTK117" s="376"/>
      <c r="LTL117" s="376"/>
      <c r="LTM117" s="376"/>
      <c r="LTN117" s="376"/>
      <c r="LTO117" s="376"/>
      <c r="LTP117" s="376"/>
      <c r="LTQ117" s="376"/>
      <c r="LTR117" s="376"/>
      <c r="LTS117" s="376"/>
      <c r="LTT117" s="376"/>
      <c r="LTU117" s="376"/>
      <c r="LTV117" s="376"/>
      <c r="LTW117" s="376"/>
      <c r="LTX117" s="376"/>
      <c r="LTY117" s="376"/>
      <c r="LTZ117" s="376"/>
      <c r="LUA117" s="376"/>
      <c r="LUB117" s="376"/>
      <c r="LUC117" s="376"/>
      <c r="LUD117" s="376"/>
      <c r="LUE117" s="376"/>
      <c r="LUF117" s="376"/>
      <c r="LUG117" s="376"/>
      <c r="LUH117" s="376"/>
      <c r="LUI117" s="376"/>
      <c r="LUJ117" s="376"/>
      <c r="LUK117" s="376"/>
      <c r="LUL117" s="376"/>
      <c r="LUM117" s="376"/>
      <c r="LUN117" s="376"/>
      <c r="LUO117" s="376"/>
      <c r="LUP117" s="376"/>
      <c r="LUQ117" s="376"/>
      <c r="LUR117" s="376"/>
      <c r="LUS117" s="376"/>
      <c r="LUT117" s="376"/>
      <c r="LUU117" s="376"/>
      <c r="LUV117" s="376"/>
      <c r="LUW117" s="376"/>
      <c r="LUX117" s="376"/>
      <c r="LUY117" s="376"/>
      <c r="LUZ117" s="376"/>
      <c r="LVA117" s="376"/>
      <c r="LVB117" s="376"/>
      <c r="LVC117" s="376"/>
      <c r="LVD117" s="376"/>
      <c r="LVE117" s="376"/>
      <c r="LVF117" s="376"/>
      <c r="LVG117" s="376"/>
      <c r="LVH117" s="376"/>
      <c r="LVI117" s="376"/>
      <c r="LVJ117" s="376"/>
      <c r="LVK117" s="376"/>
      <c r="LVL117" s="376"/>
      <c r="LVM117" s="376"/>
      <c r="LVN117" s="376"/>
      <c r="LVO117" s="376"/>
      <c r="LVP117" s="376"/>
      <c r="LVQ117" s="376"/>
      <c r="LVR117" s="376"/>
      <c r="LVS117" s="376"/>
      <c r="LVT117" s="376"/>
      <c r="LVU117" s="376"/>
      <c r="LVV117" s="376"/>
      <c r="LVW117" s="376"/>
      <c r="LVX117" s="376"/>
      <c r="LVY117" s="376"/>
      <c r="LVZ117" s="376"/>
      <c r="LWA117" s="376"/>
      <c r="LWB117" s="376"/>
      <c r="LWC117" s="376"/>
      <c r="LWD117" s="376"/>
      <c r="LWE117" s="376"/>
      <c r="LWF117" s="376"/>
      <c r="LWG117" s="376"/>
      <c r="LWH117" s="376"/>
      <c r="LWI117" s="376"/>
      <c r="LWJ117" s="376"/>
      <c r="LWK117" s="376"/>
      <c r="LWL117" s="376"/>
      <c r="LWM117" s="376"/>
      <c r="LWN117" s="376"/>
      <c r="LWO117" s="376"/>
      <c r="LWP117" s="376"/>
      <c r="LWQ117" s="376"/>
      <c r="LWR117" s="376"/>
      <c r="LWS117" s="376"/>
      <c r="LWT117" s="376"/>
      <c r="LWU117" s="376"/>
      <c r="LWV117" s="376"/>
      <c r="LWW117" s="376"/>
      <c r="LWX117" s="376"/>
      <c r="LWY117" s="376"/>
      <c r="LWZ117" s="376"/>
      <c r="LXA117" s="376"/>
      <c r="LXB117" s="376"/>
      <c r="LXC117" s="376"/>
      <c r="LXD117" s="376"/>
      <c r="LXE117" s="376"/>
      <c r="LXF117" s="376"/>
      <c r="LXG117" s="376"/>
      <c r="LXH117" s="376"/>
      <c r="LXI117" s="376"/>
      <c r="LXJ117" s="376"/>
      <c r="LXK117" s="376"/>
      <c r="LXL117" s="376"/>
      <c r="LXM117" s="376"/>
      <c r="LXN117" s="376"/>
      <c r="LXO117" s="376"/>
      <c r="LXP117" s="376"/>
      <c r="LXQ117" s="376"/>
      <c r="LXR117" s="376"/>
      <c r="LXS117" s="376"/>
      <c r="LXT117" s="376"/>
      <c r="LXU117" s="376"/>
      <c r="LXV117" s="376"/>
      <c r="LXW117" s="376"/>
      <c r="LXX117" s="376"/>
      <c r="LXY117" s="376"/>
      <c r="LXZ117" s="376"/>
      <c r="LYA117" s="376"/>
      <c r="LYB117" s="376"/>
      <c r="LYC117" s="376"/>
      <c r="LYD117" s="376"/>
      <c r="LYE117" s="376"/>
      <c r="LYF117" s="376"/>
      <c r="LYG117" s="376"/>
      <c r="LYH117" s="376"/>
      <c r="LYI117" s="376"/>
      <c r="LYJ117" s="376"/>
      <c r="LYK117" s="376"/>
      <c r="LYL117" s="376"/>
      <c r="LYM117" s="376"/>
      <c r="LYN117" s="376"/>
      <c r="LYO117" s="376"/>
      <c r="LYP117" s="376"/>
      <c r="LYQ117" s="376"/>
      <c r="LYR117" s="376"/>
      <c r="LYS117" s="376"/>
      <c r="LYT117" s="376"/>
      <c r="LYU117" s="376"/>
      <c r="LYV117" s="376"/>
      <c r="LYW117" s="376"/>
      <c r="LYX117" s="376"/>
      <c r="LYY117" s="376"/>
      <c r="LYZ117" s="376"/>
      <c r="LZA117" s="376"/>
      <c r="LZB117" s="376"/>
      <c r="LZC117" s="376"/>
      <c r="LZD117" s="376"/>
      <c r="LZE117" s="376"/>
      <c r="LZF117" s="376"/>
      <c r="LZG117" s="376"/>
      <c r="LZH117" s="376"/>
      <c r="LZI117" s="376"/>
      <c r="LZJ117" s="376"/>
      <c r="LZK117" s="376"/>
      <c r="LZL117" s="376"/>
      <c r="LZM117" s="376"/>
      <c r="LZN117" s="376"/>
      <c r="LZO117" s="376"/>
      <c r="LZP117" s="376"/>
      <c r="LZQ117" s="376"/>
      <c r="LZR117" s="376"/>
      <c r="LZS117" s="376"/>
      <c r="LZT117" s="376"/>
      <c r="LZU117" s="376"/>
      <c r="LZV117" s="376"/>
      <c r="LZW117" s="376"/>
      <c r="LZX117" s="376"/>
      <c r="LZY117" s="376"/>
      <c r="LZZ117" s="376"/>
      <c r="MAA117" s="376"/>
      <c r="MAB117" s="376"/>
      <c r="MAC117" s="376"/>
      <c r="MAD117" s="376"/>
      <c r="MAE117" s="376"/>
      <c r="MAF117" s="376"/>
      <c r="MAG117" s="376"/>
      <c r="MAH117" s="376"/>
      <c r="MAI117" s="376"/>
      <c r="MAJ117" s="376"/>
      <c r="MAK117" s="376"/>
      <c r="MAL117" s="376"/>
      <c r="MAM117" s="376"/>
      <c r="MAN117" s="376"/>
      <c r="MAO117" s="376"/>
      <c r="MAP117" s="376"/>
      <c r="MAQ117" s="376"/>
      <c r="MAR117" s="376"/>
      <c r="MAS117" s="376"/>
      <c r="MAT117" s="376"/>
      <c r="MAU117" s="376"/>
      <c r="MAV117" s="376"/>
      <c r="MAW117" s="376"/>
      <c r="MAX117" s="376"/>
      <c r="MAY117" s="376"/>
      <c r="MAZ117" s="376"/>
      <c r="MBA117" s="376"/>
      <c r="MBB117" s="376"/>
      <c r="MBC117" s="376"/>
      <c r="MBD117" s="376"/>
      <c r="MBE117" s="376"/>
      <c r="MBF117" s="376"/>
      <c r="MBG117" s="376"/>
      <c r="MBH117" s="376"/>
      <c r="MBI117" s="376"/>
      <c r="MBJ117" s="376"/>
      <c r="MBK117" s="376"/>
      <c r="MBL117" s="376"/>
      <c r="MBM117" s="376"/>
      <c r="MBN117" s="376"/>
      <c r="MBO117" s="376"/>
      <c r="MBP117" s="376"/>
      <c r="MBQ117" s="376"/>
      <c r="MBR117" s="376"/>
      <c r="MBS117" s="376"/>
      <c r="MBT117" s="376"/>
      <c r="MBU117" s="376"/>
      <c r="MBV117" s="376"/>
      <c r="MBW117" s="376"/>
      <c r="MBX117" s="376"/>
      <c r="MBY117" s="376"/>
      <c r="MBZ117" s="376"/>
      <c r="MCA117" s="376"/>
      <c r="MCB117" s="376"/>
      <c r="MCC117" s="376"/>
      <c r="MCD117" s="376"/>
      <c r="MCE117" s="376"/>
      <c r="MCF117" s="376"/>
      <c r="MCG117" s="376"/>
      <c r="MCH117" s="376"/>
      <c r="MCI117" s="376"/>
      <c r="MCJ117" s="376"/>
      <c r="MCK117" s="376"/>
      <c r="MCL117" s="376"/>
      <c r="MCM117" s="376"/>
      <c r="MCN117" s="376"/>
      <c r="MCO117" s="376"/>
      <c r="MCP117" s="376"/>
      <c r="MCQ117" s="376"/>
      <c r="MCR117" s="376"/>
      <c r="MCS117" s="376"/>
      <c r="MCT117" s="376"/>
      <c r="MCU117" s="376"/>
      <c r="MCV117" s="376"/>
      <c r="MCW117" s="376"/>
      <c r="MCX117" s="376"/>
      <c r="MCY117" s="376"/>
      <c r="MCZ117" s="376"/>
      <c r="MDA117" s="376"/>
      <c r="MDB117" s="376"/>
      <c r="MDC117" s="376"/>
      <c r="MDD117" s="376"/>
      <c r="MDE117" s="376"/>
      <c r="MDF117" s="376"/>
      <c r="MDG117" s="376"/>
      <c r="MDH117" s="376"/>
      <c r="MDI117" s="376"/>
      <c r="MDJ117" s="376"/>
      <c r="MDK117" s="376"/>
      <c r="MDL117" s="376"/>
      <c r="MDM117" s="376"/>
      <c r="MDN117" s="376"/>
      <c r="MDO117" s="376"/>
      <c r="MDP117" s="376"/>
      <c r="MDQ117" s="376"/>
      <c r="MDR117" s="376"/>
      <c r="MDS117" s="376"/>
      <c r="MDT117" s="376"/>
      <c r="MDU117" s="376"/>
      <c r="MDV117" s="376"/>
      <c r="MDW117" s="376"/>
      <c r="MDX117" s="376"/>
      <c r="MDY117" s="376"/>
      <c r="MDZ117" s="376"/>
      <c r="MEA117" s="376"/>
      <c r="MEB117" s="376"/>
      <c r="MEC117" s="376"/>
      <c r="MED117" s="376"/>
      <c r="MEE117" s="376"/>
      <c r="MEF117" s="376"/>
      <c r="MEG117" s="376"/>
      <c r="MEH117" s="376"/>
      <c r="MEI117" s="376"/>
      <c r="MEJ117" s="376"/>
      <c r="MEK117" s="376"/>
      <c r="MEL117" s="376"/>
      <c r="MEM117" s="376"/>
      <c r="MEN117" s="376"/>
      <c r="MEO117" s="376"/>
      <c r="MEP117" s="376"/>
      <c r="MEQ117" s="376"/>
      <c r="MER117" s="376"/>
      <c r="MES117" s="376"/>
      <c r="MET117" s="376"/>
      <c r="MEU117" s="376"/>
      <c r="MEV117" s="376"/>
      <c r="MEW117" s="376"/>
      <c r="MEX117" s="376"/>
      <c r="MEY117" s="376"/>
      <c r="MEZ117" s="376"/>
      <c r="MFA117" s="376"/>
      <c r="MFB117" s="376"/>
      <c r="MFC117" s="376"/>
      <c r="MFD117" s="376"/>
      <c r="MFE117" s="376"/>
      <c r="MFF117" s="376"/>
      <c r="MFG117" s="376"/>
      <c r="MFH117" s="376"/>
      <c r="MFI117" s="376"/>
      <c r="MFJ117" s="376"/>
      <c r="MFK117" s="376"/>
      <c r="MFL117" s="376"/>
      <c r="MFM117" s="376"/>
      <c r="MFN117" s="376"/>
      <c r="MFO117" s="376"/>
      <c r="MFP117" s="376"/>
      <c r="MFQ117" s="376"/>
      <c r="MFR117" s="376"/>
      <c r="MFS117" s="376"/>
      <c r="MFT117" s="376"/>
      <c r="MFU117" s="376"/>
      <c r="MFV117" s="376"/>
      <c r="MFW117" s="376"/>
      <c r="MFX117" s="376"/>
      <c r="MFY117" s="376"/>
      <c r="MFZ117" s="376"/>
      <c r="MGA117" s="376"/>
      <c r="MGB117" s="376"/>
      <c r="MGC117" s="376"/>
      <c r="MGD117" s="376"/>
      <c r="MGE117" s="376"/>
      <c r="MGF117" s="376"/>
      <c r="MGG117" s="376"/>
      <c r="MGH117" s="376"/>
      <c r="MGI117" s="376"/>
      <c r="MGJ117" s="376"/>
      <c r="MGK117" s="376"/>
      <c r="MGL117" s="376"/>
      <c r="MGM117" s="376"/>
      <c r="MGN117" s="376"/>
      <c r="MGO117" s="376"/>
      <c r="MGP117" s="376"/>
      <c r="MGQ117" s="376"/>
      <c r="MGR117" s="376"/>
      <c r="MGS117" s="376"/>
      <c r="MGT117" s="376"/>
      <c r="MGU117" s="376"/>
      <c r="MGV117" s="376"/>
      <c r="MGW117" s="376"/>
      <c r="MGX117" s="376"/>
      <c r="MGY117" s="376"/>
      <c r="MGZ117" s="376"/>
      <c r="MHA117" s="376"/>
      <c r="MHB117" s="376"/>
      <c r="MHC117" s="376"/>
      <c r="MHD117" s="376"/>
      <c r="MHE117" s="376"/>
      <c r="MHF117" s="376"/>
      <c r="MHG117" s="376"/>
      <c r="MHH117" s="376"/>
      <c r="MHI117" s="376"/>
      <c r="MHJ117" s="376"/>
      <c r="MHK117" s="376"/>
      <c r="MHL117" s="376"/>
      <c r="MHM117" s="376"/>
      <c r="MHN117" s="376"/>
      <c r="MHO117" s="376"/>
      <c r="MHP117" s="376"/>
      <c r="MHQ117" s="376"/>
      <c r="MHR117" s="376"/>
      <c r="MHS117" s="376"/>
      <c r="MHT117" s="376"/>
      <c r="MHU117" s="376"/>
      <c r="MHV117" s="376"/>
      <c r="MHW117" s="376"/>
      <c r="MHX117" s="376"/>
      <c r="MHY117" s="376"/>
      <c r="MHZ117" s="376"/>
      <c r="MIA117" s="376"/>
      <c r="MIB117" s="376"/>
      <c r="MIC117" s="376"/>
      <c r="MID117" s="376"/>
      <c r="MIE117" s="376"/>
      <c r="MIF117" s="376"/>
      <c r="MIG117" s="376"/>
      <c r="MIH117" s="376"/>
      <c r="MII117" s="376"/>
      <c r="MIJ117" s="376"/>
      <c r="MIK117" s="376"/>
      <c r="MIL117" s="376"/>
      <c r="MIM117" s="376"/>
      <c r="MIN117" s="376"/>
      <c r="MIO117" s="376"/>
      <c r="MIP117" s="376"/>
      <c r="MIQ117" s="376"/>
      <c r="MIR117" s="376"/>
      <c r="MIS117" s="376"/>
      <c r="MIT117" s="376"/>
      <c r="MIU117" s="376"/>
      <c r="MIV117" s="376"/>
      <c r="MIW117" s="376"/>
      <c r="MIX117" s="376"/>
      <c r="MIY117" s="376"/>
      <c r="MIZ117" s="376"/>
      <c r="MJA117" s="376"/>
      <c r="MJB117" s="376"/>
      <c r="MJC117" s="376"/>
      <c r="MJD117" s="376"/>
      <c r="MJE117" s="376"/>
      <c r="MJF117" s="376"/>
      <c r="MJG117" s="376"/>
      <c r="MJH117" s="376"/>
      <c r="MJI117" s="376"/>
      <c r="MJJ117" s="376"/>
      <c r="MJK117" s="376"/>
      <c r="MJL117" s="376"/>
      <c r="MJM117" s="376"/>
      <c r="MJN117" s="376"/>
      <c r="MJO117" s="376"/>
      <c r="MJP117" s="376"/>
      <c r="MJQ117" s="376"/>
      <c r="MJR117" s="376"/>
      <c r="MJS117" s="376"/>
      <c r="MJT117" s="376"/>
      <c r="MJU117" s="376"/>
      <c r="MJV117" s="376"/>
      <c r="MJW117" s="376"/>
      <c r="MJX117" s="376"/>
      <c r="MJY117" s="376"/>
      <c r="MJZ117" s="376"/>
      <c r="MKA117" s="376"/>
      <c r="MKB117" s="376"/>
      <c r="MKC117" s="376"/>
      <c r="MKD117" s="376"/>
      <c r="MKE117" s="376"/>
      <c r="MKF117" s="376"/>
      <c r="MKG117" s="376"/>
      <c r="MKH117" s="376"/>
      <c r="MKI117" s="376"/>
      <c r="MKJ117" s="376"/>
      <c r="MKK117" s="376"/>
      <c r="MKL117" s="376"/>
      <c r="MKM117" s="376"/>
      <c r="MKN117" s="376"/>
      <c r="MKO117" s="376"/>
      <c r="MKP117" s="376"/>
      <c r="MKQ117" s="376"/>
      <c r="MKR117" s="376"/>
      <c r="MKS117" s="376"/>
      <c r="MKT117" s="376"/>
      <c r="MKU117" s="376"/>
      <c r="MKV117" s="376"/>
      <c r="MKW117" s="376"/>
      <c r="MKX117" s="376"/>
      <c r="MKY117" s="376"/>
      <c r="MKZ117" s="376"/>
      <c r="MLA117" s="376"/>
      <c r="MLB117" s="376"/>
      <c r="MLC117" s="376"/>
      <c r="MLD117" s="376"/>
      <c r="MLE117" s="376"/>
      <c r="MLF117" s="376"/>
      <c r="MLG117" s="376"/>
      <c r="MLH117" s="376"/>
      <c r="MLI117" s="376"/>
      <c r="MLJ117" s="376"/>
      <c r="MLK117" s="376"/>
      <c r="MLL117" s="376"/>
      <c r="MLM117" s="376"/>
      <c r="MLN117" s="376"/>
      <c r="MLO117" s="376"/>
      <c r="MLP117" s="376"/>
      <c r="MLQ117" s="376"/>
      <c r="MLR117" s="376"/>
      <c r="MLS117" s="376"/>
      <c r="MLT117" s="376"/>
      <c r="MLU117" s="376"/>
      <c r="MLV117" s="376"/>
      <c r="MLW117" s="376"/>
      <c r="MLX117" s="376"/>
      <c r="MLY117" s="376"/>
      <c r="MLZ117" s="376"/>
      <c r="MMA117" s="376"/>
      <c r="MMB117" s="376"/>
      <c r="MMC117" s="376"/>
      <c r="MMD117" s="376"/>
      <c r="MME117" s="376"/>
      <c r="MMF117" s="376"/>
      <c r="MMG117" s="376"/>
      <c r="MMH117" s="376"/>
      <c r="MMI117" s="376"/>
      <c r="MMJ117" s="376"/>
      <c r="MMK117" s="376"/>
      <c r="MML117" s="376"/>
      <c r="MMM117" s="376"/>
      <c r="MMN117" s="376"/>
      <c r="MMO117" s="376"/>
      <c r="MMP117" s="376"/>
      <c r="MMQ117" s="376"/>
      <c r="MMR117" s="376"/>
      <c r="MMS117" s="376"/>
      <c r="MMT117" s="376"/>
      <c r="MMU117" s="376"/>
      <c r="MMV117" s="376"/>
      <c r="MMW117" s="376"/>
      <c r="MMX117" s="376"/>
      <c r="MMY117" s="376"/>
      <c r="MMZ117" s="376"/>
      <c r="MNA117" s="376"/>
      <c r="MNB117" s="376"/>
      <c r="MNC117" s="376"/>
      <c r="MND117" s="376"/>
      <c r="MNE117" s="376"/>
      <c r="MNF117" s="376"/>
      <c r="MNG117" s="376"/>
      <c r="MNH117" s="376"/>
      <c r="MNI117" s="376"/>
      <c r="MNJ117" s="376"/>
      <c r="MNK117" s="376"/>
      <c r="MNL117" s="376"/>
      <c r="MNM117" s="376"/>
      <c r="MNN117" s="376"/>
      <c r="MNO117" s="376"/>
      <c r="MNP117" s="376"/>
      <c r="MNQ117" s="376"/>
      <c r="MNR117" s="376"/>
      <c r="MNS117" s="376"/>
      <c r="MNT117" s="376"/>
      <c r="MNU117" s="376"/>
      <c r="MNV117" s="376"/>
      <c r="MNW117" s="376"/>
      <c r="MNX117" s="376"/>
      <c r="MNY117" s="376"/>
      <c r="MNZ117" s="376"/>
      <c r="MOA117" s="376"/>
      <c r="MOB117" s="376"/>
      <c r="MOC117" s="376"/>
      <c r="MOD117" s="376"/>
      <c r="MOE117" s="376"/>
      <c r="MOF117" s="376"/>
      <c r="MOG117" s="376"/>
      <c r="MOH117" s="376"/>
      <c r="MOI117" s="376"/>
      <c r="MOJ117" s="376"/>
      <c r="MOK117" s="376"/>
      <c r="MOL117" s="376"/>
      <c r="MOM117" s="376"/>
      <c r="MON117" s="376"/>
      <c r="MOO117" s="376"/>
      <c r="MOP117" s="376"/>
      <c r="MOQ117" s="376"/>
      <c r="MOR117" s="376"/>
      <c r="MOS117" s="376"/>
      <c r="MOT117" s="376"/>
      <c r="MOU117" s="376"/>
      <c r="MOV117" s="376"/>
      <c r="MOW117" s="376"/>
      <c r="MOX117" s="376"/>
      <c r="MOY117" s="376"/>
      <c r="MOZ117" s="376"/>
      <c r="MPA117" s="376"/>
      <c r="MPB117" s="376"/>
      <c r="MPC117" s="376"/>
      <c r="MPD117" s="376"/>
      <c r="MPE117" s="376"/>
      <c r="MPF117" s="376"/>
      <c r="MPG117" s="376"/>
      <c r="MPH117" s="376"/>
      <c r="MPI117" s="376"/>
      <c r="MPJ117" s="376"/>
      <c r="MPK117" s="376"/>
      <c r="MPL117" s="376"/>
      <c r="MPM117" s="376"/>
      <c r="MPN117" s="376"/>
      <c r="MPO117" s="376"/>
      <c r="MPP117" s="376"/>
      <c r="MPQ117" s="376"/>
      <c r="MPR117" s="376"/>
      <c r="MPS117" s="376"/>
      <c r="MPT117" s="376"/>
      <c r="MPU117" s="376"/>
      <c r="MPV117" s="376"/>
      <c r="MPW117" s="376"/>
      <c r="MPX117" s="376"/>
      <c r="MPY117" s="376"/>
      <c r="MPZ117" s="376"/>
      <c r="MQA117" s="376"/>
      <c r="MQB117" s="376"/>
      <c r="MQC117" s="376"/>
      <c r="MQD117" s="376"/>
      <c r="MQE117" s="376"/>
      <c r="MQF117" s="376"/>
      <c r="MQG117" s="376"/>
      <c r="MQH117" s="376"/>
      <c r="MQI117" s="376"/>
      <c r="MQJ117" s="376"/>
      <c r="MQK117" s="376"/>
      <c r="MQL117" s="376"/>
      <c r="MQM117" s="376"/>
      <c r="MQN117" s="376"/>
      <c r="MQO117" s="376"/>
      <c r="MQP117" s="376"/>
      <c r="MQQ117" s="376"/>
      <c r="MQR117" s="376"/>
      <c r="MQS117" s="376"/>
      <c r="MQT117" s="376"/>
      <c r="MQU117" s="376"/>
      <c r="MQV117" s="376"/>
      <c r="MQW117" s="376"/>
      <c r="MQX117" s="376"/>
      <c r="MQY117" s="376"/>
      <c r="MQZ117" s="376"/>
      <c r="MRA117" s="376"/>
      <c r="MRB117" s="376"/>
      <c r="MRC117" s="376"/>
      <c r="MRD117" s="376"/>
      <c r="MRE117" s="376"/>
      <c r="MRF117" s="376"/>
      <c r="MRG117" s="376"/>
      <c r="MRH117" s="376"/>
      <c r="MRI117" s="376"/>
      <c r="MRJ117" s="376"/>
      <c r="MRK117" s="376"/>
      <c r="MRL117" s="376"/>
      <c r="MRM117" s="376"/>
      <c r="MRN117" s="376"/>
      <c r="MRO117" s="376"/>
      <c r="MRP117" s="376"/>
      <c r="MRQ117" s="376"/>
      <c r="MRR117" s="376"/>
      <c r="MRS117" s="376"/>
      <c r="MRT117" s="376"/>
      <c r="MRU117" s="376"/>
      <c r="MRV117" s="376"/>
      <c r="MRW117" s="376"/>
      <c r="MRX117" s="376"/>
      <c r="MRY117" s="376"/>
      <c r="MRZ117" s="376"/>
      <c r="MSA117" s="376"/>
      <c r="MSB117" s="376"/>
      <c r="MSC117" s="376"/>
      <c r="MSD117" s="376"/>
      <c r="MSE117" s="376"/>
      <c r="MSF117" s="376"/>
      <c r="MSG117" s="376"/>
      <c r="MSH117" s="376"/>
      <c r="MSI117" s="376"/>
      <c r="MSJ117" s="376"/>
      <c r="MSK117" s="376"/>
      <c r="MSL117" s="376"/>
      <c r="MSM117" s="376"/>
      <c r="MSN117" s="376"/>
      <c r="MSO117" s="376"/>
      <c r="MSP117" s="376"/>
      <c r="MSQ117" s="376"/>
      <c r="MSR117" s="376"/>
      <c r="MSS117" s="376"/>
      <c r="MST117" s="376"/>
      <c r="MSU117" s="376"/>
      <c r="MSV117" s="376"/>
      <c r="MSW117" s="376"/>
      <c r="MSX117" s="376"/>
      <c r="MSY117" s="376"/>
      <c r="MSZ117" s="376"/>
      <c r="MTA117" s="376"/>
      <c r="MTB117" s="376"/>
      <c r="MTC117" s="376"/>
      <c r="MTD117" s="376"/>
      <c r="MTE117" s="376"/>
      <c r="MTF117" s="376"/>
      <c r="MTG117" s="376"/>
      <c r="MTH117" s="376"/>
      <c r="MTI117" s="376"/>
      <c r="MTJ117" s="376"/>
      <c r="MTK117" s="376"/>
      <c r="MTL117" s="376"/>
      <c r="MTM117" s="376"/>
      <c r="MTN117" s="376"/>
      <c r="MTO117" s="376"/>
      <c r="MTP117" s="376"/>
      <c r="MTQ117" s="376"/>
      <c r="MTR117" s="376"/>
      <c r="MTS117" s="376"/>
      <c r="MTT117" s="376"/>
      <c r="MTU117" s="376"/>
      <c r="MTV117" s="376"/>
      <c r="MTW117" s="376"/>
      <c r="MTX117" s="376"/>
      <c r="MTY117" s="376"/>
      <c r="MTZ117" s="376"/>
      <c r="MUA117" s="376"/>
      <c r="MUB117" s="376"/>
      <c r="MUC117" s="376"/>
      <c r="MUD117" s="376"/>
      <c r="MUE117" s="376"/>
      <c r="MUF117" s="376"/>
      <c r="MUG117" s="376"/>
      <c r="MUH117" s="376"/>
      <c r="MUI117" s="376"/>
      <c r="MUJ117" s="376"/>
      <c r="MUK117" s="376"/>
      <c r="MUL117" s="376"/>
      <c r="MUM117" s="376"/>
      <c r="MUN117" s="376"/>
      <c r="MUO117" s="376"/>
      <c r="MUP117" s="376"/>
      <c r="MUQ117" s="376"/>
      <c r="MUR117" s="376"/>
      <c r="MUS117" s="376"/>
      <c r="MUT117" s="376"/>
      <c r="MUU117" s="376"/>
      <c r="MUV117" s="376"/>
      <c r="MUW117" s="376"/>
      <c r="MUX117" s="376"/>
      <c r="MUY117" s="376"/>
      <c r="MUZ117" s="376"/>
      <c r="MVA117" s="376"/>
      <c r="MVB117" s="376"/>
      <c r="MVC117" s="376"/>
      <c r="MVD117" s="376"/>
      <c r="MVE117" s="376"/>
      <c r="MVF117" s="376"/>
      <c r="MVG117" s="376"/>
      <c r="MVH117" s="376"/>
      <c r="MVI117" s="376"/>
      <c r="MVJ117" s="376"/>
      <c r="MVK117" s="376"/>
      <c r="MVL117" s="376"/>
      <c r="MVM117" s="376"/>
      <c r="MVN117" s="376"/>
      <c r="MVO117" s="376"/>
      <c r="MVP117" s="376"/>
      <c r="MVQ117" s="376"/>
      <c r="MVR117" s="376"/>
      <c r="MVS117" s="376"/>
      <c r="MVT117" s="376"/>
      <c r="MVU117" s="376"/>
      <c r="MVV117" s="376"/>
      <c r="MVW117" s="376"/>
      <c r="MVX117" s="376"/>
      <c r="MVY117" s="376"/>
      <c r="MVZ117" s="376"/>
      <c r="MWA117" s="376"/>
      <c r="MWB117" s="376"/>
      <c r="MWC117" s="376"/>
      <c r="MWD117" s="376"/>
      <c r="MWE117" s="376"/>
      <c r="MWF117" s="376"/>
      <c r="MWG117" s="376"/>
      <c r="MWH117" s="376"/>
      <c r="MWI117" s="376"/>
      <c r="MWJ117" s="376"/>
      <c r="MWK117" s="376"/>
      <c r="MWL117" s="376"/>
      <c r="MWM117" s="376"/>
      <c r="MWN117" s="376"/>
      <c r="MWO117" s="376"/>
      <c r="MWP117" s="376"/>
      <c r="MWQ117" s="376"/>
      <c r="MWR117" s="376"/>
      <c r="MWS117" s="376"/>
      <c r="MWT117" s="376"/>
      <c r="MWU117" s="376"/>
      <c r="MWV117" s="376"/>
      <c r="MWW117" s="376"/>
      <c r="MWX117" s="376"/>
      <c r="MWY117" s="376"/>
      <c r="MWZ117" s="376"/>
      <c r="MXA117" s="376"/>
      <c r="MXB117" s="376"/>
      <c r="MXC117" s="376"/>
      <c r="MXD117" s="376"/>
      <c r="MXE117" s="376"/>
      <c r="MXF117" s="376"/>
      <c r="MXG117" s="376"/>
      <c r="MXH117" s="376"/>
      <c r="MXI117" s="376"/>
      <c r="MXJ117" s="376"/>
      <c r="MXK117" s="376"/>
      <c r="MXL117" s="376"/>
      <c r="MXM117" s="376"/>
      <c r="MXN117" s="376"/>
      <c r="MXO117" s="376"/>
      <c r="MXP117" s="376"/>
      <c r="MXQ117" s="376"/>
      <c r="MXR117" s="376"/>
      <c r="MXS117" s="376"/>
      <c r="MXT117" s="376"/>
      <c r="MXU117" s="376"/>
      <c r="MXV117" s="376"/>
      <c r="MXW117" s="376"/>
      <c r="MXX117" s="376"/>
      <c r="MXY117" s="376"/>
      <c r="MXZ117" s="376"/>
      <c r="MYA117" s="376"/>
      <c r="MYB117" s="376"/>
      <c r="MYC117" s="376"/>
      <c r="MYD117" s="376"/>
      <c r="MYE117" s="376"/>
      <c r="MYF117" s="376"/>
      <c r="MYG117" s="376"/>
      <c r="MYH117" s="376"/>
      <c r="MYI117" s="376"/>
      <c r="MYJ117" s="376"/>
      <c r="MYK117" s="376"/>
      <c r="MYL117" s="376"/>
      <c r="MYM117" s="376"/>
      <c r="MYN117" s="376"/>
      <c r="MYO117" s="376"/>
      <c r="MYP117" s="376"/>
      <c r="MYQ117" s="376"/>
      <c r="MYR117" s="376"/>
      <c r="MYS117" s="376"/>
      <c r="MYT117" s="376"/>
      <c r="MYU117" s="376"/>
      <c r="MYV117" s="376"/>
      <c r="MYW117" s="376"/>
      <c r="MYX117" s="376"/>
      <c r="MYY117" s="376"/>
      <c r="MYZ117" s="376"/>
      <c r="MZA117" s="376"/>
      <c r="MZB117" s="376"/>
      <c r="MZC117" s="376"/>
      <c r="MZD117" s="376"/>
      <c r="MZE117" s="376"/>
      <c r="MZF117" s="376"/>
      <c r="MZG117" s="376"/>
      <c r="MZH117" s="376"/>
      <c r="MZI117" s="376"/>
      <c r="MZJ117" s="376"/>
      <c r="MZK117" s="376"/>
      <c r="MZL117" s="376"/>
      <c r="MZM117" s="376"/>
      <c r="MZN117" s="376"/>
      <c r="MZO117" s="376"/>
      <c r="MZP117" s="376"/>
      <c r="MZQ117" s="376"/>
      <c r="MZR117" s="376"/>
      <c r="MZS117" s="376"/>
      <c r="MZT117" s="376"/>
      <c r="MZU117" s="376"/>
      <c r="MZV117" s="376"/>
      <c r="MZW117" s="376"/>
      <c r="MZX117" s="376"/>
      <c r="MZY117" s="376"/>
      <c r="MZZ117" s="376"/>
      <c r="NAA117" s="376"/>
      <c r="NAB117" s="376"/>
      <c r="NAC117" s="376"/>
      <c r="NAD117" s="376"/>
      <c r="NAE117" s="376"/>
      <c r="NAF117" s="376"/>
      <c r="NAG117" s="376"/>
      <c r="NAH117" s="376"/>
      <c r="NAI117" s="376"/>
      <c r="NAJ117" s="376"/>
      <c r="NAK117" s="376"/>
      <c r="NAL117" s="376"/>
      <c r="NAM117" s="376"/>
      <c r="NAN117" s="376"/>
      <c r="NAO117" s="376"/>
      <c r="NAP117" s="376"/>
      <c r="NAQ117" s="376"/>
      <c r="NAR117" s="376"/>
      <c r="NAS117" s="376"/>
      <c r="NAT117" s="376"/>
      <c r="NAU117" s="376"/>
      <c r="NAV117" s="376"/>
      <c r="NAW117" s="376"/>
      <c r="NAX117" s="376"/>
      <c r="NAY117" s="376"/>
      <c r="NAZ117" s="376"/>
      <c r="NBA117" s="376"/>
      <c r="NBB117" s="376"/>
      <c r="NBC117" s="376"/>
      <c r="NBD117" s="376"/>
      <c r="NBE117" s="376"/>
      <c r="NBF117" s="376"/>
      <c r="NBG117" s="376"/>
      <c r="NBH117" s="376"/>
      <c r="NBI117" s="376"/>
      <c r="NBJ117" s="376"/>
      <c r="NBK117" s="376"/>
      <c r="NBL117" s="376"/>
      <c r="NBM117" s="376"/>
      <c r="NBN117" s="376"/>
      <c r="NBO117" s="376"/>
      <c r="NBP117" s="376"/>
      <c r="NBQ117" s="376"/>
      <c r="NBR117" s="376"/>
      <c r="NBS117" s="376"/>
      <c r="NBT117" s="376"/>
      <c r="NBU117" s="376"/>
      <c r="NBV117" s="376"/>
      <c r="NBW117" s="376"/>
      <c r="NBX117" s="376"/>
      <c r="NBY117" s="376"/>
      <c r="NBZ117" s="376"/>
      <c r="NCA117" s="376"/>
      <c r="NCB117" s="376"/>
      <c r="NCC117" s="376"/>
      <c r="NCD117" s="376"/>
      <c r="NCE117" s="376"/>
      <c r="NCF117" s="376"/>
      <c r="NCG117" s="376"/>
      <c r="NCH117" s="376"/>
      <c r="NCI117" s="376"/>
      <c r="NCJ117" s="376"/>
      <c r="NCK117" s="376"/>
      <c r="NCL117" s="376"/>
      <c r="NCM117" s="376"/>
      <c r="NCN117" s="376"/>
      <c r="NCO117" s="376"/>
      <c r="NCP117" s="376"/>
      <c r="NCQ117" s="376"/>
      <c r="NCR117" s="376"/>
      <c r="NCS117" s="376"/>
      <c r="NCT117" s="376"/>
      <c r="NCU117" s="376"/>
      <c r="NCV117" s="376"/>
      <c r="NCW117" s="376"/>
      <c r="NCX117" s="376"/>
      <c r="NCY117" s="376"/>
      <c r="NCZ117" s="376"/>
      <c r="NDA117" s="376"/>
      <c r="NDB117" s="376"/>
      <c r="NDC117" s="376"/>
      <c r="NDD117" s="376"/>
      <c r="NDE117" s="376"/>
      <c r="NDF117" s="376"/>
      <c r="NDG117" s="376"/>
      <c r="NDH117" s="376"/>
      <c r="NDI117" s="376"/>
      <c r="NDJ117" s="376"/>
      <c r="NDK117" s="376"/>
      <c r="NDL117" s="376"/>
      <c r="NDM117" s="376"/>
      <c r="NDN117" s="376"/>
      <c r="NDO117" s="376"/>
      <c r="NDP117" s="376"/>
      <c r="NDQ117" s="376"/>
      <c r="NDR117" s="376"/>
      <c r="NDS117" s="376"/>
      <c r="NDT117" s="376"/>
      <c r="NDU117" s="376"/>
      <c r="NDV117" s="376"/>
      <c r="NDW117" s="376"/>
      <c r="NDX117" s="376"/>
      <c r="NDY117" s="376"/>
      <c r="NDZ117" s="376"/>
      <c r="NEA117" s="376"/>
      <c r="NEB117" s="376"/>
      <c r="NEC117" s="376"/>
      <c r="NED117" s="376"/>
      <c r="NEE117" s="376"/>
      <c r="NEF117" s="376"/>
      <c r="NEG117" s="376"/>
      <c r="NEH117" s="376"/>
      <c r="NEI117" s="376"/>
      <c r="NEJ117" s="376"/>
      <c r="NEK117" s="376"/>
      <c r="NEL117" s="376"/>
      <c r="NEM117" s="376"/>
      <c r="NEN117" s="376"/>
      <c r="NEO117" s="376"/>
      <c r="NEP117" s="376"/>
      <c r="NEQ117" s="376"/>
      <c r="NER117" s="376"/>
      <c r="NES117" s="376"/>
      <c r="NET117" s="376"/>
      <c r="NEU117" s="376"/>
      <c r="NEV117" s="376"/>
      <c r="NEW117" s="376"/>
      <c r="NEX117" s="376"/>
      <c r="NEY117" s="376"/>
      <c r="NEZ117" s="376"/>
      <c r="NFA117" s="376"/>
      <c r="NFB117" s="376"/>
      <c r="NFC117" s="376"/>
      <c r="NFD117" s="376"/>
      <c r="NFE117" s="376"/>
      <c r="NFF117" s="376"/>
      <c r="NFG117" s="376"/>
      <c r="NFH117" s="376"/>
      <c r="NFI117" s="376"/>
      <c r="NFJ117" s="376"/>
      <c r="NFK117" s="376"/>
      <c r="NFL117" s="376"/>
      <c r="NFM117" s="376"/>
      <c r="NFN117" s="376"/>
      <c r="NFO117" s="376"/>
      <c r="NFP117" s="376"/>
      <c r="NFQ117" s="376"/>
      <c r="NFR117" s="376"/>
      <c r="NFS117" s="376"/>
      <c r="NFT117" s="376"/>
      <c r="NFU117" s="376"/>
      <c r="NFV117" s="376"/>
      <c r="NFW117" s="376"/>
      <c r="NFX117" s="376"/>
      <c r="NFY117" s="376"/>
      <c r="NFZ117" s="376"/>
      <c r="NGA117" s="376"/>
      <c r="NGB117" s="376"/>
      <c r="NGC117" s="376"/>
      <c r="NGD117" s="376"/>
      <c r="NGE117" s="376"/>
      <c r="NGF117" s="376"/>
      <c r="NGG117" s="376"/>
      <c r="NGH117" s="376"/>
      <c r="NGI117" s="376"/>
      <c r="NGJ117" s="376"/>
      <c r="NGK117" s="376"/>
      <c r="NGL117" s="376"/>
      <c r="NGM117" s="376"/>
      <c r="NGN117" s="376"/>
      <c r="NGO117" s="376"/>
      <c r="NGP117" s="376"/>
      <c r="NGQ117" s="376"/>
      <c r="NGR117" s="376"/>
      <c r="NGS117" s="376"/>
      <c r="NGT117" s="376"/>
      <c r="NGU117" s="376"/>
      <c r="NGV117" s="376"/>
      <c r="NGW117" s="376"/>
      <c r="NGX117" s="376"/>
      <c r="NGY117" s="376"/>
      <c r="NGZ117" s="376"/>
      <c r="NHA117" s="376"/>
      <c r="NHB117" s="376"/>
      <c r="NHC117" s="376"/>
      <c r="NHD117" s="376"/>
      <c r="NHE117" s="376"/>
      <c r="NHF117" s="376"/>
      <c r="NHG117" s="376"/>
      <c r="NHH117" s="376"/>
      <c r="NHI117" s="376"/>
      <c r="NHJ117" s="376"/>
      <c r="NHK117" s="376"/>
      <c r="NHL117" s="376"/>
      <c r="NHM117" s="376"/>
      <c r="NHN117" s="376"/>
      <c r="NHO117" s="376"/>
      <c r="NHP117" s="376"/>
      <c r="NHQ117" s="376"/>
      <c r="NHR117" s="376"/>
      <c r="NHS117" s="376"/>
      <c r="NHT117" s="376"/>
      <c r="NHU117" s="376"/>
      <c r="NHV117" s="376"/>
      <c r="NHW117" s="376"/>
      <c r="NHX117" s="376"/>
      <c r="NHY117" s="376"/>
      <c r="NHZ117" s="376"/>
      <c r="NIA117" s="376"/>
      <c r="NIB117" s="376"/>
      <c r="NIC117" s="376"/>
      <c r="NID117" s="376"/>
      <c r="NIE117" s="376"/>
      <c r="NIF117" s="376"/>
      <c r="NIG117" s="376"/>
      <c r="NIH117" s="376"/>
      <c r="NII117" s="376"/>
      <c r="NIJ117" s="376"/>
      <c r="NIK117" s="376"/>
      <c r="NIL117" s="376"/>
      <c r="NIM117" s="376"/>
      <c r="NIN117" s="376"/>
      <c r="NIO117" s="376"/>
      <c r="NIP117" s="376"/>
      <c r="NIQ117" s="376"/>
      <c r="NIR117" s="376"/>
      <c r="NIS117" s="376"/>
      <c r="NIT117" s="376"/>
      <c r="NIU117" s="376"/>
      <c r="NIV117" s="376"/>
      <c r="NIW117" s="376"/>
      <c r="NIX117" s="376"/>
      <c r="NIY117" s="376"/>
      <c r="NIZ117" s="376"/>
      <c r="NJA117" s="376"/>
      <c r="NJB117" s="376"/>
      <c r="NJC117" s="376"/>
      <c r="NJD117" s="376"/>
      <c r="NJE117" s="376"/>
      <c r="NJF117" s="376"/>
      <c r="NJG117" s="376"/>
      <c r="NJH117" s="376"/>
      <c r="NJI117" s="376"/>
      <c r="NJJ117" s="376"/>
      <c r="NJK117" s="376"/>
      <c r="NJL117" s="376"/>
      <c r="NJM117" s="376"/>
      <c r="NJN117" s="376"/>
      <c r="NJO117" s="376"/>
      <c r="NJP117" s="376"/>
      <c r="NJQ117" s="376"/>
      <c r="NJR117" s="376"/>
      <c r="NJS117" s="376"/>
      <c r="NJT117" s="376"/>
      <c r="NJU117" s="376"/>
      <c r="NJV117" s="376"/>
      <c r="NJW117" s="376"/>
      <c r="NJX117" s="376"/>
      <c r="NJY117" s="376"/>
      <c r="NJZ117" s="376"/>
      <c r="NKA117" s="376"/>
      <c r="NKB117" s="376"/>
      <c r="NKC117" s="376"/>
      <c r="NKD117" s="376"/>
      <c r="NKE117" s="376"/>
      <c r="NKF117" s="376"/>
      <c r="NKG117" s="376"/>
      <c r="NKH117" s="376"/>
      <c r="NKI117" s="376"/>
      <c r="NKJ117" s="376"/>
      <c r="NKK117" s="376"/>
      <c r="NKL117" s="376"/>
      <c r="NKM117" s="376"/>
      <c r="NKN117" s="376"/>
      <c r="NKO117" s="376"/>
      <c r="NKP117" s="376"/>
      <c r="NKQ117" s="376"/>
      <c r="NKR117" s="376"/>
      <c r="NKS117" s="376"/>
      <c r="NKT117" s="376"/>
      <c r="NKU117" s="376"/>
      <c r="NKV117" s="376"/>
      <c r="NKW117" s="376"/>
      <c r="NKX117" s="376"/>
      <c r="NKY117" s="376"/>
      <c r="NKZ117" s="376"/>
      <c r="NLA117" s="376"/>
      <c r="NLB117" s="376"/>
      <c r="NLC117" s="376"/>
      <c r="NLD117" s="376"/>
      <c r="NLE117" s="376"/>
      <c r="NLF117" s="376"/>
      <c r="NLG117" s="376"/>
      <c r="NLH117" s="376"/>
      <c r="NLI117" s="376"/>
      <c r="NLJ117" s="376"/>
      <c r="NLK117" s="376"/>
      <c r="NLL117" s="376"/>
      <c r="NLM117" s="376"/>
      <c r="NLN117" s="376"/>
      <c r="NLO117" s="376"/>
      <c r="NLP117" s="376"/>
      <c r="NLQ117" s="376"/>
      <c r="NLR117" s="376"/>
      <c r="NLS117" s="376"/>
      <c r="NLT117" s="376"/>
      <c r="NLU117" s="376"/>
      <c r="NLV117" s="376"/>
      <c r="NLW117" s="376"/>
      <c r="NLX117" s="376"/>
      <c r="NLY117" s="376"/>
      <c r="NLZ117" s="376"/>
      <c r="NMA117" s="376"/>
      <c r="NMB117" s="376"/>
      <c r="NMC117" s="376"/>
      <c r="NMD117" s="376"/>
      <c r="NME117" s="376"/>
      <c r="NMF117" s="376"/>
      <c r="NMG117" s="376"/>
      <c r="NMH117" s="376"/>
      <c r="NMI117" s="376"/>
      <c r="NMJ117" s="376"/>
      <c r="NMK117" s="376"/>
      <c r="NML117" s="376"/>
      <c r="NMM117" s="376"/>
      <c r="NMN117" s="376"/>
      <c r="NMO117" s="376"/>
      <c r="NMP117" s="376"/>
      <c r="NMQ117" s="376"/>
      <c r="NMR117" s="376"/>
      <c r="NMS117" s="376"/>
      <c r="NMT117" s="376"/>
      <c r="NMU117" s="376"/>
      <c r="NMV117" s="376"/>
      <c r="NMW117" s="376"/>
      <c r="NMX117" s="376"/>
      <c r="NMY117" s="376"/>
      <c r="NMZ117" s="376"/>
      <c r="NNA117" s="376"/>
      <c r="NNB117" s="376"/>
      <c r="NNC117" s="376"/>
      <c r="NND117" s="376"/>
      <c r="NNE117" s="376"/>
      <c r="NNF117" s="376"/>
      <c r="NNG117" s="376"/>
      <c r="NNH117" s="376"/>
      <c r="NNI117" s="376"/>
      <c r="NNJ117" s="376"/>
      <c r="NNK117" s="376"/>
      <c r="NNL117" s="376"/>
      <c r="NNM117" s="376"/>
      <c r="NNN117" s="376"/>
      <c r="NNO117" s="376"/>
      <c r="NNP117" s="376"/>
      <c r="NNQ117" s="376"/>
      <c r="NNR117" s="376"/>
      <c r="NNS117" s="376"/>
      <c r="NNT117" s="376"/>
      <c r="NNU117" s="376"/>
      <c r="NNV117" s="376"/>
      <c r="NNW117" s="376"/>
      <c r="NNX117" s="376"/>
      <c r="NNY117" s="376"/>
      <c r="NNZ117" s="376"/>
      <c r="NOA117" s="376"/>
      <c r="NOB117" s="376"/>
      <c r="NOC117" s="376"/>
      <c r="NOD117" s="376"/>
      <c r="NOE117" s="376"/>
      <c r="NOF117" s="376"/>
      <c r="NOG117" s="376"/>
      <c r="NOH117" s="376"/>
      <c r="NOI117" s="376"/>
      <c r="NOJ117" s="376"/>
      <c r="NOK117" s="376"/>
      <c r="NOL117" s="376"/>
      <c r="NOM117" s="376"/>
      <c r="NON117" s="376"/>
      <c r="NOO117" s="376"/>
      <c r="NOP117" s="376"/>
      <c r="NOQ117" s="376"/>
      <c r="NOR117" s="376"/>
      <c r="NOS117" s="376"/>
      <c r="NOT117" s="376"/>
      <c r="NOU117" s="376"/>
      <c r="NOV117" s="376"/>
      <c r="NOW117" s="376"/>
      <c r="NOX117" s="376"/>
      <c r="NOY117" s="376"/>
      <c r="NOZ117" s="376"/>
      <c r="NPA117" s="376"/>
      <c r="NPB117" s="376"/>
      <c r="NPC117" s="376"/>
      <c r="NPD117" s="376"/>
      <c r="NPE117" s="376"/>
      <c r="NPF117" s="376"/>
      <c r="NPG117" s="376"/>
      <c r="NPH117" s="376"/>
      <c r="NPI117" s="376"/>
      <c r="NPJ117" s="376"/>
      <c r="NPK117" s="376"/>
      <c r="NPL117" s="376"/>
      <c r="NPM117" s="376"/>
      <c r="NPN117" s="376"/>
      <c r="NPO117" s="376"/>
      <c r="NPP117" s="376"/>
      <c r="NPQ117" s="376"/>
      <c r="NPR117" s="376"/>
      <c r="NPS117" s="376"/>
      <c r="NPT117" s="376"/>
      <c r="NPU117" s="376"/>
      <c r="NPV117" s="376"/>
      <c r="NPW117" s="376"/>
      <c r="NPX117" s="376"/>
      <c r="NPY117" s="376"/>
      <c r="NPZ117" s="376"/>
      <c r="NQA117" s="376"/>
      <c r="NQB117" s="376"/>
      <c r="NQC117" s="376"/>
      <c r="NQD117" s="376"/>
      <c r="NQE117" s="376"/>
      <c r="NQF117" s="376"/>
      <c r="NQG117" s="376"/>
      <c r="NQH117" s="376"/>
      <c r="NQI117" s="376"/>
      <c r="NQJ117" s="376"/>
      <c r="NQK117" s="376"/>
      <c r="NQL117" s="376"/>
      <c r="NQM117" s="376"/>
      <c r="NQN117" s="376"/>
      <c r="NQO117" s="376"/>
      <c r="NQP117" s="376"/>
      <c r="NQQ117" s="376"/>
      <c r="NQR117" s="376"/>
      <c r="NQS117" s="376"/>
      <c r="NQT117" s="376"/>
      <c r="NQU117" s="376"/>
      <c r="NQV117" s="376"/>
      <c r="NQW117" s="376"/>
      <c r="NQX117" s="376"/>
      <c r="NQY117" s="376"/>
      <c r="NQZ117" s="376"/>
      <c r="NRA117" s="376"/>
      <c r="NRB117" s="376"/>
      <c r="NRC117" s="376"/>
      <c r="NRD117" s="376"/>
      <c r="NRE117" s="376"/>
      <c r="NRF117" s="376"/>
      <c r="NRG117" s="376"/>
      <c r="NRH117" s="376"/>
      <c r="NRI117" s="376"/>
      <c r="NRJ117" s="376"/>
      <c r="NRK117" s="376"/>
      <c r="NRL117" s="376"/>
      <c r="NRM117" s="376"/>
      <c r="NRN117" s="376"/>
      <c r="NRO117" s="376"/>
      <c r="NRP117" s="376"/>
      <c r="NRQ117" s="376"/>
      <c r="NRR117" s="376"/>
      <c r="NRS117" s="376"/>
      <c r="NRT117" s="376"/>
      <c r="NRU117" s="376"/>
      <c r="NRV117" s="376"/>
      <c r="NRW117" s="376"/>
      <c r="NRX117" s="376"/>
      <c r="NRY117" s="376"/>
      <c r="NRZ117" s="376"/>
      <c r="NSA117" s="376"/>
      <c r="NSB117" s="376"/>
      <c r="NSC117" s="376"/>
      <c r="NSD117" s="376"/>
      <c r="NSE117" s="376"/>
      <c r="NSF117" s="376"/>
      <c r="NSG117" s="376"/>
      <c r="NSH117" s="376"/>
      <c r="NSI117" s="376"/>
      <c r="NSJ117" s="376"/>
      <c r="NSK117" s="376"/>
      <c r="NSL117" s="376"/>
      <c r="NSM117" s="376"/>
      <c r="NSN117" s="376"/>
      <c r="NSO117" s="376"/>
      <c r="NSP117" s="376"/>
      <c r="NSQ117" s="376"/>
      <c r="NSR117" s="376"/>
      <c r="NSS117" s="376"/>
      <c r="NST117" s="376"/>
      <c r="NSU117" s="376"/>
      <c r="NSV117" s="376"/>
      <c r="NSW117" s="376"/>
      <c r="NSX117" s="376"/>
      <c r="NSY117" s="376"/>
      <c r="NSZ117" s="376"/>
      <c r="NTA117" s="376"/>
      <c r="NTB117" s="376"/>
      <c r="NTC117" s="376"/>
      <c r="NTD117" s="376"/>
      <c r="NTE117" s="376"/>
      <c r="NTF117" s="376"/>
      <c r="NTG117" s="376"/>
      <c r="NTH117" s="376"/>
      <c r="NTI117" s="376"/>
      <c r="NTJ117" s="376"/>
      <c r="NTK117" s="376"/>
      <c r="NTL117" s="376"/>
      <c r="NTM117" s="376"/>
      <c r="NTN117" s="376"/>
      <c r="NTO117" s="376"/>
      <c r="NTP117" s="376"/>
      <c r="NTQ117" s="376"/>
      <c r="NTR117" s="376"/>
      <c r="NTS117" s="376"/>
      <c r="NTT117" s="376"/>
      <c r="NTU117" s="376"/>
      <c r="NTV117" s="376"/>
      <c r="NTW117" s="376"/>
      <c r="NTX117" s="376"/>
      <c r="NTY117" s="376"/>
      <c r="NTZ117" s="376"/>
      <c r="NUA117" s="376"/>
      <c r="NUB117" s="376"/>
      <c r="NUC117" s="376"/>
      <c r="NUD117" s="376"/>
      <c r="NUE117" s="376"/>
      <c r="NUF117" s="376"/>
      <c r="NUG117" s="376"/>
      <c r="NUH117" s="376"/>
      <c r="NUI117" s="376"/>
      <c r="NUJ117" s="376"/>
      <c r="NUK117" s="376"/>
      <c r="NUL117" s="376"/>
      <c r="NUM117" s="376"/>
      <c r="NUN117" s="376"/>
      <c r="NUO117" s="376"/>
      <c r="NUP117" s="376"/>
      <c r="NUQ117" s="376"/>
      <c r="NUR117" s="376"/>
      <c r="NUS117" s="376"/>
      <c r="NUT117" s="376"/>
      <c r="NUU117" s="376"/>
      <c r="NUV117" s="376"/>
      <c r="NUW117" s="376"/>
      <c r="NUX117" s="376"/>
      <c r="NUY117" s="376"/>
      <c r="NUZ117" s="376"/>
      <c r="NVA117" s="376"/>
      <c r="NVB117" s="376"/>
      <c r="NVC117" s="376"/>
      <c r="NVD117" s="376"/>
      <c r="NVE117" s="376"/>
      <c r="NVF117" s="376"/>
      <c r="NVG117" s="376"/>
      <c r="NVH117" s="376"/>
      <c r="NVI117" s="376"/>
      <c r="NVJ117" s="376"/>
      <c r="NVK117" s="376"/>
      <c r="NVL117" s="376"/>
      <c r="NVM117" s="376"/>
      <c r="NVN117" s="376"/>
      <c r="NVO117" s="376"/>
      <c r="NVP117" s="376"/>
      <c r="NVQ117" s="376"/>
      <c r="NVR117" s="376"/>
      <c r="NVS117" s="376"/>
      <c r="NVT117" s="376"/>
      <c r="NVU117" s="376"/>
      <c r="NVV117" s="376"/>
      <c r="NVW117" s="376"/>
      <c r="NVX117" s="376"/>
      <c r="NVY117" s="376"/>
      <c r="NVZ117" s="376"/>
      <c r="NWA117" s="376"/>
      <c r="NWB117" s="376"/>
      <c r="NWC117" s="376"/>
      <c r="NWD117" s="376"/>
      <c r="NWE117" s="376"/>
      <c r="NWF117" s="376"/>
      <c r="NWG117" s="376"/>
      <c r="NWH117" s="376"/>
      <c r="NWI117" s="376"/>
      <c r="NWJ117" s="376"/>
      <c r="NWK117" s="376"/>
      <c r="NWL117" s="376"/>
      <c r="NWM117" s="376"/>
      <c r="NWN117" s="376"/>
      <c r="NWO117" s="376"/>
      <c r="NWP117" s="376"/>
      <c r="NWQ117" s="376"/>
      <c r="NWR117" s="376"/>
      <c r="NWS117" s="376"/>
      <c r="NWT117" s="376"/>
      <c r="NWU117" s="376"/>
      <c r="NWV117" s="376"/>
      <c r="NWW117" s="376"/>
      <c r="NWX117" s="376"/>
      <c r="NWY117" s="376"/>
      <c r="NWZ117" s="376"/>
      <c r="NXA117" s="376"/>
      <c r="NXB117" s="376"/>
      <c r="NXC117" s="376"/>
      <c r="NXD117" s="376"/>
      <c r="NXE117" s="376"/>
      <c r="NXF117" s="376"/>
      <c r="NXG117" s="376"/>
      <c r="NXH117" s="376"/>
      <c r="NXI117" s="376"/>
      <c r="NXJ117" s="376"/>
      <c r="NXK117" s="376"/>
      <c r="NXL117" s="376"/>
      <c r="NXM117" s="376"/>
      <c r="NXN117" s="376"/>
      <c r="NXO117" s="376"/>
      <c r="NXP117" s="376"/>
      <c r="NXQ117" s="376"/>
      <c r="NXR117" s="376"/>
      <c r="NXS117" s="376"/>
      <c r="NXT117" s="376"/>
      <c r="NXU117" s="376"/>
      <c r="NXV117" s="376"/>
      <c r="NXW117" s="376"/>
      <c r="NXX117" s="376"/>
      <c r="NXY117" s="376"/>
      <c r="NXZ117" s="376"/>
      <c r="NYA117" s="376"/>
      <c r="NYB117" s="376"/>
      <c r="NYC117" s="376"/>
      <c r="NYD117" s="376"/>
      <c r="NYE117" s="376"/>
      <c r="NYF117" s="376"/>
      <c r="NYG117" s="376"/>
      <c r="NYH117" s="376"/>
      <c r="NYI117" s="376"/>
      <c r="NYJ117" s="376"/>
      <c r="NYK117" s="376"/>
      <c r="NYL117" s="376"/>
      <c r="NYM117" s="376"/>
      <c r="NYN117" s="376"/>
      <c r="NYO117" s="376"/>
      <c r="NYP117" s="376"/>
      <c r="NYQ117" s="376"/>
      <c r="NYR117" s="376"/>
      <c r="NYS117" s="376"/>
      <c r="NYT117" s="376"/>
      <c r="NYU117" s="376"/>
      <c r="NYV117" s="376"/>
      <c r="NYW117" s="376"/>
      <c r="NYX117" s="376"/>
      <c r="NYY117" s="376"/>
      <c r="NYZ117" s="376"/>
      <c r="NZA117" s="376"/>
      <c r="NZB117" s="376"/>
      <c r="NZC117" s="376"/>
      <c r="NZD117" s="376"/>
      <c r="NZE117" s="376"/>
      <c r="NZF117" s="376"/>
      <c r="NZG117" s="376"/>
      <c r="NZH117" s="376"/>
      <c r="NZI117" s="376"/>
      <c r="NZJ117" s="376"/>
      <c r="NZK117" s="376"/>
      <c r="NZL117" s="376"/>
      <c r="NZM117" s="376"/>
      <c r="NZN117" s="376"/>
      <c r="NZO117" s="376"/>
      <c r="NZP117" s="376"/>
      <c r="NZQ117" s="376"/>
      <c r="NZR117" s="376"/>
      <c r="NZS117" s="376"/>
      <c r="NZT117" s="376"/>
      <c r="NZU117" s="376"/>
      <c r="NZV117" s="376"/>
      <c r="NZW117" s="376"/>
      <c r="NZX117" s="376"/>
      <c r="NZY117" s="376"/>
      <c r="NZZ117" s="376"/>
      <c r="OAA117" s="376"/>
      <c r="OAB117" s="376"/>
      <c r="OAC117" s="376"/>
      <c r="OAD117" s="376"/>
      <c r="OAE117" s="376"/>
      <c r="OAF117" s="376"/>
      <c r="OAG117" s="376"/>
      <c r="OAH117" s="376"/>
      <c r="OAI117" s="376"/>
      <c r="OAJ117" s="376"/>
      <c r="OAK117" s="376"/>
      <c r="OAL117" s="376"/>
      <c r="OAM117" s="376"/>
      <c r="OAN117" s="376"/>
      <c r="OAO117" s="376"/>
      <c r="OAP117" s="376"/>
      <c r="OAQ117" s="376"/>
      <c r="OAR117" s="376"/>
      <c r="OAS117" s="376"/>
      <c r="OAT117" s="376"/>
      <c r="OAU117" s="376"/>
      <c r="OAV117" s="376"/>
      <c r="OAW117" s="376"/>
      <c r="OAX117" s="376"/>
      <c r="OAY117" s="376"/>
      <c r="OAZ117" s="376"/>
      <c r="OBA117" s="376"/>
      <c r="OBB117" s="376"/>
      <c r="OBC117" s="376"/>
      <c r="OBD117" s="376"/>
      <c r="OBE117" s="376"/>
      <c r="OBF117" s="376"/>
      <c r="OBG117" s="376"/>
      <c r="OBH117" s="376"/>
      <c r="OBI117" s="376"/>
      <c r="OBJ117" s="376"/>
      <c r="OBK117" s="376"/>
      <c r="OBL117" s="376"/>
      <c r="OBM117" s="376"/>
      <c r="OBN117" s="376"/>
      <c r="OBO117" s="376"/>
      <c r="OBP117" s="376"/>
      <c r="OBQ117" s="376"/>
      <c r="OBR117" s="376"/>
      <c r="OBS117" s="376"/>
      <c r="OBT117" s="376"/>
      <c r="OBU117" s="376"/>
      <c r="OBV117" s="376"/>
      <c r="OBW117" s="376"/>
      <c r="OBX117" s="376"/>
      <c r="OBY117" s="376"/>
      <c r="OBZ117" s="376"/>
      <c r="OCA117" s="376"/>
      <c r="OCB117" s="376"/>
      <c r="OCC117" s="376"/>
      <c r="OCD117" s="376"/>
      <c r="OCE117" s="376"/>
      <c r="OCF117" s="376"/>
      <c r="OCG117" s="376"/>
      <c r="OCH117" s="376"/>
      <c r="OCI117" s="376"/>
      <c r="OCJ117" s="376"/>
      <c r="OCK117" s="376"/>
      <c r="OCL117" s="376"/>
      <c r="OCM117" s="376"/>
      <c r="OCN117" s="376"/>
      <c r="OCO117" s="376"/>
      <c r="OCP117" s="376"/>
      <c r="OCQ117" s="376"/>
      <c r="OCR117" s="376"/>
      <c r="OCS117" s="376"/>
      <c r="OCT117" s="376"/>
      <c r="OCU117" s="376"/>
      <c r="OCV117" s="376"/>
      <c r="OCW117" s="376"/>
      <c r="OCX117" s="376"/>
      <c r="OCY117" s="376"/>
      <c r="OCZ117" s="376"/>
      <c r="ODA117" s="376"/>
      <c r="ODB117" s="376"/>
      <c r="ODC117" s="376"/>
      <c r="ODD117" s="376"/>
      <c r="ODE117" s="376"/>
      <c r="ODF117" s="376"/>
      <c r="ODG117" s="376"/>
      <c r="ODH117" s="376"/>
      <c r="ODI117" s="376"/>
      <c r="ODJ117" s="376"/>
      <c r="ODK117" s="376"/>
      <c r="ODL117" s="376"/>
      <c r="ODM117" s="376"/>
      <c r="ODN117" s="376"/>
      <c r="ODO117" s="376"/>
      <c r="ODP117" s="376"/>
      <c r="ODQ117" s="376"/>
      <c r="ODR117" s="376"/>
      <c r="ODS117" s="376"/>
      <c r="ODT117" s="376"/>
      <c r="ODU117" s="376"/>
      <c r="ODV117" s="376"/>
      <c r="ODW117" s="376"/>
      <c r="ODX117" s="376"/>
      <c r="ODY117" s="376"/>
      <c r="ODZ117" s="376"/>
      <c r="OEA117" s="376"/>
      <c r="OEB117" s="376"/>
      <c r="OEC117" s="376"/>
      <c r="OED117" s="376"/>
      <c r="OEE117" s="376"/>
      <c r="OEF117" s="376"/>
      <c r="OEG117" s="376"/>
      <c r="OEH117" s="376"/>
      <c r="OEI117" s="376"/>
      <c r="OEJ117" s="376"/>
      <c r="OEK117" s="376"/>
      <c r="OEL117" s="376"/>
      <c r="OEM117" s="376"/>
      <c r="OEN117" s="376"/>
      <c r="OEO117" s="376"/>
      <c r="OEP117" s="376"/>
      <c r="OEQ117" s="376"/>
      <c r="OER117" s="376"/>
      <c r="OES117" s="376"/>
      <c r="OET117" s="376"/>
      <c r="OEU117" s="376"/>
      <c r="OEV117" s="376"/>
      <c r="OEW117" s="376"/>
      <c r="OEX117" s="376"/>
      <c r="OEY117" s="376"/>
      <c r="OEZ117" s="376"/>
      <c r="OFA117" s="376"/>
      <c r="OFB117" s="376"/>
      <c r="OFC117" s="376"/>
      <c r="OFD117" s="376"/>
      <c r="OFE117" s="376"/>
      <c r="OFF117" s="376"/>
      <c r="OFG117" s="376"/>
      <c r="OFH117" s="376"/>
      <c r="OFI117" s="376"/>
      <c r="OFJ117" s="376"/>
      <c r="OFK117" s="376"/>
      <c r="OFL117" s="376"/>
      <c r="OFM117" s="376"/>
      <c r="OFN117" s="376"/>
      <c r="OFO117" s="376"/>
      <c r="OFP117" s="376"/>
      <c r="OFQ117" s="376"/>
      <c r="OFR117" s="376"/>
      <c r="OFS117" s="376"/>
      <c r="OFT117" s="376"/>
      <c r="OFU117" s="376"/>
      <c r="OFV117" s="376"/>
      <c r="OFW117" s="376"/>
      <c r="OFX117" s="376"/>
      <c r="OFY117" s="376"/>
      <c r="OFZ117" s="376"/>
      <c r="OGA117" s="376"/>
      <c r="OGB117" s="376"/>
      <c r="OGC117" s="376"/>
      <c r="OGD117" s="376"/>
      <c r="OGE117" s="376"/>
      <c r="OGF117" s="376"/>
      <c r="OGG117" s="376"/>
      <c r="OGH117" s="376"/>
      <c r="OGI117" s="376"/>
      <c r="OGJ117" s="376"/>
      <c r="OGK117" s="376"/>
      <c r="OGL117" s="376"/>
      <c r="OGM117" s="376"/>
      <c r="OGN117" s="376"/>
      <c r="OGO117" s="376"/>
      <c r="OGP117" s="376"/>
      <c r="OGQ117" s="376"/>
      <c r="OGR117" s="376"/>
      <c r="OGS117" s="376"/>
      <c r="OGT117" s="376"/>
      <c r="OGU117" s="376"/>
      <c r="OGV117" s="376"/>
      <c r="OGW117" s="376"/>
      <c r="OGX117" s="376"/>
      <c r="OGY117" s="376"/>
      <c r="OGZ117" s="376"/>
      <c r="OHA117" s="376"/>
      <c r="OHB117" s="376"/>
      <c r="OHC117" s="376"/>
      <c r="OHD117" s="376"/>
      <c r="OHE117" s="376"/>
      <c r="OHF117" s="376"/>
      <c r="OHG117" s="376"/>
      <c r="OHH117" s="376"/>
      <c r="OHI117" s="376"/>
      <c r="OHJ117" s="376"/>
      <c r="OHK117" s="376"/>
      <c r="OHL117" s="376"/>
      <c r="OHM117" s="376"/>
      <c r="OHN117" s="376"/>
      <c r="OHO117" s="376"/>
      <c r="OHP117" s="376"/>
      <c r="OHQ117" s="376"/>
      <c r="OHR117" s="376"/>
      <c r="OHS117" s="376"/>
      <c r="OHT117" s="376"/>
      <c r="OHU117" s="376"/>
      <c r="OHV117" s="376"/>
      <c r="OHW117" s="376"/>
      <c r="OHX117" s="376"/>
      <c r="OHY117" s="376"/>
      <c r="OHZ117" s="376"/>
      <c r="OIA117" s="376"/>
      <c r="OIB117" s="376"/>
      <c r="OIC117" s="376"/>
      <c r="OID117" s="376"/>
      <c r="OIE117" s="376"/>
      <c r="OIF117" s="376"/>
      <c r="OIG117" s="376"/>
      <c r="OIH117" s="376"/>
      <c r="OII117" s="376"/>
      <c r="OIJ117" s="376"/>
      <c r="OIK117" s="376"/>
      <c r="OIL117" s="376"/>
      <c r="OIM117" s="376"/>
      <c r="OIN117" s="376"/>
      <c r="OIO117" s="376"/>
      <c r="OIP117" s="376"/>
      <c r="OIQ117" s="376"/>
      <c r="OIR117" s="376"/>
      <c r="OIS117" s="376"/>
      <c r="OIT117" s="376"/>
      <c r="OIU117" s="376"/>
      <c r="OIV117" s="376"/>
      <c r="OIW117" s="376"/>
      <c r="OIX117" s="376"/>
      <c r="OIY117" s="376"/>
      <c r="OIZ117" s="376"/>
      <c r="OJA117" s="376"/>
      <c r="OJB117" s="376"/>
      <c r="OJC117" s="376"/>
      <c r="OJD117" s="376"/>
      <c r="OJE117" s="376"/>
      <c r="OJF117" s="376"/>
      <c r="OJG117" s="376"/>
      <c r="OJH117" s="376"/>
      <c r="OJI117" s="376"/>
      <c r="OJJ117" s="376"/>
      <c r="OJK117" s="376"/>
      <c r="OJL117" s="376"/>
      <c r="OJM117" s="376"/>
      <c r="OJN117" s="376"/>
      <c r="OJO117" s="376"/>
      <c r="OJP117" s="376"/>
      <c r="OJQ117" s="376"/>
      <c r="OJR117" s="376"/>
      <c r="OJS117" s="376"/>
      <c r="OJT117" s="376"/>
      <c r="OJU117" s="376"/>
      <c r="OJV117" s="376"/>
      <c r="OJW117" s="376"/>
      <c r="OJX117" s="376"/>
      <c r="OJY117" s="376"/>
      <c r="OJZ117" s="376"/>
      <c r="OKA117" s="376"/>
      <c r="OKB117" s="376"/>
      <c r="OKC117" s="376"/>
      <c r="OKD117" s="376"/>
      <c r="OKE117" s="376"/>
      <c r="OKF117" s="376"/>
      <c r="OKG117" s="376"/>
      <c r="OKH117" s="376"/>
      <c r="OKI117" s="376"/>
      <c r="OKJ117" s="376"/>
      <c r="OKK117" s="376"/>
      <c r="OKL117" s="376"/>
      <c r="OKM117" s="376"/>
      <c r="OKN117" s="376"/>
      <c r="OKO117" s="376"/>
      <c r="OKP117" s="376"/>
      <c r="OKQ117" s="376"/>
      <c r="OKR117" s="376"/>
      <c r="OKS117" s="376"/>
      <c r="OKT117" s="376"/>
      <c r="OKU117" s="376"/>
      <c r="OKV117" s="376"/>
      <c r="OKW117" s="376"/>
      <c r="OKX117" s="376"/>
      <c r="OKY117" s="376"/>
      <c r="OKZ117" s="376"/>
      <c r="OLA117" s="376"/>
      <c r="OLB117" s="376"/>
      <c r="OLC117" s="376"/>
      <c r="OLD117" s="376"/>
      <c r="OLE117" s="376"/>
      <c r="OLF117" s="376"/>
      <c r="OLG117" s="376"/>
      <c r="OLH117" s="376"/>
      <c r="OLI117" s="376"/>
      <c r="OLJ117" s="376"/>
      <c r="OLK117" s="376"/>
      <c r="OLL117" s="376"/>
      <c r="OLM117" s="376"/>
      <c r="OLN117" s="376"/>
      <c r="OLO117" s="376"/>
      <c r="OLP117" s="376"/>
      <c r="OLQ117" s="376"/>
      <c r="OLR117" s="376"/>
      <c r="OLS117" s="376"/>
      <c r="OLT117" s="376"/>
      <c r="OLU117" s="376"/>
      <c r="OLV117" s="376"/>
      <c r="OLW117" s="376"/>
      <c r="OLX117" s="376"/>
      <c r="OLY117" s="376"/>
      <c r="OLZ117" s="376"/>
      <c r="OMA117" s="376"/>
      <c r="OMB117" s="376"/>
      <c r="OMC117" s="376"/>
      <c r="OMD117" s="376"/>
      <c r="OME117" s="376"/>
      <c r="OMF117" s="376"/>
      <c r="OMG117" s="376"/>
      <c r="OMH117" s="376"/>
      <c r="OMI117" s="376"/>
      <c r="OMJ117" s="376"/>
      <c r="OMK117" s="376"/>
      <c r="OML117" s="376"/>
      <c r="OMM117" s="376"/>
      <c r="OMN117" s="376"/>
      <c r="OMO117" s="376"/>
      <c r="OMP117" s="376"/>
      <c r="OMQ117" s="376"/>
      <c r="OMR117" s="376"/>
      <c r="OMS117" s="376"/>
      <c r="OMT117" s="376"/>
      <c r="OMU117" s="376"/>
      <c r="OMV117" s="376"/>
      <c r="OMW117" s="376"/>
      <c r="OMX117" s="376"/>
      <c r="OMY117" s="376"/>
      <c r="OMZ117" s="376"/>
      <c r="ONA117" s="376"/>
      <c r="ONB117" s="376"/>
      <c r="ONC117" s="376"/>
      <c r="OND117" s="376"/>
      <c r="ONE117" s="376"/>
      <c r="ONF117" s="376"/>
      <c r="ONG117" s="376"/>
      <c r="ONH117" s="376"/>
      <c r="ONI117" s="376"/>
      <c r="ONJ117" s="376"/>
      <c r="ONK117" s="376"/>
      <c r="ONL117" s="376"/>
      <c r="ONM117" s="376"/>
      <c r="ONN117" s="376"/>
      <c r="ONO117" s="376"/>
      <c r="ONP117" s="376"/>
      <c r="ONQ117" s="376"/>
      <c r="ONR117" s="376"/>
      <c r="ONS117" s="376"/>
      <c r="ONT117" s="376"/>
      <c r="ONU117" s="376"/>
      <c r="ONV117" s="376"/>
      <c r="ONW117" s="376"/>
      <c r="ONX117" s="376"/>
      <c r="ONY117" s="376"/>
      <c r="ONZ117" s="376"/>
      <c r="OOA117" s="376"/>
      <c r="OOB117" s="376"/>
      <c r="OOC117" s="376"/>
      <c r="OOD117" s="376"/>
      <c r="OOE117" s="376"/>
      <c r="OOF117" s="376"/>
      <c r="OOG117" s="376"/>
      <c r="OOH117" s="376"/>
      <c r="OOI117" s="376"/>
      <c r="OOJ117" s="376"/>
      <c r="OOK117" s="376"/>
      <c r="OOL117" s="376"/>
      <c r="OOM117" s="376"/>
      <c r="OON117" s="376"/>
      <c r="OOO117" s="376"/>
      <c r="OOP117" s="376"/>
      <c r="OOQ117" s="376"/>
      <c r="OOR117" s="376"/>
      <c r="OOS117" s="376"/>
      <c r="OOT117" s="376"/>
      <c r="OOU117" s="376"/>
      <c r="OOV117" s="376"/>
      <c r="OOW117" s="376"/>
      <c r="OOX117" s="376"/>
      <c r="OOY117" s="376"/>
      <c r="OOZ117" s="376"/>
      <c r="OPA117" s="376"/>
      <c r="OPB117" s="376"/>
      <c r="OPC117" s="376"/>
      <c r="OPD117" s="376"/>
      <c r="OPE117" s="376"/>
      <c r="OPF117" s="376"/>
      <c r="OPG117" s="376"/>
      <c r="OPH117" s="376"/>
      <c r="OPI117" s="376"/>
      <c r="OPJ117" s="376"/>
      <c r="OPK117" s="376"/>
      <c r="OPL117" s="376"/>
      <c r="OPM117" s="376"/>
      <c r="OPN117" s="376"/>
      <c r="OPO117" s="376"/>
      <c r="OPP117" s="376"/>
      <c r="OPQ117" s="376"/>
      <c r="OPR117" s="376"/>
      <c r="OPS117" s="376"/>
      <c r="OPT117" s="376"/>
      <c r="OPU117" s="376"/>
      <c r="OPV117" s="376"/>
      <c r="OPW117" s="376"/>
      <c r="OPX117" s="376"/>
      <c r="OPY117" s="376"/>
      <c r="OPZ117" s="376"/>
      <c r="OQA117" s="376"/>
      <c r="OQB117" s="376"/>
      <c r="OQC117" s="376"/>
      <c r="OQD117" s="376"/>
      <c r="OQE117" s="376"/>
      <c r="OQF117" s="376"/>
      <c r="OQG117" s="376"/>
      <c r="OQH117" s="376"/>
      <c r="OQI117" s="376"/>
      <c r="OQJ117" s="376"/>
      <c r="OQK117" s="376"/>
      <c r="OQL117" s="376"/>
      <c r="OQM117" s="376"/>
      <c r="OQN117" s="376"/>
      <c r="OQO117" s="376"/>
      <c r="OQP117" s="376"/>
      <c r="OQQ117" s="376"/>
      <c r="OQR117" s="376"/>
      <c r="OQS117" s="376"/>
      <c r="OQT117" s="376"/>
      <c r="OQU117" s="376"/>
      <c r="OQV117" s="376"/>
      <c r="OQW117" s="376"/>
      <c r="OQX117" s="376"/>
      <c r="OQY117" s="376"/>
      <c r="OQZ117" s="376"/>
      <c r="ORA117" s="376"/>
      <c r="ORB117" s="376"/>
      <c r="ORC117" s="376"/>
      <c r="ORD117" s="376"/>
      <c r="ORE117" s="376"/>
      <c r="ORF117" s="376"/>
      <c r="ORG117" s="376"/>
      <c r="ORH117" s="376"/>
      <c r="ORI117" s="376"/>
      <c r="ORJ117" s="376"/>
      <c r="ORK117" s="376"/>
      <c r="ORL117" s="376"/>
      <c r="ORM117" s="376"/>
      <c r="ORN117" s="376"/>
      <c r="ORO117" s="376"/>
      <c r="ORP117" s="376"/>
      <c r="ORQ117" s="376"/>
      <c r="ORR117" s="376"/>
      <c r="ORS117" s="376"/>
      <c r="ORT117" s="376"/>
      <c r="ORU117" s="376"/>
      <c r="ORV117" s="376"/>
      <c r="ORW117" s="376"/>
      <c r="ORX117" s="376"/>
      <c r="ORY117" s="376"/>
      <c r="ORZ117" s="376"/>
      <c r="OSA117" s="376"/>
      <c r="OSB117" s="376"/>
      <c r="OSC117" s="376"/>
      <c r="OSD117" s="376"/>
      <c r="OSE117" s="376"/>
      <c r="OSF117" s="376"/>
      <c r="OSG117" s="376"/>
      <c r="OSH117" s="376"/>
      <c r="OSI117" s="376"/>
      <c r="OSJ117" s="376"/>
      <c r="OSK117" s="376"/>
      <c r="OSL117" s="376"/>
      <c r="OSM117" s="376"/>
      <c r="OSN117" s="376"/>
      <c r="OSO117" s="376"/>
      <c r="OSP117" s="376"/>
      <c r="OSQ117" s="376"/>
      <c r="OSR117" s="376"/>
      <c r="OSS117" s="376"/>
      <c r="OST117" s="376"/>
      <c r="OSU117" s="376"/>
      <c r="OSV117" s="376"/>
      <c r="OSW117" s="376"/>
      <c r="OSX117" s="376"/>
      <c r="OSY117" s="376"/>
      <c r="OSZ117" s="376"/>
      <c r="OTA117" s="376"/>
      <c r="OTB117" s="376"/>
      <c r="OTC117" s="376"/>
      <c r="OTD117" s="376"/>
      <c r="OTE117" s="376"/>
      <c r="OTF117" s="376"/>
      <c r="OTG117" s="376"/>
      <c r="OTH117" s="376"/>
      <c r="OTI117" s="376"/>
      <c r="OTJ117" s="376"/>
      <c r="OTK117" s="376"/>
      <c r="OTL117" s="376"/>
      <c r="OTM117" s="376"/>
      <c r="OTN117" s="376"/>
      <c r="OTO117" s="376"/>
      <c r="OTP117" s="376"/>
      <c r="OTQ117" s="376"/>
      <c r="OTR117" s="376"/>
      <c r="OTS117" s="376"/>
      <c r="OTT117" s="376"/>
      <c r="OTU117" s="376"/>
      <c r="OTV117" s="376"/>
      <c r="OTW117" s="376"/>
      <c r="OTX117" s="376"/>
      <c r="OTY117" s="376"/>
      <c r="OTZ117" s="376"/>
      <c r="OUA117" s="376"/>
      <c r="OUB117" s="376"/>
      <c r="OUC117" s="376"/>
      <c r="OUD117" s="376"/>
      <c r="OUE117" s="376"/>
      <c r="OUF117" s="376"/>
      <c r="OUG117" s="376"/>
      <c r="OUH117" s="376"/>
      <c r="OUI117" s="376"/>
      <c r="OUJ117" s="376"/>
      <c r="OUK117" s="376"/>
      <c r="OUL117" s="376"/>
      <c r="OUM117" s="376"/>
      <c r="OUN117" s="376"/>
      <c r="OUO117" s="376"/>
      <c r="OUP117" s="376"/>
      <c r="OUQ117" s="376"/>
      <c r="OUR117" s="376"/>
      <c r="OUS117" s="376"/>
      <c r="OUT117" s="376"/>
      <c r="OUU117" s="376"/>
      <c r="OUV117" s="376"/>
      <c r="OUW117" s="376"/>
      <c r="OUX117" s="376"/>
      <c r="OUY117" s="376"/>
      <c r="OUZ117" s="376"/>
      <c r="OVA117" s="376"/>
      <c r="OVB117" s="376"/>
      <c r="OVC117" s="376"/>
      <c r="OVD117" s="376"/>
      <c r="OVE117" s="376"/>
      <c r="OVF117" s="376"/>
      <c r="OVG117" s="376"/>
      <c r="OVH117" s="376"/>
      <c r="OVI117" s="376"/>
      <c r="OVJ117" s="376"/>
      <c r="OVK117" s="376"/>
      <c r="OVL117" s="376"/>
      <c r="OVM117" s="376"/>
      <c r="OVN117" s="376"/>
      <c r="OVO117" s="376"/>
      <c r="OVP117" s="376"/>
      <c r="OVQ117" s="376"/>
      <c r="OVR117" s="376"/>
      <c r="OVS117" s="376"/>
      <c r="OVT117" s="376"/>
      <c r="OVU117" s="376"/>
      <c r="OVV117" s="376"/>
      <c r="OVW117" s="376"/>
      <c r="OVX117" s="376"/>
      <c r="OVY117" s="376"/>
      <c r="OVZ117" s="376"/>
      <c r="OWA117" s="376"/>
      <c r="OWB117" s="376"/>
      <c r="OWC117" s="376"/>
      <c r="OWD117" s="376"/>
      <c r="OWE117" s="376"/>
      <c r="OWF117" s="376"/>
      <c r="OWG117" s="376"/>
      <c r="OWH117" s="376"/>
      <c r="OWI117" s="376"/>
      <c r="OWJ117" s="376"/>
      <c r="OWK117" s="376"/>
      <c r="OWL117" s="376"/>
      <c r="OWM117" s="376"/>
      <c r="OWN117" s="376"/>
      <c r="OWO117" s="376"/>
      <c r="OWP117" s="376"/>
      <c r="OWQ117" s="376"/>
      <c r="OWR117" s="376"/>
      <c r="OWS117" s="376"/>
      <c r="OWT117" s="376"/>
      <c r="OWU117" s="376"/>
      <c r="OWV117" s="376"/>
      <c r="OWW117" s="376"/>
      <c r="OWX117" s="376"/>
      <c r="OWY117" s="376"/>
      <c r="OWZ117" s="376"/>
      <c r="OXA117" s="376"/>
      <c r="OXB117" s="376"/>
      <c r="OXC117" s="376"/>
      <c r="OXD117" s="376"/>
      <c r="OXE117" s="376"/>
      <c r="OXF117" s="376"/>
      <c r="OXG117" s="376"/>
      <c r="OXH117" s="376"/>
      <c r="OXI117" s="376"/>
      <c r="OXJ117" s="376"/>
      <c r="OXK117" s="376"/>
      <c r="OXL117" s="376"/>
      <c r="OXM117" s="376"/>
      <c r="OXN117" s="376"/>
      <c r="OXO117" s="376"/>
      <c r="OXP117" s="376"/>
      <c r="OXQ117" s="376"/>
      <c r="OXR117" s="376"/>
      <c r="OXS117" s="376"/>
      <c r="OXT117" s="376"/>
      <c r="OXU117" s="376"/>
      <c r="OXV117" s="376"/>
      <c r="OXW117" s="376"/>
      <c r="OXX117" s="376"/>
      <c r="OXY117" s="376"/>
      <c r="OXZ117" s="376"/>
      <c r="OYA117" s="376"/>
      <c r="OYB117" s="376"/>
      <c r="OYC117" s="376"/>
      <c r="OYD117" s="376"/>
      <c r="OYE117" s="376"/>
      <c r="OYF117" s="376"/>
      <c r="OYG117" s="376"/>
      <c r="OYH117" s="376"/>
      <c r="OYI117" s="376"/>
      <c r="OYJ117" s="376"/>
      <c r="OYK117" s="376"/>
      <c r="OYL117" s="376"/>
      <c r="OYM117" s="376"/>
      <c r="OYN117" s="376"/>
      <c r="OYO117" s="376"/>
      <c r="OYP117" s="376"/>
      <c r="OYQ117" s="376"/>
      <c r="OYR117" s="376"/>
      <c r="OYS117" s="376"/>
      <c r="OYT117" s="376"/>
      <c r="OYU117" s="376"/>
      <c r="OYV117" s="376"/>
      <c r="OYW117" s="376"/>
      <c r="OYX117" s="376"/>
      <c r="OYY117" s="376"/>
      <c r="OYZ117" s="376"/>
      <c r="OZA117" s="376"/>
      <c r="OZB117" s="376"/>
      <c r="OZC117" s="376"/>
      <c r="OZD117" s="376"/>
      <c r="OZE117" s="376"/>
      <c r="OZF117" s="376"/>
      <c r="OZG117" s="376"/>
      <c r="OZH117" s="376"/>
      <c r="OZI117" s="376"/>
      <c r="OZJ117" s="376"/>
      <c r="OZK117" s="376"/>
      <c r="OZL117" s="376"/>
      <c r="OZM117" s="376"/>
      <c r="OZN117" s="376"/>
      <c r="OZO117" s="376"/>
      <c r="OZP117" s="376"/>
      <c r="OZQ117" s="376"/>
      <c r="OZR117" s="376"/>
      <c r="OZS117" s="376"/>
      <c r="OZT117" s="376"/>
      <c r="OZU117" s="376"/>
      <c r="OZV117" s="376"/>
      <c r="OZW117" s="376"/>
      <c r="OZX117" s="376"/>
      <c r="OZY117" s="376"/>
      <c r="OZZ117" s="376"/>
      <c r="PAA117" s="376"/>
      <c r="PAB117" s="376"/>
      <c r="PAC117" s="376"/>
      <c r="PAD117" s="376"/>
      <c r="PAE117" s="376"/>
      <c r="PAF117" s="376"/>
      <c r="PAG117" s="376"/>
      <c r="PAH117" s="376"/>
      <c r="PAI117" s="376"/>
      <c r="PAJ117" s="376"/>
      <c r="PAK117" s="376"/>
      <c r="PAL117" s="376"/>
      <c r="PAM117" s="376"/>
      <c r="PAN117" s="376"/>
      <c r="PAO117" s="376"/>
      <c r="PAP117" s="376"/>
      <c r="PAQ117" s="376"/>
      <c r="PAR117" s="376"/>
      <c r="PAS117" s="376"/>
      <c r="PAT117" s="376"/>
      <c r="PAU117" s="376"/>
      <c r="PAV117" s="376"/>
      <c r="PAW117" s="376"/>
      <c r="PAX117" s="376"/>
      <c r="PAY117" s="376"/>
      <c r="PAZ117" s="376"/>
      <c r="PBA117" s="376"/>
      <c r="PBB117" s="376"/>
      <c r="PBC117" s="376"/>
      <c r="PBD117" s="376"/>
      <c r="PBE117" s="376"/>
      <c r="PBF117" s="376"/>
      <c r="PBG117" s="376"/>
      <c r="PBH117" s="376"/>
      <c r="PBI117" s="376"/>
      <c r="PBJ117" s="376"/>
      <c r="PBK117" s="376"/>
      <c r="PBL117" s="376"/>
      <c r="PBM117" s="376"/>
      <c r="PBN117" s="376"/>
      <c r="PBO117" s="376"/>
      <c r="PBP117" s="376"/>
      <c r="PBQ117" s="376"/>
      <c r="PBR117" s="376"/>
      <c r="PBS117" s="376"/>
      <c r="PBT117" s="376"/>
      <c r="PBU117" s="376"/>
      <c r="PBV117" s="376"/>
      <c r="PBW117" s="376"/>
      <c r="PBX117" s="376"/>
      <c r="PBY117" s="376"/>
      <c r="PBZ117" s="376"/>
      <c r="PCA117" s="376"/>
      <c r="PCB117" s="376"/>
      <c r="PCC117" s="376"/>
      <c r="PCD117" s="376"/>
      <c r="PCE117" s="376"/>
      <c r="PCF117" s="376"/>
      <c r="PCG117" s="376"/>
      <c r="PCH117" s="376"/>
      <c r="PCI117" s="376"/>
      <c r="PCJ117" s="376"/>
      <c r="PCK117" s="376"/>
      <c r="PCL117" s="376"/>
      <c r="PCM117" s="376"/>
      <c r="PCN117" s="376"/>
      <c r="PCO117" s="376"/>
      <c r="PCP117" s="376"/>
      <c r="PCQ117" s="376"/>
      <c r="PCR117" s="376"/>
      <c r="PCS117" s="376"/>
      <c r="PCT117" s="376"/>
      <c r="PCU117" s="376"/>
      <c r="PCV117" s="376"/>
      <c r="PCW117" s="376"/>
      <c r="PCX117" s="376"/>
      <c r="PCY117" s="376"/>
      <c r="PCZ117" s="376"/>
      <c r="PDA117" s="376"/>
      <c r="PDB117" s="376"/>
      <c r="PDC117" s="376"/>
      <c r="PDD117" s="376"/>
      <c r="PDE117" s="376"/>
      <c r="PDF117" s="376"/>
      <c r="PDG117" s="376"/>
      <c r="PDH117" s="376"/>
      <c r="PDI117" s="376"/>
      <c r="PDJ117" s="376"/>
      <c r="PDK117" s="376"/>
      <c r="PDL117" s="376"/>
      <c r="PDM117" s="376"/>
      <c r="PDN117" s="376"/>
      <c r="PDO117" s="376"/>
      <c r="PDP117" s="376"/>
      <c r="PDQ117" s="376"/>
      <c r="PDR117" s="376"/>
      <c r="PDS117" s="376"/>
      <c r="PDT117" s="376"/>
      <c r="PDU117" s="376"/>
      <c r="PDV117" s="376"/>
      <c r="PDW117" s="376"/>
      <c r="PDX117" s="376"/>
      <c r="PDY117" s="376"/>
      <c r="PDZ117" s="376"/>
      <c r="PEA117" s="376"/>
      <c r="PEB117" s="376"/>
      <c r="PEC117" s="376"/>
      <c r="PED117" s="376"/>
      <c r="PEE117" s="376"/>
      <c r="PEF117" s="376"/>
      <c r="PEG117" s="376"/>
      <c r="PEH117" s="376"/>
      <c r="PEI117" s="376"/>
      <c r="PEJ117" s="376"/>
      <c r="PEK117" s="376"/>
      <c r="PEL117" s="376"/>
      <c r="PEM117" s="376"/>
      <c r="PEN117" s="376"/>
      <c r="PEO117" s="376"/>
      <c r="PEP117" s="376"/>
      <c r="PEQ117" s="376"/>
      <c r="PER117" s="376"/>
      <c r="PES117" s="376"/>
      <c r="PET117" s="376"/>
      <c r="PEU117" s="376"/>
      <c r="PEV117" s="376"/>
      <c r="PEW117" s="376"/>
      <c r="PEX117" s="376"/>
      <c r="PEY117" s="376"/>
      <c r="PEZ117" s="376"/>
      <c r="PFA117" s="376"/>
      <c r="PFB117" s="376"/>
      <c r="PFC117" s="376"/>
      <c r="PFD117" s="376"/>
      <c r="PFE117" s="376"/>
      <c r="PFF117" s="376"/>
      <c r="PFG117" s="376"/>
      <c r="PFH117" s="376"/>
      <c r="PFI117" s="376"/>
      <c r="PFJ117" s="376"/>
      <c r="PFK117" s="376"/>
      <c r="PFL117" s="376"/>
      <c r="PFM117" s="376"/>
      <c r="PFN117" s="376"/>
      <c r="PFO117" s="376"/>
      <c r="PFP117" s="376"/>
      <c r="PFQ117" s="376"/>
      <c r="PFR117" s="376"/>
      <c r="PFS117" s="376"/>
      <c r="PFT117" s="376"/>
      <c r="PFU117" s="376"/>
      <c r="PFV117" s="376"/>
      <c r="PFW117" s="376"/>
      <c r="PFX117" s="376"/>
      <c r="PFY117" s="376"/>
      <c r="PFZ117" s="376"/>
      <c r="PGA117" s="376"/>
      <c r="PGB117" s="376"/>
      <c r="PGC117" s="376"/>
      <c r="PGD117" s="376"/>
      <c r="PGE117" s="376"/>
      <c r="PGF117" s="376"/>
      <c r="PGG117" s="376"/>
      <c r="PGH117" s="376"/>
      <c r="PGI117" s="376"/>
      <c r="PGJ117" s="376"/>
      <c r="PGK117" s="376"/>
      <c r="PGL117" s="376"/>
      <c r="PGM117" s="376"/>
      <c r="PGN117" s="376"/>
      <c r="PGO117" s="376"/>
      <c r="PGP117" s="376"/>
      <c r="PGQ117" s="376"/>
      <c r="PGR117" s="376"/>
      <c r="PGS117" s="376"/>
      <c r="PGT117" s="376"/>
      <c r="PGU117" s="376"/>
      <c r="PGV117" s="376"/>
      <c r="PGW117" s="376"/>
      <c r="PGX117" s="376"/>
      <c r="PGY117" s="376"/>
      <c r="PGZ117" s="376"/>
      <c r="PHA117" s="376"/>
      <c r="PHB117" s="376"/>
      <c r="PHC117" s="376"/>
      <c r="PHD117" s="376"/>
      <c r="PHE117" s="376"/>
      <c r="PHF117" s="376"/>
      <c r="PHG117" s="376"/>
      <c r="PHH117" s="376"/>
      <c r="PHI117" s="376"/>
      <c r="PHJ117" s="376"/>
      <c r="PHK117" s="376"/>
      <c r="PHL117" s="376"/>
      <c r="PHM117" s="376"/>
      <c r="PHN117" s="376"/>
      <c r="PHO117" s="376"/>
      <c r="PHP117" s="376"/>
      <c r="PHQ117" s="376"/>
      <c r="PHR117" s="376"/>
      <c r="PHS117" s="376"/>
      <c r="PHT117" s="376"/>
      <c r="PHU117" s="376"/>
      <c r="PHV117" s="376"/>
      <c r="PHW117" s="376"/>
      <c r="PHX117" s="376"/>
      <c r="PHY117" s="376"/>
      <c r="PHZ117" s="376"/>
      <c r="PIA117" s="376"/>
      <c r="PIB117" s="376"/>
      <c r="PIC117" s="376"/>
      <c r="PID117" s="376"/>
      <c r="PIE117" s="376"/>
      <c r="PIF117" s="376"/>
      <c r="PIG117" s="376"/>
      <c r="PIH117" s="376"/>
      <c r="PII117" s="376"/>
      <c r="PIJ117" s="376"/>
      <c r="PIK117" s="376"/>
      <c r="PIL117" s="376"/>
      <c r="PIM117" s="376"/>
      <c r="PIN117" s="376"/>
      <c r="PIO117" s="376"/>
      <c r="PIP117" s="376"/>
      <c r="PIQ117" s="376"/>
      <c r="PIR117" s="376"/>
      <c r="PIS117" s="376"/>
      <c r="PIT117" s="376"/>
      <c r="PIU117" s="376"/>
      <c r="PIV117" s="376"/>
      <c r="PIW117" s="376"/>
      <c r="PIX117" s="376"/>
      <c r="PIY117" s="376"/>
      <c r="PIZ117" s="376"/>
      <c r="PJA117" s="376"/>
      <c r="PJB117" s="376"/>
      <c r="PJC117" s="376"/>
      <c r="PJD117" s="376"/>
      <c r="PJE117" s="376"/>
      <c r="PJF117" s="376"/>
      <c r="PJG117" s="376"/>
      <c r="PJH117" s="376"/>
      <c r="PJI117" s="376"/>
      <c r="PJJ117" s="376"/>
      <c r="PJK117" s="376"/>
      <c r="PJL117" s="376"/>
      <c r="PJM117" s="376"/>
      <c r="PJN117" s="376"/>
      <c r="PJO117" s="376"/>
      <c r="PJP117" s="376"/>
      <c r="PJQ117" s="376"/>
      <c r="PJR117" s="376"/>
      <c r="PJS117" s="376"/>
      <c r="PJT117" s="376"/>
      <c r="PJU117" s="376"/>
      <c r="PJV117" s="376"/>
      <c r="PJW117" s="376"/>
      <c r="PJX117" s="376"/>
      <c r="PJY117" s="376"/>
      <c r="PJZ117" s="376"/>
      <c r="PKA117" s="376"/>
      <c r="PKB117" s="376"/>
      <c r="PKC117" s="376"/>
      <c r="PKD117" s="376"/>
      <c r="PKE117" s="376"/>
      <c r="PKF117" s="376"/>
      <c r="PKG117" s="376"/>
      <c r="PKH117" s="376"/>
      <c r="PKI117" s="376"/>
      <c r="PKJ117" s="376"/>
      <c r="PKK117" s="376"/>
      <c r="PKL117" s="376"/>
      <c r="PKM117" s="376"/>
      <c r="PKN117" s="376"/>
      <c r="PKO117" s="376"/>
      <c r="PKP117" s="376"/>
      <c r="PKQ117" s="376"/>
      <c r="PKR117" s="376"/>
      <c r="PKS117" s="376"/>
      <c r="PKT117" s="376"/>
      <c r="PKU117" s="376"/>
      <c r="PKV117" s="376"/>
      <c r="PKW117" s="376"/>
      <c r="PKX117" s="376"/>
      <c r="PKY117" s="376"/>
      <c r="PKZ117" s="376"/>
      <c r="PLA117" s="376"/>
      <c r="PLB117" s="376"/>
      <c r="PLC117" s="376"/>
      <c r="PLD117" s="376"/>
      <c r="PLE117" s="376"/>
      <c r="PLF117" s="376"/>
      <c r="PLG117" s="376"/>
      <c r="PLH117" s="376"/>
      <c r="PLI117" s="376"/>
      <c r="PLJ117" s="376"/>
      <c r="PLK117" s="376"/>
      <c r="PLL117" s="376"/>
      <c r="PLM117" s="376"/>
      <c r="PLN117" s="376"/>
      <c r="PLO117" s="376"/>
      <c r="PLP117" s="376"/>
      <c r="PLQ117" s="376"/>
      <c r="PLR117" s="376"/>
      <c r="PLS117" s="376"/>
      <c r="PLT117" s="376"/>
      <c r="PLU117" s="376"/>
      <c r="PLV117" s="376"/>
      <c r="PLW117" s="376"/>
      <c r="PLX117" s="376"/>
      <c r="PLY117" s="376"/>
      <c r="PLZ117" s="376"/>
      <c r="PMA117" s="376"/>
      <c r="PMB117" s="376"/>
      <c r="PMC117" s="376"/>
      <c r="PMD117" s="376"/>
      <c r="PME117" s="376"/>
      <c r="PMF117" s="376"/>
      <c r="PMG117" s="376"/>
      <c r="PMH117" s="376"/>
      <c r="PMI117" s="376"/>
      <c r="PMJ117" s="376"/>
      <c r="PMK117" s="376"/>
      <c r="PML117" s="376"/>
      <c r="PMM117" s="376"/>
      <c r="PMN117" s="376"/>
      <c r="PMO117" s="376"/>
      <c r="PMP117" s="376"/>
      <c r="PMQ117" s="376"/>
      <c r="PMR117" s="376"/>
      <c r="PMS117" s="376"/>
      <c r="PMT117" s="376"/>
      <c r="PMU117" s="376"/>
      <c r="PMV117" s="376"/>
      <c r="PMW117" s="376"/>
      <c r="PMX117" s="376"/>
      <c r="PMY117" s="376"/>
      <c r="PMZ117" s="376"/>
      <c r="PNA117" s="376"/>
      <c r="PNB117" s="376"/>
      <c r="PNC117" s="376"/>
      <c r="PND117" s="376"/>
      <c r="PNE117" s="376"/>
      <c r="PNF117" s="376"/>
      <c r="PNG117" s="376"/>
      <c r="PNH117" s="376"/>
      <c r="PNI117" s="376"/>
      <c r="PNJ117" s="376"/>
      <c r="PNK117" s="376"/>
      <c r="PNL117" s="376"/>
      <c r="PNM117" s="376"/>
      <c r="PNN117" s="376"/>
      <c r="PNO117" s="376"/>
      <c r="PNP117" s="376"/>
      <c r="PNQ117" s="376"/>
      <c r="PNR117" s="376"/>
      <c r="PNS117" s="376"/>
      <c r="PNT117" s="376"/>
      <c r="PNU117" s="376"/>
      <c r="PNV117" s="376"/>
      <c r="PNW117" s="376"/>
      <c r="PNX117" s="376"/>
      <c r="PNY117" s="376"/>
      <c r="PNZ117" s="376"/>
      <c r="POA117" s="376"/>
      <c r="POB117" s="376"/>
      <c r="POC117" s="376"/>
      <c r="POD117" s="376"/>
      <c r="POE117" s="376"/>
      <c r="POF117" s="376"/>
      <c r="POG117" s="376"/>
      <c r="POH117" s="376"/>
      <c r="POI117" s="376"/>
      <c r="POJ117" s="376"/>
      <c r="POK117" s="376"/>
      <c r="POL117" s="376"/>
      <c r="POM117" s="376"/>
      <c r="PON117" s="376"/>
      <c r="POO117" s="376"/>
      <c r="POP117" s="376"/>
      <c r="POQ117" s="376"/>
      <c r="POR117" s="376"/>
      <c r="POS117" s="376"/>
      <c r="POT117" s="376"/>
      <c r="POU117" s="376"/>
      <c r="POV117" s="376"/>
      <c r="POW117" s="376"/>
      <c r="POX117" s="376"/>
      <c r="POY117" s="376"/>
      <c r="POZ117" s="376"/>
      <c r="PPA117" s="376"/>
      <c r="PPB117" s="376"/>
      <c r="PPC117" s="376"/>
      <c r="PPD117" s="376"/>
      <c r="PPE117" s="376"/>
      <c r="PPF117" s="376"/>
      <c r="PPG117" s="376"/>
      <c r="PPH117" s="376"/>
      <c r="PPI117" s="376"/>
      <c r="PPJ117" s="376"/>
      <c r="PPK117" s="376"/>
      <c r="PPL117" s="376"/>
      <c r="PPM117" s="376"/>
      <c r="PPN117" s="376"/>
      <c r="PPO117" s="376"/>
      <c r="PPP117" s="376"/>
      <c r="PPQ117" s="376"/>
      <c r="PPR117" s="376"/>
      <c r="PPS117" s="376"/>
      <c r="PPT117" s="376"/>
      <c r="PPU117" s="376"/>
      <c r="PPV117" s="376"/>
      <c r="PPW117" s="376"/>
      <c r="PPX117" s="376"/>
      <c r="PPY117" s="376"/>
      <c r="PPZ117" s="376"/>
      <c r="PQA117" s="376"/>
      <c r="PQB117" s="376"/>
      <c r="PQC117" s="376"/>
      <c r="PQD117" s="376"/>
      <c r="PQE117" s="376"/>
      <c r="PQF117" s="376"/>
      <c r="PQG117" s="376"/>
      <c r="PQH117" s="376"/>
      <c r="PQI117" s="376"/>
      <c r="PQJ117" s="376"/>
      <c r="PQK117" s="376"/>
      <c r="PQL117" s="376"/>
      <c r="PQM117" s="376"/>
      <c r="PQN117" s="376"/>
      <c r="PQO117" s="376"/>
      <c r="PQP117" s="376"/>
      <c r="PQQ117" s="376"/>
      <c r="PQR117" s="376"/>
      <c r="PQS117" s="376"/>
      <c r="PQT117" s="376"/>
      <c r="PQU117" s="376"/>
      <c r="PQV117" s="376"/>
      <c r="PQW117" s="376"/>
      <c r="PQX117" s="376"/>
      <c r="PQY117" s="376"/>
      <c r="PQZ117" s="376"/>
      <c r="PRA117" s="376"/>
      <c r="PRB117" s="376"/>
      <c r="PRC117" s="376"/>
      <c r="PRD117" s="376"/>
      <c r="PRE117" s="376"/>
      <c r="PRF117" s="376"/>
      <c r="PRG117" s="376"/>
      <c r="PRH117" s="376"/>
      <c r="PRI117" s="376"/>
      <c r="PRJ117" s="376"/>
      <c r="PRK117" s="376"/>
      <c r="PRL117" s="376"/>
      <c r="PRM117" s="376"/>
      <c r="PRN117" s="376"/>
      <c r="PRO117" s="376"/>
      <c r="PRP117" s="376"/>
      <c r="PRQ117" s="376"/>
      <c r="PRR117" s="376"/>
      <c r="PRS117" s="376"/>
      <c r="PRT117" s="376"/>
      <c r="PRU117" s="376"/>
      <c r="PRV117" s="376"/>
      <c r="PRW117" s="376"/>
      <c r="PRX117" s="376"/>
      <c r="PRY117" s="376"/>
      <c r="PRZ117" s="376"/>
      <c r="PSA117" s="376"/>
      <c r="PSB117" s="376"/>
      <c r="PSC117" s="376"/>
      <c r="PSD117" s="376"/>
      <c r="PSE117" s="376"/>
      <c r="PSF117" s="376"/>
      <c r="PSG117" s="376"/>
      <c r="PSH117" s="376"/>
      <c r="PSI117" s="376"/>
      <c r="PSJ117" s="376"/>
      <c r="PSK117" s="376"/>
      <c r="PSL117" s="376"/>
      <c r="PSM117" s="376"/>
      <c r="PSN117" s="376"/>
      <c r="PSO117" s="376"/>
      <c r="PSP117" s="376"/>
      <c r="PSQ117" s="376"/>
      <c r="PSR117" s="376"/>
      <c r="PSS117" s="376"/>
      <c r="PST117" s="376"/>
      <c r="PSU117" s="376"/>
      <c r="PSV117" s="376"/>
      <c r="PSW117" s="376"/>
      <c r="PSX117" s="376"/>
      <c r="PSY117" s="376"/>
      <c r="PSZ117" s="376"/>
      <c r="PTA117" s="376"/>
      <c r="PTB117" s="376"/>
      <c r="PTC117" s="376"/>
      <c r="PTD117" s="376"/>
      <c r="PTE117" s="376"/>
      <c r="PTF117" s="376"/>
      <c r="PTG117" s="376"/>
      <c r="PTH117" s="376"/>
      <c r="PTI117" s="376"/>
      <c r="PTJ117" s="376"/>
      <c r="PTK117" s="376"/>
      <c r="PTL117" s="376"/>
      <c r="PTM117" s="376"/>
      <c r="PTN117" s="376"/>
      <c r="PTO117" s="376"/>
      <c r="PTP117" s="376"/>
      <c r="PTQ117" s="376"/>
      <c r="PTR117" s="376"/>
      <c r="PTS117" s="376"/>
      <c r="PTT117" s="376"/>
      <c r="PTU117" s="376"/>
      <c r="PTV117" s="376"/>
      <c r="PTW117" s="376"/>
      <c r="PTX117" s="376"/>
      <c r="PTY117" s="376"/>
      <c r="PTZ117" s="376"/>
      <c r="PUA117" s="376"/>
      <c r="PUB117" s="376"/>
      <c r="PUC117" s="376"/>
      <c r="PUD117" s="376"/>
      <c r="PUE117" s="376"/>
      <c r="PUF117" s="376"/>
      <c r="PUG117" s="376"/>
      <c r="PUH117" s="376"/>
      <c r="PUI117" s="376"/>
      <c r="PUJ117" s="376"/>
      <c r="PUK117" s="376"/>
      <c r="PUL117" s="376"/>
      <c r="PUM117" s="376"/>
      <c r="PUN117" s="376"/>
      <c r="PUO117" s="376"/>
      <c r="PUP117" s="376"/>
      <c r="PUQ117" s="376"/>
      <c r="PUR117" s="376"/>
      <c r="PUS117" s="376"/>
      <c r="PUT117" s="376"/>
      <c r="PUU117" s="376"/>
      <c r="PUV117" s="376"/>
      <c r="PUW117" s="376"/>
      <c r="PUX117" s="376"/>
      <c r="PUY117" s="376"/>
      <c r="PUZ117" s="376"/>
      <c r="PVA117" s="376"/>
      <c r="PVB117" s="376"/>
      <c r="PVC117" s="376"/>
      <c r="PVD117" s="376"/>
      <c r="PVE117" s="376"/>
      <c r="PVF117" s="376"/>
      <c r="PVG117" s="376"/>
      <c r="PVH117" s="376"/>
      <c r="PVI117" s="376"/>
      <c r="PVJ117" s="376"/>
      <c r="PVK117" s="376"/>
      <c r="PVL117" s="376"/>
      <c r="PVM117" s="376"/>
      <c r="PVN117" s="376"/>
      <c r="PVO117" s="376"/>
      <c r="PVP117" s="376"/>
      <c r="PVQ117" s="376"/>
      <c r="PVR117" s="376"/>
      <c r="PVS117" s="376"/>
      <c r="PVT117" s="376"/>
      <c r="PVU117" s="376"/>
      <c r="PVV117" s="376"/>
      <c r="PVW117" s="376"/>
      <c r="PVX117" s="376"/>
      <c r="PVY117" s="376"/>
      <c r="PVZ117" s="376"/>
      <c r="PWA117" s="376"/>
      <c r="PWB117" s="376"/>
      <c r="PWC117" s="376"/>
      <c r="PWD117" s="376"/>
      <c r="PWE117" s="376"/>
      <c r="PWF117" s="376"/>
      <c r="PWG117" s="376"/>
      <c r="PWH117" s="376"/>
      <c r="PWI117" s="376"/>
      <c r="PWJ117" s="376"/>
      <c r="PWK117" s="376"/>
      <c r="PWL117" s="376"/>
      <c r="PWM117" s="376"/>
      <c r="PWN117" s="376"/>
      <c r="PWO117" s="376"/>
      <c r="PWP117" s="376"/>
      <c r="PWQ117" s="376"/>
      <c r="PWR117" s="376"/>
      <c r="PWS117" s="376"/>
      <c r="PWT117" s="376"/>
      <c r="PWU117" s="376"/>
      <c r="PWV117" s="376"/>
      <c r="PWW117" s="376"/>
      <c r="PWX117" s="376"/>
      <c r="PWY117" s="376"/>
      <c r="PWZ117" s="376"/>
      <c r="PXA117" s="376"/>
      <c r="PXB117" s="376"/>
      <c r="PXC117" s="376"/>
      <c r="PXD117" s="376"/>
      <c r="PXE117" s="376"/>
      <c r="PXF117" s="376"/>
      <c r="PXG117" s="376"/>
      <c r="PXH117" s="376"/>
      <c r="PXI117" s="376"/>
      <c r="PXJ117" s="376"/>
      <c r="PXK117" s="376"/>
      <c r="PXL117" s="376"/>
      <c r="PXM117" s="376"/>
      <c r="PXN117" s="376"/>
      <c r="PXO117" s="376"/>
      <c r="PXP117" s="376"/>
      <c r="PXQ117" s="376"/>
      <c r="PXR117" s="376"/>
      <c r="PXS117" s="376"/>
      <c r="PXT117" s="376"/>
      <c r="PXU117" s="376"/>
      <c r="PXV117" s="376"/>
      <c r="PXW117" s="376"/>
      <c r="PXX117" s="376"/>
      <c r="PXY117" s="376"/>
      <c r="PXZ117" s="376"/>
      <c r="PYA117" s="376"/>
      <c r="PYB117" s="376"/>
      <c r="PYC117" s="376"/>
      <c r="PYD117" s="376"/>
      <c r="PYE117" s="376"/>
      <c r="PYF117" s="376"/>
      <c r="PYG117" s="376"/>
      <c r="PYH117" s="376"/>
      <c r="PYI117" s="376"/>
      <c r="PYJ117" s="376"/>
      <c r="PYK117" s="376"/>
      <c r="PYL117" s="376"/>
      <c r="PYM117" s="376"/>
      <c r="PYN117" s="376"/>
      <c r="PYO117" s="376"/>
      <c r="PYP117" s="376"/>
      <c r="PYQ117" s="376"/>
      <c r="PYR117" s="376"/>
      <c r="PYS117" s="376"/>
      <c r="PYT117" s="376"/>
      <c r="PYU117" s="376"/>
      <c r="PYV117" s="376"/>
      <c r="PYW117" s="376"/>
      <c r="PYX117" s="376"/>
      <c r="PYY117" s="376"/>
      <c r="PYZ117" s="376"/>
      <c r="PZA117" s="376"/>
      <c r="PZB117" s="376"/>
      <c r="PZC117" s="376"/>
      <c r="PZD117" s="376"/>
      <c r="PZE117" s="376"/>
      <c r="PZF117" s="376"/>
      <c r="PZG117" s="376"/>
      <c r="PZH117" s="376"/>
      <c r="PZI117" s="376"/>
      <c r="PZJ117" s="376"/>
      <c r="PZK117" s="376"/>
      <c r="PZL117" s="376"/>
      <c r="PZM117" s="376"/>
      <c r="PZN117" s="376"/>
      <c r="PZO117" s="376"/>
      <c r="PZP117" s="376"/>
      <c r="PZQ117" s="376"/>
      <c r="PZR117" s="376"/>
      <c r="PZS117" s="376"/>
      <c r="PZT117" s="376"/>
      <c r="PZU117" s="376"/>
      <c r="PZV117" s="376"/>
      <c r="PZW117" s="376"/>
      <c r="PZX117" s="376"/>
      <c r="PZY117" s="376"/>
      <c r="PZZ117" s="376"/>
      <c r="QAA117" s="376"/>
      <c r="QAB117" s="376"/>
      <c r="QAC117" s="376"/>
      <c r="QAD117" s="376"/>
      <c r="QAE117" s="376"/>
      <c r="QAF117" s="376"/>
      <c r="QAG117" s="376"/>
      <c r="QAH117" s="376"/>
      <c r="QAI117" s="376"/>
      <c r="QAJ117" s="376"/>
      <c r="QAK117" s="376"/>
      <c r="QAL117" s="376"/>
      <c r="QAM117" s="376"/>
      <c r="QAN117" s="376"/>
      <c r="QAO117" s="376"/>
      <c r="QAP117" s="376"/>
      <c r="QAQ117" s="376"/>
      <c r="QAR117" s="376"/>
      <c r="QAS117" s="376"/>
      <c r="QAT117" s="376"/>
      <c r="QAU117" s="376"/>
      <c r="QAV117" s="376"/>
      <c r="QAW117" s="376"/>
      <c r="QAX117" s="376"/>
      <c r="QAY117" s="376"/>
      <c r="QAZ117" s="376"/>
      <c r="QBA117" s="376"/>
      <c r="QBB117" s="376"/>
      <c r="QBC117" s="376"/>
      <c r="QBD117" s="376"/>
      <c r="QBE117" s="376"/>
      <c r="QBF117" s="376"/>
      <c r="QBG117" s="376"/>
      <c r="QBH117" s="376"/>
      <c r="QBI117" s="376"/>
      <c r="QBJ117" s="376"/>
      <c r="QBK117" s="376"/>
      <c r="QBL117" s="376"/>
      <c r="QBM117" s="376"/>
      <c r="QBN117" s="376"/>
      <c r="QBO117" s="376"/>
      <c r="QBP117" s="376"/>
      <c r="QBQ117" s="376"/>
      <c r="QBR117" s="376"/>
      <c r="QBS117" s="376"/>
      <c r="QBT117" s="376"/>
      <c r="QBU117" s="376"/>
      <c r="QBV117" s="376"/>
      <c r="QBW117" s="376"/>
      <c r="QBX117" s="376"/>
      <c r="QBY117" s="376"/>
      <c r="QBZ117" s="376"/>
      <c r="QCA117" s="376"/>
      <c r="QCB117" s="376"/>
      <c r="QCC117" s="376"/>
      <c r="QCD117" s="376"/>
      <c r="QCE117" s="376"/>
      <c r="QCF117" s="376"/>
      <c r="QCG117" s="376"/>
      <c r="QCH117" s="376"/>
      <c r="QCI117" s="376"/>
      <c r="QCJ117" s="376"/>
      <c r="QCK117" s="376"/>
      <c r="QCL117" s="376"/>
      <c r="QCM117" s="376"/>
      <c r="QCN117" s="376"/>
      <c r="QCO117" s="376"/>
      <c r="QCP117" s="376"/>
      <c r="QCQ117" s="376"/>
      <c r="QCR117" s="376"/>
      <c r="QCS117" s="376"/>
      <c r="QCT117" s="376"/>
      <c r="QCU117" s="376"/>
      <c r="QCV117" s="376"/>
      <c r="QCW117" s="376"/>
      <c r="QCX117" s="376"/>
      <c r="QCY117" s="376"/>
      <c r="QCZ117" s="376"/>
      <c r="QDA117" s="376"/>
      <c r="QDB117" s="376"/>
      <c r="QDC117" s="376"/>
      <c r="QDD117" s="376"/>
      <c r="QDE117" s="376"/>
      <c r="QDF117" s="376"/>
      <c r="QDG117" s="376"/>
      <c r="QDH117" s="376"/>
      <c r="QDI117" s="376"/>
      <c r="QDJ117" s="376"/>
      <c r="QDK117" s="376"/>
      <c r="QDL117" s="376"/>
      <c r="QDM117" s="376"/>
      <c r="QDN117" s="376"/>
      <c r="QDO117" s="376"/>
      <c r="QDP117" s="376"/>
      <c r="QDQ117" s="376"/>
      <c r="QDR117" s="376"/>
      <c r="QDS117" s="376"/>
      <c r="QDT117" s="376"/>
      <c r="QDU117" s="376"/>
      <c r="QDV117" s="376"/>
      <c r="QDW117" s="376"/>
      <c r="QDX117" s="376"/>
      <c r="QDY117" s="376"/>
      <c r="QDZ117" s="376"/>
      <c r="QEA117" s="376"/>
      <c r="QEB117" s="376"/>
      <c r="QEC117" s="376"/>
      <c r="QED117" s="376"/>
      <c r="QEE117" s="376"/>
      <c r="QEF117" s="376"/>
      <c r="QEG117" s="376"/>
      <c r="QEH117" s="376"/>
      <c r="QEI117" s="376"/>
      <c r="QEJ117" s="376"/>
      <c r="QEK117" s="376"/>
      <c r="QEL117" s="376"/>
      <c r="QEM117" s="376"/>
      <c r="QEN117" s="376"/>
      <c r="QEO117" s="376"/>
      <c r="QEP117" s="376"/>
      <c r="QEQ117" s="376"/>
      <c r="QER117" s="376"/>
      <c r="QES117" s="376"/>
      <c r="QET117" s="376"/>
      <c r="QEU117" s="376"/>
      <c r="QEV117" s="376"/>
      <c r="QEW117" s="376"/>
      <c r="QEX117" s="376"/>
      <c r="QEY117" s="376"/>
      <c r="QEZ117" s="376"/>
      <c r="QFA117" s="376"/>
      <c r="QFB117" s="376"/>
      <c r="QFC117" s="376"/>
      <c r="QFD117" s="376"/>
      <c r="QFE117" s="376"/>
      <c r="QFF117" s="376"/>
      <c r="QFG117" s="376"/>
      <c r="QFH117" s="376"/>
      <c r="QFI117" s="376"/>
      <c r="QFJ117" s="376"/>
      <c r="QFK117" s="376"/>
      <c r="QFL117" s="376"/>
      <c r="QFM117" s="376"/>
      <c r="QFN117" s="376"/>
      <c r="QFO117" s="376"/>
      <c r="QFP117" s="376"/>
      <c r="QFQ117" s="376"/>
      <c r="QFR117" s="376"/>
      <c r="QFS117" s="376"/>
      <c r="QFT117" s="376"/>
      <c r="QFU117" s="376"/>
      <c r="QFV117" s="376"/>
      <c r="QFW117" s="376"/>
      <c r="QFX117" s="376"/>
      <c r="QFY117" s="376"/>
      <c r="QFZ117" s="376"/>
      <c r="QGA117" s="376"/>
      <c r="QGB117" s="376"/>
      <c r="QGC117" s="376"/>
      <c r="QGD117" s="376"/>
      <c r="QGE117" s="376"/>
      <c r="QGF117" s="376"/>
      <c r="QGG117" s="376"/>
      <c r="QGH117" s="376"/>
      <c r="QGI117" s="376"/>
      <c r="QGJ117" s="376"/>
      <c r="QGK117" s="376"/>
      <c r="QGL117" s="376"/>
      <c r="QGM117" s="376"/>
      <c r="QGN117" s="376"/>
      <c r="QGO117" s="376"/>
      <c r="QGP117" s="376"/>
      <c r="QGQ117" s="376"/>
      <c r="QGR117" s="376"/>
      <c r="QGS117" s="376"/>
      <c r="QGT117" s="376"/>
      <c r="QGU117" s="376"/>
      <c r="QGV117" s="376"/>
      <c r="QGW117" s="376"/>
      <c r="QGX117" s="376"/>
      <c r="QGY117" s="376"/>
      <c r="QGZ117" s="376"/>
      <c r="QHA117" s="376"/>
      <c r="QHB117" s="376"/>
      <c r="QHC117" s="376"/>
      <c r="QHD117" s="376"/>
      <c r="QHE117" s="376"/>
      <c r="QHF117" s="376"/>
      <c r="QHG117" s="376"/>
      <c r="QHH117" s="376"/>
      <c r="QHI117" s="376"/>
      <c r="QHJ117" s="376"/>
      <c r="QHK117" s="376"/>
      <c r="QHL117" s="376"/>
      <c r="QHM117" s="376"/>
      <c r="QHN117" s="376"/>
      <c r="QHO117" s="376"/>
      <c r="QHP117" s="376"/>
      <c r="QHQ117" s="376"/>
      <c r="QHR117" s="376"/>
      <c r="QHS117" s="376"/>
      <c r="QHT117" s="376"/>
      <c r="QHU117" s="376"/>
      <c r="QHV117" s="376"/>
      <c r="QHW117" s="376"/>
      <c r="QHX117" s="376"/>
      <c r="QHY117" s="376"/>
      <c r="QHZ117" s="376"/>
      <c r="QIA117" s="376"/>
      <c r="QIB117" s="376"/>
      <c r="QIC117" s="376"/>
      <c r="QID117" s="376"/>
      <c r="QIE117" s="376"/>
      <c r="QIF117" s="376"/>
      <c r="QIG117" s="376"/>
      <c r="QIH117" s="376"/>
      <c r="QII117" s="376"/>
      <c r="QIJ117" s="376"/>
      <c r="QIK117" s="376"/>
      <c r="QIL117" s="376"/>
      <c r="QIM117" s="376"/>
      <c r="QIN117" s="376"/>
      <c r="QIO117" s="376"/>
      <c r="QIP117" s="376"/>
      <c r="QIQ117" s="376"/>
      <c r="QIR117" s="376"/>
      <c r="QIS117" s="376"/>
      <c r="QIT117" s="376"/>
      <c r="QIU117" s="376"/>
      <c r="QIV117" s="376"/>
      <c r="QIW117" s="376"/>
      <c r="QIX117" s="376"/>
      <c r="QIY117" s="376"/>
      <c r="QIZ117" s="376"/>
      <c r="QJA117" s="376"/>
      <c r="QJB117" s="376"/>
      <c r="QJC117" s="376"/>
      <c r="QJD117" s="376"/>
      <c r="QJE117" s="376"/>
      <c r="QJF117" s="376"/>
      <c r="QJG117" s="376"/>
      <c r="QJH117" s="376"/>
      <c r="QJI117" s="376"/>
      <c r="QJJ117" s="376"/>
      <c r="QJK117" s="376"/>
      <c r="QJL117" s="376"/>
      <c r="QJM117" s="376"/>
      <c r="QJN117" s="376"/>
      <c r="QJO117" s="376"/>
      <c r="QJP117" s="376"/>
      <c r="QJQ117" s="376"/>
      <c r="QJR117" s="376"/>
      <c r="QJS117" s="376"/>
      <c r="QJT117" s="376"/>
      <c r="QJU117" s="376"/>
      <c r="QJV117" s="376"/>
      <c r="QJW117" s="376"/>
      <c r="QJX117" s="376"/>
      <c r="QJY117" s="376"/>
      <c r="QJZ117" s="376"/>
      <c r="QKA117" s="376"/>
      <c r="QKB117" s="376"/>
      <c r="QKC117" s="376"/>
      <c r="QKD117" s="376"/>
      <c r="QKE117" s="376"/>
      <c r="QKF117" s="376"/>
      <c r="QKG117" s="376"/>
      <c r="QKH117" s="376"/>
      <c r="QKI117" s="376"/>
      <c r="QKJ117" s="376"/>
      <c r="QKK117" s="376"/>
      <c r="QKL117" s="376"/>
      <c r="QKM117" s="376"/>
      <c r="QKN117" s="376"/>
      <c r="QKO117" s="376"/>
      <c r="QKP117" s="376"/>
      <c r="QKQ117" s="376"/>
      <c r="QKR117" s="376"/>
      <c r="QKS117" s="376"/>
      <c r="QKT117" s="376"/>
      <c r="QKU117" s="376"/>
      <c r="QKV117" s="376"/>
      <c r="QKW117" s="376"/>
      <c r="QKX117" s="376"/>
      <c r="QKY117" s="376"/>
      <c r="QKZ117" s="376"/>
      <c r="QLA117" s="376"/>
      <c r="QLB117" s="376"/>
      <c r="QLC117" s="376"/>
      <c r="QLD117" s="376"/>
      <c r="QLE117" s="376"/>
      <c r="QLF117" s="376"/>
      <c r="QLG117" s="376"/>
      <c r="QLH117" s="376"/>
      <c r="QLI117" s="376"/>
      <c r="QLJ117" s="376"/>
      <c r="QLK117" s="376"/>
      <c r="QLL117" s="376"/>
      <c r="QLM117" s="376"/>
      <c r="QLN117" s="376"/>
      <c r="QLO117" s="376"/>
      <c r="QLP117" s="376"/>
      <c r="QLQ117" s="376"/>
      <c r="QLR117" s="376"/>
      <c r="QLS117" s="376"/>
      <c r="QLT117" s="376"/>
      <c r="QLU117" s="376"/>
      <c r="QLV117" s="376"/>
      <c r="QLW117" s="376"/>
      <c r="QLX117" s="376"/>
      <c r="QLY117" s="376"/>
      <c r="QLZ117" s="376"/>
      <c r="QMA117" s="376"/>
      <c r="QMB117" s="376"/>
      <c r="QMC117" s="376"/>
      <c r="QMD117" s="376"/>
      <c r="QME117" s="376"/>
      <c r="QMF117" s="376"/>
      <c r="QMG117" s="376"/>
      <c r="QMH117" s="376"/>
      <c r="QMI117" s="376"/>
      <c r="QMJ117" s="376"/>
      <c r="QMK117" s="376"/>
      <c r="QML117" s="376"/>
      <c r="QMM117" s="376"/>
      <c r="QMN117" s="376"/>
      <c r="QMO117" s="376"/>
      <c r="QMP117" s="376"/>
      <c r="QMQ117" s="376"/>
      <c r="QMR117" s="376"/>
      <c r="QMS117" s="376"/>
      <c r="QMT117" s="376"/>
      <c r="QMU117" s="376"/>
      <c r="QMV117" s="376"/>
      <c r="QMW117" s="376"/>
      <c r="QMX117" s="376"/>
      <c r="QMY117" s="376"/>
      <c r="QMZ117" s="376"/>
      <c r="QNA117" s="376"/>
      <c r="QNB117" s="376"/>
      <c r="QNC117" s="376"/>
      <c r="QND117" s="376"/>
      <c r="QNE117" s="376"/>
      <c r="QNF117" s="376"/>
      <c r="QNG117" s="376"/>
      <c r="QNH117" s="376"/>
      <c r="QNI117" s="376"/>
      <c r="QNJ117" s="376"/>
      <c r="QNK117" s="376"/>
      <c r="QNL117" s="376"/>
      <c r="QNM117" s="376"/>
      <c r="QNN117" s="376"/>
      <c r="QNO117" s="376"/>
      <c r="QNP117" s="376"/>
      <c r="QNQ117" s="376"/>
      <c r="QNR117" s="376"/>
      <c r="QNS117" s="376"/>
      <c r="QNT117" s="376"/>
      <c r="QNU117" s="376"/>
      <c r="QNV117" s="376"/>
      <c r="QNW117" s="376"/>
      <c r="QNX117" s="376"/>
      <c r="QNY117" s="376"/>
      <c r="QNZ117" s="376"/>
      <c r="QOA117" s="376"/>
      <c r="QOB117" s="376"/>
      <c r="QOC117" s="376"/>
      <c r="QOD117" s="376"/>
      <c r="QOE117" s="376"/>
      <c r="QOF117" s="376"/>
      <c r="QOG117" s="376"/>
      <c r="QOH117" s="376"/>
      <c r="QOI117" s="376"/>
      <c r="QOJ117" s="376"/>
      <c r="QOK117" s="376"/>
      <c r="QOL117" s="376"/>
      <c r="QOM117" s="376"/>
      <c r="QON117" s="376"/>
      <c r="QOO117" s="376"/>
      <c r="QOP117" s="376"/>
      <c r="QOQ117" s="376"/>
      <c r="QOR117" s="376"/>
      <c r="QOS117" s="376"/>
      <c r="QOT117" s="376"/>
      <c r="QOU117" s="376"/>
      <c r="QOV117" s="376"/>
      <c r="QOW117" s="376"/>
      <c r="QOX117" s="376"/>
      <c r="QOY117" s="376"/>
      <c r="QOZ117" s="376"/>
      <c r="QPA117" s="376"/>
      <c r="QPB117" s="376"/>
      <c r="QPC117" s="376"/>
      <c r="QPD117" s="376"/>
      <c r="QPE117" s="376"/>
      <c r="QPF117" s="376"/>
      <c r="QPG117" s="376"/>
      <c r="QPH117" s="376"/>
      <c r="QPI117" s="376"/>
      <c r="QPJ117" s="376"/>
      <c r="QPK117" s="376"/>
      <c r="QPL117" s="376"/>
      <c r="QPM117" s="376"/>
      <c r="QPN117" s="376"/>
      <c r="QPO117" s="376"/>
      <c r="QPP117" s="376"/>
      <c r="QPQ117" s="376"/>
      <c r="QPR117" s="376"/>
      <c r="QPS117" s="376"/>
      <c r="QPT117" s="376"/>
      <c r="QPU117" s="376"/>
      <c r="QPV117" s="376"/>
      <c r="QPW117" s="376"/>
      <c r="QPX117" s="376"/>
      <c r="QPY117" s="376"/>
      <c r="QPZ117" s="376"/>
      <c r="QQA117" s="376"/>
      <c r="QQB117" s="376"/>
      <c r="QQC117" s="376"/>
      <c r="QQD117" s="376"/>
      <c r="QQE117" s="376"/>
      <c r="QQF117" s="376"/>
      <c r="QQG117" s="376"/>
      <c r="QQH117" s="376"/>
      <c r="QQI117" s="376"/>
      <c r="QQJ117" s="376"/>
      <c r="QQK117" s="376"/>
      <c r="QQL117" s="376"/>
      <c r="QQM117" s="376"/>
      <c r="QQN117" s="376"/>
      <c r="QQO117" s="376"/>
      <c r="QQP117" s="376"/>
      <c r="QQQ117" s="376"/>
      <c r="QQR117" s="376"/>
      <c r="QQS117" s="376"/>
      <c r="QQT117" s="376"/>
      <c r="QQU117" s="376"/>
      <c r="QQV117" s="376"/>
      <c r="QQW117" s="376"/>
      <c r="QQX117" s="376"/>
      <c r="QQY117" s="376"/>
      <c r="QQZ117" s="376"/>
      <c r="QRA117" s="376"/>
      <c r="QRB117" s="376"/>
      <c r="QRC117" s="376"/>
      <c r="QRD117" s="376"/>
      <c r="QRE117" s="376"/>
      <c r="QRF117" s="376"/>
      <c r="QRG117" s="376"/>
      <c r="QRH117" s="376"/>
      <c r="QRI117" s="376"/>
      <c r="QRJ117" s="376"/>
      <c r="QRK117" s="376"/>
      <c r="QRL117" s="376"/>
      <c r="QRM117" s="376"/>
      <c r="QRN117" s="376"/>
      <c r="QRO117" s="376"/>
      <c r="QRP117" s="376"/>
      <c r="QRQ117" s="376"/>
      <c r="QRR117" s="376"/>
      <c r="QRS117" s="376"/>
      <c r="QRT117" s="376"/>
      <c r="QRU117" s="376"/>
      <c r="QRV117" s="376"/>
      <c r="QRW117" s="376"/>
      <c r="QRX117" s="376"/>
      <c r="QRY117" s="376"/>
      <c r="QRZ117" s="376"/>
      <c r="QSA117" s="376"/>
      <c r="QSB117" s="376"/>
      <c r="QSC117" s="376"/>
      <c r="QSD117" s="376"/>
      <c r="QSE117" s="376"/>
      <c r="QSF117" s="376"/>
      <c r="QSG117" s="376"/>
      <c r="QSH117" s="376"/>
      <c r="QSI117" s="376"/>
      <c r="QSJ117" s="376"/>
      <c r="QSK117" s="376"/>
      <c r="QSL117" s="376"/>
      <c r="QSM117" s="376"/>
      <c r="QSN117" s="376"/>
      <c r="QSO117" s="376"/>
      <c r="QSP117" s="376"/>
      <c r="QSQ117" s="376"/>
      <c r="QSR117" s="376"/>
      <c r="QSS117" s="376"/>
      <c r="QST117" s="376"/>
      <c r="QSU117" s="376"/>
      <c r="QSV117" s="376"/>
      <c r="QSW117" s="376"/>
      <c r="QSX117" s="376"/>
      <c r="QSY117" s="376"/>
      <c r="QSZ117" s="376"/>
      <c r="QTA117" s="376"/>
      <c r="QTB117" s="376"/>
      <c r="QTC117" s="376"/>
      <c r="QTD117" s="376"/>
      <c r="QTE117" s="376"/>
      <c r="QTF117" s="376"/>
      <c r="QTG117" s="376"/>
      <c r="QTH117" s="376"/>
      <c r="QTI117" s="376"/>
      <c r="QTJ117" s="376"/>
      <c r="QTK117" s="376"/>
      <c r="QTL117" s="376"/>
      <c r="QTM117" s="376"/>
      <c r="QTN117" s="376"/>
      <c r="QTO117" s="376"/>
      <c r="QTP117" s="376"/>
      <c r="QTQ117" s="376"/>
      <c r="QTR117" s="376"/>
      <c r="QTS117" s="376"/>
      <c r="QTT117" s="376"/>
      <c r="QTU117" s="376"/>
      <c r="QTV117" s="376"/>
      <c r="QTW117" s="376"/>
      <c r="QTX117" s="376"/>
      <c r="QTY117" s="376"/>
      <c r="QTZ117" s="376"/>
      <c r="QUA117" s="376"/>
      <c r="QUB117" s="376"/>
      <c r="QUC117" s="376"/>
      <c r="QUD117" s="376"/>
      <c r="QUE117" s="376"/>
      <c r="QUF117" s="376"/>
      <c r="QUG117" s="376"/>
      <c r="QUH117" s="376"/>
      <c r="QUI117" s="376"/>
      <c r="QUJ117" s="376"/>
      <c r="QUK117" s="376"/>
      <c r="QUL117" s="376"/>
      <c r="QUM117" s="376"/>
      <c r="QUN117" s="376"/>
      <c r="QUO117" s="376"/>
      <c r="QUP117" s="376"/>
      <c r="QUQ117" s="376"/>
      <c r="QUR117" s="376"/>
      <c r="QUS117" s="376"/>
      <c r="QUT117" s="376"/>
      <c r="QUU117" s="376"/>
      <c r="QUV117" s="376"/>
      <c r="QUW117" s="376"/>
      <c r="QUX117" s="376"/>
      <c r="QUY117" s="376"/>
      <c r="QUZ117" s="376"/>
      <c r="QVA117" s="376"/>
      <c r="QVB117" s="376"/>
      <c r="QVC117" s="376"/>
      <c r="QVD117" s="376"/>
      <c r="QVE117" s="376"/>
      <c r="QVF117" s="376"/>
      <c r="QVG117" s="376"/>
      <c r="QVH117" s="376"/>
      <c r="QVI117" s="376"/>
      <c r="QVJ117" s="376"/>
      <c r="QVK117" s="376"/>
      <c r="QVL117" s="376"/>
      <c r="QVM117" s="376"/>
      <c r="QVN117" s="376"/>
      <c r="QVO117" s="376"/>
      <c r="QVP117" s="376"/>
      <c r="QVQ117" s="376"/>
      <c r="QVR117" s="376"/>
      <c r="QVS117" s="376"/>
      <c r="QVT117" s="376"/>
      <c r="QVU117" s="376"/>
      <c r="QVV117" s="376"/>
      <c r="QVW117" s="376"/>
      <c r="QVX117" s="376"/>
      <c r="QVY117" s="376"/>
      <c r="QVZ117" s="376"/>
      <c r="QWA117" s="376"/>
      <c r="QWB117" s="376"/>
      <c r="QWC117" s="376"/>
      <c r="QWD117" s="376"/>
      <c r="QWE117" s="376"/>
      <c r="QWF117" s="376"/>
      <c r="QWG117" s="376"/>
      <c r="QWH117" s="376"/>
      <c r="QWI117" s="376"/>
      <c r="QWJ117" s="376"/>
      <c r="QWK117" s="376"/>
      <c r="QWL117" s="376"/>
      <c r="QWM117" s="376"/>
      <c r="QWN117" s="376"/>
      <c r="QWO117" s="376"/>
      <c r="QWP117" s="376"/>
      <c r="QWQ117" s="376"/>
      <c r="QWR117" s="376"/>
      <c r="QWS117" s="376"/>
      <c r="QWT117" s="376"/>
      <c r="QWU117" s="376"/>
      <c r="QWV117" s="376"/>
      <c r="QWW117" s="376"/>
      <c r="QWX117" s="376"/>
      <c r="QWY117" s="376"/>
      <c r="QWZ117" s="376"/>
      <c r="QXA117" s="376"/>
      <c r="QXB117" s="376"/>
      <c r="QXC117" s="376"/>
      <c r="QXD117" s="376"/>
      <c r="QXE117" s="376"/>
      <c r="QXF117" s="376"/>
      <c r="QXG117" s="376"/>
      <c r="QXH117" s="376"/>
      <c r="QXI117" s="376"/>
      <c r="QXJ117" s="376"/>
      <c r="QXK117" s="376"/>
      <c r="QXL117" s="376"/>
      <c r="QXM117" s="376"/>
      <c r="QXN117" s="376"/>
      <c r="QXO117" s="376"/>
      <c r="QXP117" s="376"/>
      <c r="QXQ117" s="376"/>
      <c r="QXR117" s="376"/>
      <c r="QXS117" s="376"/>
      <c r="QXT117" s="376"/>
      <c r="QXU117" s="376"/>
      <c r="QXV117" s="376"/>
      <c r="QXW117" s="376"/>
      <c r="QXX117" s="376"/>
      <c r="QXY117" s="376"/>
      <c r="QXZ117" s="376"/>
      <c r="QYA117" s="376"/>
      <c r="QYB117" s="376"/>
      <c r="QYC117" s="376"/>
      <c r="QYD117" s="376"/>
      <c r="QYE117" s="376"/>
      <c r="QYF117" s="376"/>
      <c r="QYG117" s="376"/>
      <c r="QYH117" s="376"/>
      <c r="QYI117" s="376"/>
      <c r="QYJ117" s="376"/>
      <c r="QYK117" s="376"/>
      <c r="QYL117" s="376"/>
      <c r="QYM117" s="376"/>
      <c r="QYN117" s="376"/>
      <c r="QYO117" s="376"/>
      <c r="QYP117" s="376"/>
      <c r="QYQ117" s="376"/>
      <c r="QYR117" s="376"/>
      <c r="QYS117" s="376"/>
      <c r="QYT117" s="376"/>
      <c r="QYU117" s="376"/>
      <c r="QYV117" s="376"/>
      <c r="QYW117" s="376"/>
      <c r="QYX117" s="376"/>
      <c r="QYY117" s="376"/>
      <c r="QYZ117" s="376"/>
      <c r="QZA117" s="376"/>
      <c r="QZB117" s="376"/>
      <c r="QZC117" s="376"/>
      <c r="QZD117" s="376"/>
      <c r="QZE117" s="376"/>
      <c r="QZF117" s="376"/>
      <c r="QZG117" s="376"/>
      <c r="QZH117" s="376"/>
      <c r="QZI117" s="376"/>
      <c r="QZJ117" s="376"/>
      <c r="QZK117" s="376"/>
      <c r="QZL117" s="376"/>
      <c r="QZM117" s="376"/>
      <c r="QZN117" s="376"/>
      <c r="QZO117" s="376"/>
      <c r="QZP117" s="376"/>
      <c r="QZQ117" s="376"/>
      <c r="QZR117" s="376"/>
      <c r="QZS117" s="376"/>
      <c r="QZT117" s="376"/>
      <c r="QZU117" s="376"/>
      <c r="QZV117" s="376"/>
      <c r="QZW117" s="376"/>
      <c r="QZX117" s="376"/>
      <c r="QZY117" s="376"/>
      <c r="QZZ117" s="376"/>
      <c r="RAA117" s="376"/>
      <c r="RAB117" s="376"/>
      <c r="RAC117" s="376"/>
      <c r="RAD117" s="376"/>
      <c r="RAE117" s="376"/>
      <c r="RAF117" s="376"/>
      <c r="RAG117" s="376"/>
      <c r="RAH117" s="376"/>
      <c r="RAI117" s="376"/>
      <c r="RAJ117" s="376"/>
      <c r="RAK117" s="376"/>
      <c r="RAL117" s="376"/>
      <c r="RAM117" s="376"/>
      <c r="RAN117" s="376"/>
      <c r="RAO117" s="376"/>
      <c r="RAP117" s="376"/>
      <c r="RAQ117" s="376"/>
      <c r="RAR117" s="376"/>
      <c r="RAS117" s="376"/>
      <c r="RAT117" s="376"/>
      <c r="RAU117" s="376"/>
      <c r="RAV117" s="376"/>
      <c r="RAW117" s="376"/>
      <c r="RAX117" s="376"/>
      <c r="RAY117" s="376"/>
      <c r="RAZ117" s="376"/>
      <c r="RBA117" s="376"/>
      <c r="RBB117" s="376"/>
      <c r="RBC117" s="376"/>
      <c r="RBD117" s="376"/>
      <c r="RBE117" s="376"/>
      <c r="RBF117" s="376"/>
      <c r="RBG117" s="376"/>
      <c r="RBH117" s="376"/>
      <c r="RBI117" s="376"/>
      <c r="RBJ117" s="376"/>
      <c r="RBK117" s="376"/>
      <c r="RBL117" s="376"/>
      <c r="RBM117" s="376"/>
      <c r="RBN117" s="376"/>
      <c r="RBO117" s="376"/>
      <c r="RBP117" s="376"/>
      <c r="RBQ117" s="376"/>
      <c r="RBR117" s="376"/>
      <c r="RBS117" s="376"/>
      <c r="RBT117" s="376"/>
      <c r="RBU117" s="376"/>
      <c r="RBV117" s="376"/>
      <c r="RBW117" s="376"/>
      <c r="RBX117" s="376"/>
      <c r="RBY117" s="376"/>
      <c r="RBZ117" s="376"/>
      <c r="RCA117" s="376"/>
      <c r="RCB117" s="376"/>
      <c r="RCC117" s="376"/>
      <c r="RCD117" s="376"/>
      <c r="RCE117" s="376"/>
      <c r="RCF117" s="376"/>
      <c r="RCG117" s="376"/>
      <c r="RCH117" s="376"/>
      <c r="RCI117" s="376"/>
      <c r="RCJ117" s="376"/>
      <c r="RCK117" s="376"/>
      <c r="RCL117" s="376"/>
      <c r="RCM117" s="376"/>
      <c r="RCN117" s="376"/>
      <c r="RCO117" s="376"/>
      <c r="RCP117" s="376"/>
      <c r="RCQ117" s="376"/>
      <c r="RCR117" s="376"/>
      <c r="RCS117" s="376"/>
      <c r="RCT117" s="376"/>
      <c r="RCU117" s="376"/>
      <c r="RCV117" s="376"/>
      <c r="RCW117" s="376"/>
      <c r="RCX117" s="376"/>
      <c r="RCY117" s="376"/>
      <c r="RCZ117" s="376"/>
      <c r="RDA117" s="376"/>
      <c r="RDB117" s="376"/>
      <c r="RDC117" s="376"/>
      <c r="RDD117" s="376"/>
      <c r="RDE117" s="376"/>
      <c r="RDF117" s="376"/>
      <c r="RDG117" s="376"/>
      <c r="RDH117" s="376"/>
      <c r="RDI117" s="376"/>
      <c r="RDJ117" s="376"/>
      <c r="RDK117" s="376"/>
      <c r="RDL117" s="376"/>
      <c r="RDM117" s="376"/>
      <c r="RDN117" s="376"/>
      <c r="RDO117" s="376"/>
      <c r="RDP117" s="376"/>
      <c r="RDQ117" s="376"/>
      <c r="RDR117" s="376"/>
      <c r="RDS117" s="376"/>
      <c r="RDT117" s="376"/>
      <c r="RDU117" s="376"/>
      <c r="RDV117" s="376"/>
      <c r="RDW117" s="376"/>
      <c r="RDX117" s="376"/>
      <c r="RDY117" s="376"/>
      <c r="RDZ117" s="376"/>
      <c r="REA117" s="376"/>
      <c r="REB117" s="376"/>
      <c r="REC117" s="376"/>
      <c r="RED117" s="376"/>
      <c r="REE117" s="376"/>
      <c r="REF117" s="376"/>
      <c r="REG117" s="376"/>
      <c r="REH117" s="376"/>
      <c r="REI117" s="376"/>
      <c r="REJ117" s="376"/>
      <c r="REK117" s="376"/>
      <c r="REL117" s="376"/>
      <c r="REM117" s="376"/>
      <c r="REN117" s="376"/>
      <c r="REO117" s="376"/>
      <c r="REP117" s="376"/>
      <c r="REQ117" s="376"/>
      <c r="RER117" s="376"/>
      <c r="RES117" s="376"/>
      <c r="RET117" s="376"/>
      <c r="REU117" s="376"/>
      <c r="REV117" s="376"/>
      <c r="REW117" s="376"/>
      <c r="REX117" s="376"/>
      <c r="REY117" s="376"/>
      <c r="REZ117" s="376"/>
      <c r="RFA117" s="376"/>
      <c r="RFB117" s="376"/>
      <c r="RFC117" s="376"/>
      <c r="RFD117" s="376"/>
      <c r="RFE117" s="376"/>
      <c r="RFF117" s="376"/>
      <c r="RFG117" s="376"/>
      <c r="RFH117" s="376"/>
      <c r="RFI117" s="376"/>
      <c r="RFJ117" s="376"/>
      <c r="RFK117" s="376"/>
      <c r="RFL117" s="376"/>
      <c r="RFM117" s="376"/>
      <c r="RFN117" s="376"/>
      <c r="RFO117" s="376"/>
      <c r="RFP117" s="376"/>
      <c r="RFQ117" s="376"/>
      <c r="RFR117" s="376"/>
      <c r="RFS117" s="376"/>
      <c r="RFT117" s="376"/>
      <c r="RFU117" s="376"/>
      <c r="RFV117" s="376"/>
      <c r="RFW117" s="376"/>
      <c r="RFX117" s="376"/>
      <c r="RFY117" s="376"/>
      <c r="RFZ117" s="376"/>
      <c r="RGA117" s="376"/>
      <c r="RGB117" s="376"/>
      <c r="RGC117" s="376"/>
      <c r="RGD117" s="376"/>
      <c r="RGE117" s="376"/>
      <c r="RGF117" s="376"/>
      <c r="RGG117" s="376"/>
      <c r="RGH117" s="376"/>
      <c r="RGI117" s="376"/>
      <c r="RGJ117" s="376"/>
      <c r="RGK117" s="376"/>
      <c r="RGL117" s="376"/>
      <c r="RGM117" s="376"/>
      <c r="RGN117" s="376"/>
      <c r="RGO117" s="376"/>
      <c r="RGP117" s="376"/>
      <c r="RGQ117" s="376"/>
      <c r="RGR117" s="376"/>
      <c r="RGS117" s="376"/>
      <c r="RGT117" s="376"/>
      <c r="RGU117" s="376"/>
      <c r="RGV117" s="376"/>
      <c r="RGW117" s="376"/>
      <c r="RGX117" s="376"/>
      <c r="RGY117" s="376"/>
      <c r="RGZ117" s="376"/>
      <c r="RHA117" s="376"/>
      <c r="RHB117" s="376"/>
      <c r="RHC117" s="376"/>
      <c r="RHD117" s="376"/>
      <c r="RHE117" s="376"/>
      <c r="RHF117" s="376"/>
      <c r="RHG117" s="376"/>
      <c r="RHH117" s="376"/>
      <c r="RHI117" s="376"/>
      <c r="RHJ117" s="376"/>
      <c r="RHK117" s="376"/>
      <c r="RHL117" s="376"/>
      <c r="RHM117" s="376"/>
      <c r="RHN117" s="376"/>
      <c r="RHO117" s="376"/>
      <c r="RHP117" s="376"/>
      <c r="RHQ117" s="376"/>
      <c r="RHR117" s="376"/>
      <c r="RHS117" s="376"/>
      <c r="RHT117" s="376"/>
      <c r="RHU117" s="376"/>
      <c r="RHV117" s="376"/>
      <c r="RHW117" s="376"/>
      <c r="RHX117" s="376"/>
      <c r="RHY117" s="376"/>
      <c r="RHZ117" s="376"/>
      <c r="RIA117" s="376"/>
      <c r="RIB117" s="376"/>
      <c r="RIC117" s="376"/>
      <c r="RID117" s="376"/>
      <c r="RIE117" s="376"/>
      <c r="RIF117" s="376"/>
      <c r="RIG117" s="376"/>
      <c r="RIH117" s="376"/>
      <c r="RII117" s="376"/>
      <c r="RIJ117" s="376"/>
      <c r="RIK117" s="376"/>
      <c r="RIL117" s="376"/>
      <c r="RIM117" s="376"/>
      <c r="RIN117" s="376"/>
      <c r="RIO117" s="376"/>
      <c r="RIP117" s="376"/>
      <c r="RIQ117" s="376"/>
      <c r="RIR117" s="376"/>
      <c r="RIS117" s="376"/>
      <c r="RIT117" s="376"/>
      <c r="RIU117" s="376"/>
      <c r="RIV117" s="376"/>
      <c r="RIW117" s="376"/>
      <c r="RIX117" s="376"/>
      <c r="RIY117" s="376"/>
      <c r="RIZ117" s="376"/>
      <c r="RJA117" s="376"/>
      <c r="RJB117" s="376"/>
      <c r="RJC117" s="376"/>
      <c r="RJD117" s="376"/>
      <c r="RJE117" s="376"/>
      <c r="RJF117" s="376"/>
      <c r="RJG117" s="376"/>
      <c r="RJH117" s="376"/>
      <c r="RJI117" s="376"/>
      <c r="RJJ117" s="376"/>
      <c r="RJK117" s="376"/>
      <c r="RJL117" s="376"/>
      <c r="RJM117" s="376"/>
      <c r="RJN117" s="376"/>
      <c r="RJO117" s="376"/>
      <c r="RJP117" s="376"/>
      <c r="RJQ117" s="376"/>
      <c r="RJR117" s="376"/>
      <c r="RJS117" s="376"/>
      <c r="RJT117" s="376"/>
      <c r="RJU117" s="376"/>
      <c r="RJV117" s="376"/>
      <c r="RJW117" s="376"/>
      <c r="RJX117" s="376"/>
      <c r="RJY117" s="376"/>
      <c r="RJZ117" s="376"/>
      <c r="RKA117" s="376"/>
      <c r="RKB117" s="376"/>
      <c r="RKC117" s="376"/>
      <c r="RKD117" s="376"/>
      <c r="RKE117" s="376"/>
      <c r="RKF117" s="376"/>
      <c r="RKG117" s="376"/>
      <c r="RKH117" s="376"/>
      <c r="RKI117" s="376"/>
      <c r="RKJ117" s="376"/>
      <c r="RKK117" s="376"/>
      <c r="RKL117" s="376"/>
      <c r="RKM117" s="376"/>
      <c r="RKN117" s="376"/>
      <c r="RKO117" s="376"/>
      <c r="RKP117" s="376"/>
      <c r="RKQ117" s="376"/>
      <c r="RKR117" s="376"/>
      <c r="RKS117" s="376"/>
      <c r="RKT117" s="376"/>
      <c r="RKU117" s="376"/>
      <c r="RKV117" s="376"/>
      <c r="RKW117" s="376"/>
      <c r="RKX117" s="376"/>
      <c r="RKY117" s="376"/>
      <c r="RKZ117" s="376"/>
      <c r="RLA117" s="376"/>
      <c r="RLB117" s="376"/>
      <c r="RLC117" s="376"/>
      <c r="RLD117" s="376"/>
      <c r="RLE117" s="376"/>
      <c r="RLF117" s="376"/>
      <c r="RLG117" s="376"/>
      <c r="RLH117" s="376"/>
      <c r="RLI117" s="376"/>
      <c r="RLJ117" s="376"/>
      <c r="RLK117" s="376"/>
      <c r="RLL117" s="376"/>
      <c r="RLM117" s="376"/>
      <c r="RLN117" s="376"/>
      <c r="RLO117" s="376"/>
      <c r="RLP117" s="376"/>
      <c r="RLQ117" s="376"/>
      <c r="RLR117" s="376"/>
      <c r="RLS117" s="376"/>
      <c r="RLT117" s="376"/>
      <c r="RLU117" s="376"/>
      <c r="RLV117" s="376"/>
      <c r="RLW117" s="376"/>
      <c r="RLX117" s="376"/>
      <c r="RLY117" s="376"/>
      <c r="RLZ117" s="376"/>
      <c r="RMA117" s="376"/>
      <c r="RMB117" s="376"/>
      <c r="RMC117" s="376"/>
      <c r="RMD117" s="376"/>
      <c r="RME117" s="376"/>
      <c r="RMF117" s="376"/>
      <c r="RMG117" s="376"/>
      <c r="RMH117" s="376"/>
      <c r="RMI117" s="376"/>
      <c r="RMJ117" s="376"/>
      <c r="RMK117" s="376"/>
      <c r="RML117" s="376"/>
      <c r="RMM117" s="376"/>
      <c r="RMN117" s="376"/>
      <c r="RMO117" s="376"/>
      <c r="RMP117" s="376"/>
      <c r="RMQ117" s="376"/>
      <c r="RMR117" s="376"/>
      <c r="RMS117" s="376"/>
      <c r="RMT117" s="376"/>
      <c r="RMU117" s="376"/>
      <c r="RMV117" s="376"/>
      <c r="RMW117" s="376"/>
      <c r="RMX117" s="376"/>
      <c r="RMY117" s="376"/>
      <c r="RMZ117" s="376"/>
      <c r="RNA117" s="376"/>
      <c r="RNB117" s="376"/>
      <c r="RNC117" s="376"/>
      <c r="RND117" s="376"/>
      <c r="RNE117" s="376"/>
      <c r="RNF117" s="376"/>
      <c r="RNG117" s="376"/>
      <c r="RNH117" s="376"/>
      <c r="RNI117" s="376"/>
      <c r="RNJ117" s="376"/>
      <c r="RNK117" s="376"/>
      <c r="RNL117" s="376"/>
      <c r="RNM117" s="376"/>
      <c r="RNN117" s="376"/>
      <c r="RNO117" s="376"/>
      <c r="RNP117" s="376"/>
      <c r="RNQ117" s="376"/>
      <c r="RNR117" s="376"/>
      <c r="RNS117" s="376"/>
      <c r="RNT117" s="376"/>
      <c r="RNU117" s="376"/>
      <c r="RNV117" s="376"/>
      <c r="RNW117" s="376"/>
      <c r="RNX117" s="376"/>
      <c r="RNY117" s="376"/>
      <c r="RNZ117" s="376"/>
      <c r="ROA117" s="376"/>
      <c r="ROB117" s="376"/>
      <c r="ROC117" s="376"/>
      <c r="ROD117" s="376"/>
      <c r="ROE117" s="376"/>
      <c r="ROF117" s="376"/>
      <c r="ROG117" s="376"/>
      <c r="ROH117" s="376"/>
      <c r="ROI117" s="376"/>
      <c r="ROJ117" s="376"/>
      <c r="ROK117" s="376"/>
      <c r="ROL117" s="376"/>
      <c r="ROM117" s="376"/>
      <c r="RON117" s="376"/>
      <c r="ROO117" s="376"/>
      <c r="ROP117" s="376"/>
      <c r="ROQ117" s="376"/>
      <c r="ROR117" s="376"/>
      <c r="ROS117" s="376"/>
      <c r="ROT117" s="376"/>
      <c r="ROU117" s="376"/>
      <c r="ROV117" s="376"/>
      <c r="ROW117" s="376"/>
      <c r="ROX117" s="376"/>
      <c r="ROY117" s="376"/>
      <c r="ROZ117" s="376"/>
      <c r="RPA117" s="376"/>
      <c r="RPB117" s="376"/>
      <c r="RPC117" s="376"/>
      <c r="RPD117" s="376"/>
      <c r="RPE117" s="376"/>
      <c r="RPF117" s="376"/>
      <c r="RPG117" s="376"/>
      <c r="RPH117" s="376"/>
      <c r="RPI117" s="376"/>
      <c r="RPJ117" s="376"/>
      <c r="RPK117" s="376"/>
      <c r="RPL117" s="376"/>
      <c r="RPM117" s="376"/>
      <c r="RPN117" s="376"/>
      <c r="RPO117" s="376"/>
      <c r="RPP117" s="376"/>
      <c r="RPQ117" s="376"/>
      <c r="RPR117" s="376"/>
      <c r="RPS117" s="376"/>
      <c r="RPT117" s="376"/>
      <c r="RPU117" s="376"/>
      <c r="RPV117" s="376"/>
      <c r="RPW117" s="376"/>
      <c r="RPX117" s="376"/>
      <c r="RPY117" s="376"/>
      <c r="RPZ117" s="376"/>
      <c r="RQA117" s="376"/>
      <c r="RQB117" s="376"/>
      <c r="RQC117" s="376"/>
      <c r="RQD117" s="376"/>
      <c r="RQE117" s="376"/>
      <c r="RQF117" s="376"/>
      <c r="RQG117" s="376"/>
      <c r="RQH117" s="376"/>
      <c r="RQI117" s="376"/>
      <c r="RQJ117" s="376"/>
      <c r="RQK117" s="376"/>
      <c r="RQL117" s="376"/>
      <c r="RQM117" s="376"/>
      <c r="RQN117" s="376"/>
      <c r="RQO117" s="376"/>
      <c r="RQP117" s="376"/>
      <c r="RQQ117" s="376"/>
      <c r="RQR117" s="376"/>
      <c r="RQS117" s="376"/>
      <c r="RQT117" s="376"/>
      <c r="RQU117" s="376"/>
      <c r="RQV117" s="376"/>
      <c r="RQW117" s="376"/>
      <c r="RQX117" s="376"/>
      <c r="RQY117" s="376"/>
      <c r="RQZ117" s="376"/>
      <c r="RRA117" s="376"/>
      <c r="RRB117" s="376"/>
      <c r="RRC117" s="376"/>
      <c r="RRD117" s="376"/>
      <c r="RRE117" s="376"/>
      <c r="RRF117" s="376"/>
      <c r="RRG117" s="376"/>
      <c r="RRH117" s="376"/>
      <c r="RRI117" s="376"/>
      <c r="RRJ117" s="376"/>
      <c r="RRK117" s="376"/>
      <c r="RRL117" s="376"/>
      <c r="RRM117" s="376"/>
      <c r="RRN117" s="376"/>
      <c r="RRO117" s="376"/>
      <c r="RRP117" s="376"/>
      <c r="RRQ117" s="376"/>
      <c r="RRR117" s="376"/>
      <c r="RRS117" s="376"/>
      <c r="RRT117" s="376"/>
      <c r="RRU117" s="376"/>
      <c r="RRV117" s="376"/>
      <c r="RRW117" s="376"/>
      <c r="RRX117" s="376"/>
      <c r="RRY117" s="376"/>
      <c r="RRZ117" s="376"/>
      <c r="RSA117" s="376"/>
      <c r="RSB117" s="376"/>
      <c r="RSC117" s="376"/>
      <c r="RSD117" s="376"/>
      <c r="RSE117" s="376"/>
      <c r="RSF117" s="376"/>
      <c r="RSG117" s="376"/>
      <c r="RSH117" s="376"/>
      <c r="RSI117" s="376"/>
      <c r="RSJ117" s="376"/>
      <c r="RSK117" s="376"/>
      <c r="RSL117" s="376"/>
      <c r="RSM117" s="376"/>
      <c r="RSN117" s="376"/>
      <c r="RSO117" s="376"/>
      <c r="RSP117" s="376"/>
      <c r="RSQ117" s="376"/>
      <c r="RSR117" s="376"/>
      <c r="RSS117" s="376"/>
      <c r="RST117" s="376"/>
      <c r="RSU117" s="376"/>
      <c r="RSV117" s="376"/>
      <c r="RSW117" s="376"/>
      <c r="RSX117" s="376"/>
      <c r="RSY117" s="376"/>
      <c r="RSZ117" s="376"/>
      <c r="RTA117" s="376"/>
      <c r="RTB117" s="376"/>
      <c r="RTC117" s="376"/>
      <c r="RTD117" s="376"/>
      <c r="RTE117" s="376"/>
      <c r="RTF117" s="376"/>
      <c r="RTG117" s="376"/>
      <c r="RTH117" s="376"/>
      <c r="RTI117" s="376"/>
      <c r="RTJ117" s="376"/>
      <c r="RTK117" s="376"/>
      <c r="RTL117" s="376"/>
      <c r="RTM117" s="376"/>
      <c r="RTN117" s="376"/>
      <c r="RTO117" s="376"/>
      <c r="RTP117" s="376"/>
      <c r="RTQ117" s="376"/>
      <c r="RTR117" s="376"/>
      <c r="RTS117" s="376"/>
      <c r="RTT117" s="376"/>
      <c r="RTU117" s="376"/>
      <c r="RTV117" s="376"/>
      <c r="RTW117" s="376"/>
      <c r="RTX117" s="376"/>
      <c r="RTY117" s="376"/>
      <c r="RTZ117" s="376"/>
      <c r="RUA117" s="376"/>
      <c r="RUB117" s="376"/>
      <c r="RUC117" s="376"/>
      <c r="RUD117" s="376"/>
      <c r="RUE117" s="376"/>
      <c r="RUF117" s="376"/>
      <c r="RUG117" s="376"/>
      <c r="RUH117" s="376"/>
      <c r="RUI117" s="376"/>
      <c r="RUJ117" s="376"/>
      <c r="RUK117" s="376"/>
      <c r="RUL117" s="376"/>
      <c r="RUM117" s="376"/>
      <c r="RUN117" s="376"/>
      <c r="RUO117" s="376"/>
      <c r="RUP117" s="376"/>
      <c r="RUQ117" s="376"/>
      <c r="RUR117" s="376"/>
      <c r="RUS117" s="376"/>
      <c r="RUT117" s="376"/>
      <c r="RUU117" s="376"/>
      <c r="RUV117" s="376"/>
      <c r="RUW117" s="376"/>
      <c r="RUX117" s="376"/>
      <c r="RUY117" s="376"/>
      <c r="RUZ117" s="376"/>
      <c r="RVA117" s="376"/>
      <c r="RVB117" s="376"/>
      <c r="RVC117" s="376"/>
      <c r="RVD117" s="376"/>
      <c r="RVE117" s="376"/>
      <c r="RVF117" s="376"/>
      <c r="RVG117" s="376"/>
      <c r="RVH117" s="376"/>
      <c r="RVI117" s="376"/>
      <c r="RVJ117" s="376"/>
      <c r="RVK117" s="376"/>
      <c r="RVL117" s="376"/>
      <c r="RVM117" s="376"/>
      <c r="RVN117" s="376"/>
      <c r="RVO117" s="376"/>
      <c r="RVP117" s="376"/>
      <c r="RVQ117" s="376"/>
      <c r="RVR117" s="376"/>
      <c r="RVS117" s="376"/>
      <c r="RVT117" s="376"/>
      <c r="RVU117" s="376"/>
      <c r="RVV117" s="376"/>
      <c r="RVW117" s="376"/>
      <c r="RVX117" s="376"/>
      <c r="RVY117" s="376"/>
      <c r="RVZ117" s="376"/>
      <c r="RWA117" s="376"/>
      <c r="RWB117" s="376"/>
      <c r="RWC117" s="376"/>
      <c r="RWD117" s="376"/>
      <c r="RWE117" s="376"/>
      <c r="RWF117" s="376"/>
      <c r="RWG117" s="376"/>
      <c r="RWH117" s="376"/>
      <c r="RWI117" s="376"/>
      <c r="RWJ117" s="376"/>
      <c r="RWK117" s="376"/>
      <c r="RWL117" s="376"/>
      <c r="RWM117" s="376"/>
      <c r="RWN117" s="376"/>
      <c r="RWO117" s="376"/>
      <c r="RWP117" s="376"/>
      <c r="RWQ117" s="376"/>
      <c r="RWR117" s="376"/>
      <c r="RWS117" s="376"/>
      <c r="RWT117" s="376"/>
      <c r="RWU117" s="376"/>
      <c r="RWV117" s="376"/>
      <c r="RWW117" s="376"/>
      <c r="RWX117" s="376"/>
      <c r="RWY117" s="376"/>
      <c r="RWZ117" s="376"/>
      <c r="RXA117" s="376"/>
      <c r="RXB117" s="376"/>
      <c r="RXC117" s="376"/>
      <c r="RXD117" s="376"/>
      <c r="RXE117" s="376"/>
      <c r="RXF117" s="376"/>
      <c r="RXG117" s="376"/>
      <c r="RXH117" s="376"/>
      <c r="RXI117" s="376"/>
      <c r="RXJ117" s="376"/>
      <c r="RXK117" s="376"/>
      <c r="RXL117" s="376"/>
      <c r="RXM117" s="376"/>
      <c r="RXN117" s="376"/>
      <c r="RXO117" s="376"/>
      <c r="RXP117" s="376"/>
      <c r="RXQ117" s="376"/>
      <c r="RXR117" s="376"/>
      <c r="RXS117" s="376"/>
      <c r="RXT117" s="376"/>
      <c r="RXU117" s="376"/>
      <c r="RXV117" s="376"/>
      <c r="RXW117" s="376"/>
      <c r="RXX117" s="376"/>
      <c r="RXY117" s="376"/>
      <c r="RXZ117" s="376"/>
      <c r="RYA117" s="376"/>
      <c r="RYB117" s="376"/>
      <c r="RYC117" s="376"/>
      <c r="RYD117" s="376"/>
      <c r="RYE117" s="376"/>
      <c r="RYF117" s="376"/>
      <c r="RYG117" s="376"/>
      <c r="RYH117" s="376"/>
      <c r="RYI117" s="376"/>
      <c r="RYJ117" s="376"/>
      <c r="RYK117" s="376"/>
      <c r="RYL117" s="376"/>
      <c r="RYM117" s="376"/>
      <c r="RYN117" s="376"/>
      <c r="RYO117" s="376"/>
      <c r="RYP117" s="376"/>
      <c r="RYQ117" s="376"/>
      <c r="RYR117" s="376"/>
      <c r="RYS117" s="376"/>
      <c r="RYT117" s="376"/>
      <c r="RYU117" s="376"/>
      <c r="RYV117" s="376"/>
      <c r="RYW117" s="376"/>
      <c r="RYX117" s="376"/>
      <c r="RYY117" s="376"/>
      <c r="RYZ117" s="376"/>
      <c r="RZA117" s="376"/>
      <c r="RZB117" s="376"/>
      <c r="RZC117" s="376"/>
      <c r="RZD117" s="376"/>
      <c r="RZE117" s="376"/>
      <c r="RZF117" s="376"/>
      <c r="RZG117" s="376"/>
      <c r="RZH117" s="376"/>
      <c r="RZI117" s="376"/>
      <c r="RZJ117" s="376"/>
      <c r="RZK117" s="376"/>
      <c r="RZL117" s="376"/>
      <c r="RZM117" s="376"/>
      <c r="RZN117" s="376"/>
      <c r="RZO117" s="376"/>
      <c r="RZP117" s="376"/>
      <c r="RZQ117" s="376"/>
      <c r="RZR117" s="376"/>
      <c r="RZS117" s="376"/>
      <c r="RZT117" s="376"/>
      <c r="RZU117" s="376"/>
      <c r="RZV117" s="376"/>
      <c r="RZW117" s="376"/>
      <c r="RZX117" s="376"/>
      <c r="RZY117" s="376"/>
      <c r="RZZ117" s="376"/>
      <c r="SAA117" s="376"/>
      <c r="SAB117" s="376"/>
      <c r="SAC117" s="376"/>
      <c r="SAD117" s="376"/>
      <c r="SAE117" s="376"/>
      <c r="SAF117" s="376"/>
      <c r="SAG117" s="376"/>
      <c r="SAH117" s="376"/>
      <c r="SAI117" s="376"/>
      <c r="SAJ117" s="376"/>
      <c r="SAK117" s="376"/>
      <c r="SAL117" s="376"/>
      <c r="SAM117" s="376"/>
      <c r="SAN117" s="376"/>
      <c r="SAO117" s="376"/>
      <c r="SAP117" s="376"/>
      <c r="SAQ117" s="376"/>
      <c r="SAR117" s="376"/>
      <c r="SAS117" s="376"/>
      <c r="SAT117" s="376"/>
      <c r="SAU117" s="376"/>
      <c r="SAV117" s="376"/>
      <c r="SAW117" s="376"/>
      <c r="SAX117" s="376"/>
      <c r="SAY117" s="376"/>
      <c r="SAZ117" s="376"/>
      <c r="SBA117" s="376"/>
      <c r="SBB117" s="376"/>
      <c r="SBC117" s="376"/>
      <c r="SBD117" s="376"/>
      <c r="SBE117" s="376"/>
      <c r="SBF117" s="376"/>
      <c r="SBG117" s="376"/>
      <c r="SBH117" s="376"/>
      <c r="SBI117" s="376"/>
      <c r="SBJ117" s="376"/>
      <c r="SBK117" s="376"/>
      <c r="SBL117" s="376"/>
      <c r="SBM117" s="376"/>
      <c r="SBN117" s="376"/>
      <c r="SBO117" s="376"/>
      <c r="SBP117" s="376"/>
      <c r="SBQ117" s="376"/>
      <c r="SBR117" s="376"/>
      <c r="SBS117" s="376"/>
      <c r="SBT117" s="376"/>
      <c r="SBU117" s="376"/>
      <c r="SBV117" s="376"/>
      <c r="SBW117" s="376"/>
      <c r="SBX117" s="376"/>
      <c r="SBY117" s="376"/>
      <c r="SBZ117" s="376"/>
      <c r="SCA117" s="376"/>
      <c r="SCB117" s="376"/>
      <c r="SCC117" s="376"/>
      <c r="SCD117" s="376"/>
      <c r="SCE117" s="376"/>
      <c r="SCF117" s="376"/>
      <c r="SCG117" s="376"/>
      <c r="SCH117" s="376"/>
      <c r="SCI117" s="376"/>
      <c r="SCJ117" s="376"/>
      <c r="SCK117" s="376"/>
      <c r="SCL117" s="376"/>
      <c r="SCM117" s="376"/>
      <c r="SCN117" s="376"/>
      <c r="SCO117" s="376"/>
      <c r="SCP117" s="376"/>
      <c r="SCQ117" s="376"/>
      <c r="SCR117" s="376"/>
      <c r="SCS117" s="376"/>
      <c r="SCT117" s="376"/>
      <c r="SCU117" s="376"/>
      <c r="SCV117" s="376"/>
      <c r="SCW117" s="376"/>
      <c r="SCX117" s="376"/>
      <c r="SCY117" s="376"/>
      <c r="SCZ117" s="376"/>
      <c r="SDA117" s="376"/>
      <c r="SDB117" s="376"/>
      <c r="SDC117" s="376"/>
      <c r="SDD117" s="376"/>
      <c r="SDE117" s="376"/>
      <c r="SDF117" s="376"/>
      <c r="SDG117" s="376"/>
      <c r="SDH117" s="376"/>
      <c r="SDI117" s="376"/>
      <c r="SDJ117" s="376"/>
      <c r="SDK117" s="376"/>
      <c r="SDL117" s="376"/>
      <c r="SDM117" s="376"/>
      <c r="SDN117" s="376"/>
      <c r="SDO117" s="376"/>
      <c r="SDP117" s="376"/>
      <c r="SDQ117" s="376"/>
      <c r="SDR117" s="376"/>
      <c r="SDS117" s="376"/>
      <c r="SDT117" s="376"/>
      <c r="SDU117" s="376"/>
      <c r="SDV117" s="376"/>
      <c r="SDW117" s="376"/>
      <c r="SDX117" s="376"/>
      <c r="SDY117" s="376"/>
      <c r="SDZ117" s="376"/>
      <c r="SEA117" s="376"/>
      <c r="SEB117" s="376"/>
      <c r="SEC117" s="376"/>
      <c r="SED117" s="376"/>
      <c r="SEE117" s="376"/>
      <c r="SEF117" s="376"/>
      <c r="SEG117" s="376"/>
      <c r="SEH117" s="376"/>
      <c r="SEI117" s="376"/>
      <c r="SEJ117" s="376"/>
      <c r="SEK117" s="376"/>
      <c r="SEL117" s="376"/>
      <c r="SEM117" s="376"/>
      <c r="SEN117" s="376"/>
      <c r="SEO117" s="376"/>
      <c r="SEP117" s="376"/>
      <c r="SEQ117" s="376"/>
      <c r="SER117" s="376"/>
      <c r="SES117" s="376"/>
      <c r="SET117" s="376"/>
      <c r="SEU117" s="376"/>
      <c r="SEV117" s="376"/>
      <c r="SEW117" s="376"/>
      <c r="SEX117" s="376"/>
      <c r="SEY117" s="376"/>
      <c r="SEZ117" s="376"/>
      <c r="SFA117" s="376"/>
      <c r="SFB117" s="376"/>
      <c r="SFC117" s="376"/>
      <c r="SFD117" s="376"/>
      <c r="SFE117" s="376"/>
      <c r="SFF117" s="376"/>
      <c r="SFG117" s="376"/>
      <c r="SFH117" s="376"/>
      <c r="SFI117" s="376"/>
      <c r="SFJ117" s="376"/>
      <c r="SFK117" s="376"/>
      <c r="SFL117" s="376"/>
      <c r="SFM117" s="376"/>
      <c r="SFN117" s="376"/>
      <c r="SFO117" s="376"/>
      <c r="SFP117" s="376"/>
      <c r="SFQ117" s="376"/>
      <c r="SFR117" s="376"/>
      <c r="SFS117" s="376"/>
      <c r="SFT117" s="376"/>
      <c r="SFU117" s="376"/>
      <c r="SFV117" s="376"/>
      <c r="SFW117" s="376"/>
      <c r="SFX117" s="376"/>
      <c r="SFY117" s="376"/>
      <c r="SFZ117" s="376"/>
      <c r="SGA117" s="376"/>
      <c r="SGB117" s="376"/>
      <c r="SGC117" s="376"/>
      <c r="SGD117" s="376"/>
      <c r="SGE117" s="376"/>
      <c r="SGF117" s="376"/>
      <c r="SGG117" s="376"/>
      <c r="SGH117" s="376"/>
      <c r="SGI117" s="376"/>
      <c r="SGJ117" s="376"/>
      <c r="SGK117" s="376"/>
      <c r="SGL117" s="376"/>
      <c r="SGM117" s="376"/>
      <c r="SGN117" s="376"/>
      <c r="SGO117" s="376"/>
      <c r="SGP117" s="376"/>
      <c r="SGQ117" s="376"/>
      <c r="SGR117" s="376"/>
      <c r="SGS117" s="376"/>
      <c r="SGT117" s="376"/>
      <c r="SGU117" s="376"/>
      <c r="SGV117" s="376"/>
      <c r="SGW117" s="376"/>
      <c r="SGX117" s="376"/>
      <c r="SGY117" s="376"/>
      <c r="SGZ117" s="376"/>
      <c r="SHA117" s="376"/>
      <c r="SHB117" s="376"/>
      <c r="SHC117" s="376"/>
      <c r="SHD117" s="376"/>
      <c r="SHE117" s="376"/>
      <c r="SHF117" s="376"/>
      <c r="SHG117" s="376"/>
      <c r="SHH117" s="376"/>
      <c r="SHI117" s="376"/>
      <c r="SHJ117" s="376"/>
      <c r="SHK117" s="376"/>
      <c r="SHL117" s="376"/>
      <c r="SHM117" s="376"/>
      <c r="SHN117" s="376"/>
      <c r="SHO117" s="376"/>
      <c r="SHP117" s="376"/>
      <c r="SHQ117" s="376"/>
      <c r="SHR117" s="376"/>
      <c r="SHS117" s="376"/>
      <c r="SHT117" s="376"/>
      <c r="SHU117" s="376"/>
      <c r="SHV117" s="376"/>
      <c r="SHW117" s="376"/>
      <c r="SHX117" s="376"/>
      <c r="SHY117" s="376"/>
      <c r="SHZ117" s="376"/>
      <c r="SIA117" s="376"/>
      <c r="SIB117" s="376"/>
      <c r="SIC117" s="376"/>
      <c r="SID117" s="376"/>
      <c r="SIE117" s="376"/>
      <c r="SIF117" s="376"/>
      <c r="SIG117" s="376"/>
      <c r="SIH117" s="376"/>
      <c r="SII117" s="376"/>
      <c r="SIJ117" s="376"/>
      <c r="SIK117" s="376"/>
      <c r="SIL117" s="376"/>
      <c r="SIM117" s="376"/>
      <c r="SIN117" s="376"/>
      <c r="SIO117" s="376"/>
      <c r="SIP117" s="376"/>
      <c r="SIQ117" s="376"/>
      <c r="SIR117" s="376"/>
      <c r="SIS117" s="376"/>
      <c r="SIT117" s="376"/>
      <c r="SIU117" s="376"/>
      <c r="SIV117" s="376"/>
      <c r="SIW117" s="376"/>
      <c r="SIX117" s="376"/>
      <c r="SIY117" s="376"/>
      <c r="SIZ117" s="376"/>
      <c r="SJA117" s="376"/>
      <c r="SJB117" s="376"/>
      <c r="SJC117" s="376"/>
      <c r="SJD117" s="376"/>
      <c r="SJE117" s="376"/>
      <c r="SJF117" s="376"/>
      <c r="SJG117" s="376"/>
      <c r="SJH117" s="376"/>
      <c r="SJI117" s="376"/>
      <c r="SJJ117" s="376"/>
      <c r="SJK117" s="376"/>
      <c r="SJL117" s="376"/>
      <c r="SJM117" s="376"/>
      <c r="SJN117" s="376"/>
      <c r="SJO117" s="376"/>
      <c r="SJP117" s="376"/>
      <c r="SJQ117" s="376"/>
      <c r="SJR117" s="376"/>
      <c r="SJS117" s="376"/>
      <c r="SJT117" s="376"/>
      <c r="SJU117" s="376"/>
      <c r="SJV117" s="376"/>
      <c r="SJW117" s="376"/>
      <c r="SJX117" s="376"/>
      <c r="SJY117" s="376"/>
      <c r="SJZ117" s="376"/>
      <c r="SKA117" s="376"/>
      <c r="SKB117" s="376"/>
      <c r="SKC117" s="376"/>
      <c r="SKD117" s="376"/>
      <c r="SKE117" s="376"/>
      <c r="SKF117" s="376"/>
      <c r="SKG117" s="376"/>
      <c r="SKH117" s="376"/>
      <c r="SKI117" s="376"/>
      <c r="SKJ117" s="376"/>
      <c r="SKK117" s="376"/>
      <c r="SKL117" s="376"/>
      <c r="SKM117" s="376"/>
      <c r="SKN117" s="376"/>
      <c r="SKO117" s="376"/>
      <c r="SKP117" s="376"/>
      <c r="SKQ117" s="376"/>
      <c r="SKR117" s="376"/>
      <c r="SKS117" s="376"/>
      <c r="SKT117" s="376"/>
      <c r="SKU117" s="376"/>
      <c r="SKV117" s="376"/>
      <c r="SKW117" s="376"/>
      <c r="SKX117" s="376"/>
      <c r="SKY117" s="376"/>
      <c r="SKZ117" s="376"/>
      <c r="SLA117" s="376"/>
      <c r="SLB117" s="376"/>
      <c r="SLC117" s="376"/>
      <c r="SLD117" s="376"/>
      <c r="SLE117" s="376"/>
      <c r="SLF117" s="376"/>
      <c r="SLG117" s="376"/>
      <c r="SLH117" s="376"/>
      <c r="SLI117" s="376"/>
      <c r="SLJ117" s="376"/>
      <c r="SLK117" s="376"/>
      <c r="SLL117" s="376"/>
      <c r="SLM117" s="376"/>
      <c r="SLN117" s="376"/>
      <c r="SLO117" s="376"/>
      <c r="SLP117" s="376"/>
      <c r="SLQ117" s="376"/>
      <c r="SLR117" s="376"/>
      <c r="SLS117" s="376"/>
      <c r="SLT117" s="376"/>
      <c r="SLU117" s="376"/>
      <c r="SLV117" s="376"/>
      <c r="SLW117" s="376"/>
      <c r="SLX117" s="376"/>
      <c r="SLY117" s="376"/>
      <c r="SLZ117" s="376"/>
      <c r="SMA117" s="376"/>
      <c r="SMB117" s="376"/>
      <c r="SMC117" s="376"/>
      <c r="SMD117" s="376"/>
      <c r="SME117" s="376"/>
      <c r="SMF117" s="376"/>
      <c r="SMG117" s="376"/>
      <c r="SMH117" s="376"/>
      <c r="SMI117" s="376"/>
      <c r="SMJ117" s="376"/>
      <c r="SMK117" s="376"/>
      <c r="SML117" s="376"/>
      <c r="SMM117" s="376"/>
      <c r="SMN117" s="376"/>
      <c r="SMO117" s="376"/>
      <c r="SMP117" s="376"/>
      <c r="SMQ117" s="376"/>
      <c r="SMR117" s="376"/>
      <c r="SMS117" s="376"/>
      <c r="SMT117" s="376"/>
      <c r="SMU117" s="376"/>
      <c r="SMV117" s="376"/>
      <c r="SMW117" s="376"/>
      <c r="SMX117" s="376"/>
      <c r="SMY117" s="376"/>
      <c r="SMZ117" s="376"/>
      <c r="SNA117" s="376"/>
      <c r="SNB117" s="376"/>
      <c r="SNC117" s="376"/>
      <c r="SND117" s="376"/>
      <c r="SNE117" s="376"/>
      <c r="SNF117" s="376"/>
      <c r="SNG117" s="376"/>
      <c r="SNH117" s="376"/>
      <c r="SNI117" s="376"/>
      <c r="SNJ117" s="376"/>
      <c r="SNK117" s="376"/>
      <c r="SNL117" s="376"/>
      <c r="SNM117" s="376"/>
      <c r="SNN117" s="376"/>
      <c r="SNO117" s="376"/>
      <c r="SNP117" s="376"/>
      <c r="SNQ117" s="376"/>
      <c r="SNR117" s="376"/>
      <c r="SNS117" s="376"/>
      <c r="SNT117" s="376"/>
      <c r="SNU117" s="376"/>
      <c r="SNV117" s="376"/>
      <c r="SNW117" s="376"/>
      <c r="SNX117" s="376"/>
      <c r="SNY117" s="376"/>
      <c r="SNZ117" s="376"/>
      <c r="SOA117" s="376"/>
      <c r="SOB117" s="376"/>
      <c r="SOC117" s="376"/>
      <c r="SOD117" s="376"/>
      <c r="SOE117" s="376"/>
      <c r="SOF117" s="376"/>
      <c r="SOG117" s="376"/>
      <c r="SOH117" s="376"/>
      <c r="SOI117" s="376"/>
      <c r="SOJ117" s="376"/>
      <c r="SOK117" s="376"/>
      <c r="SOL117" s="376"/>
      <c r="SOM117" s="376"/>
      <c r="SON117" s="376"/>
      <c r="SOO117" s="376"/>
      <c r="SOP117" s="376"/>
      <c r="SOQ117" s="376"/>
      <c r="SOR117" s="376"/>
      <c r="SOS117" s="376"/>
      <c r="SOT117" s="376"/>
      <c r="SOU117" s="376"/>
      <c r="SOV117" s="376"/>
      <c r="SOW117" s="376"/>
      <c r="SOX117" s="376"/>
      <c r="SOY117" s="376"/>
      <c r="SOZ117" s="376"/>
      <c r="SPA117" s="376"/>
      <c r="SPB117" s="376"/>
      <c r="SPC117" s="376"/>
      <c r="SPD117" s="376"/>
      <c r="SPE117" s="376"/>
      <c r="SPF117" s="376"/>
      <c r="SPG117" s="376"/>
      <c r="SPH117" s="376"/>
      <c r="SPI117" s="376"/>
      <c r="SPJ117" s="376"/>
      <c r="SPK117" s="376"/>
      <c r="SPL117" s="376"/>
      <c r="SPM117" s="376"/>
      <c r="SPN117" s="376"/>
      <c r="SPO117" s="376"/>
      <c r="SPP117" s="376"/>
      <c r="SPQ117" s="376"/>
      <c r="SPR117" s="376"/>
      <c r="SPS117" s="376"/>
      <c r="SPT117" s="376"/>
      <c r="SPU117" s="376"/>
      <c r="SPV117" s="376"/>
      <c r="SPW117" s="376"/>
      <c r="SPX117" s="376"/>
      <c r="SPY117" s="376"/>
      <c r="SPZ117" s="376"/>
      <c r="SQA117" s="376"/>
      <c r="SQB117" s="376"/>
      <c r="SQC117" s="376"/>
      <c r="SQD117" s="376"/>
      <c r="SQE117" s="376"/>
      <c r="SQF117" s="376"/>
      <c r="SQG117" s="376"/>
      <c r="SQH117" s="376"/>
      <c r="SQI117" s="376"/>
      <c r="SQJ117" s="376"/>
      <c r="SQK117" s="376"/>
      <c r="SQL117" s="376"/>
      <c r="SQM117" s="376"/>
      <c r="SQN117" s="376"/>
      <c r="SQO117" s="376"/>
      <c r="SQP117" s="376"/>
      <c r="SQQ117" s="376"/>
      <c r="SQR117" s="376"/>
      <c r="SQS117" s="376"/>
      <c r="SQT117" s="376"/>
      <c r="SQU117" s="376"/>
      <c r="SQV117" s="376"/>
      <c r="SQW117" s="376"/>
      <c r="SQX117" s="376"/>
      <c r="SQY117" s="376"/>
      <c r="SQZ117" s="376"/>
      <c r="SRA117" s="376"/>
      <c r="SRB117" s="376"/>
      <c r="SRC117" s="376"/>
      <c r="SRD117" s="376"/>
      <c r="SRE117" s="376"/>
      <c r="SRF117" s="376"/>
      <c r="SRG117" s="376"/>
      <c r="SRH117" s="376"/>
      <c r="SRI117" s="376"/>
      <c r="SRJ117" s="376"/>
      <c r="SRK117" s="376"/>
      <c r="SRL117" s="376"/>
      <c r="SRM117" s="376"/>
      <c r="SRN117" s="376"/>
      <c r="SRO117" s="376"/>
      <c r="SRP117" s="376"/>
      <c r="SRQ117" s="376"/>
      <c r="SRR117" s="376"/>
      <c r="SRS117" s="376"/>
      <c r="SRT117" s="376"/>
      <c r="SRU117" s="376"/>
      <c r="SRV117" s="376"/>
      <c r="SRW117" s="376"/>
      <c r="SRX117" s="376"/>
      <c r="SRY117" s="376"/>
      <c r="SRZ117" s="376"/>
      <c r="SSA117" s="376"/>
      <c r="SSB117" s="376"/>
      <c r="SSC117" s="376"/>
      <c r="SSD117" s="376"/>
      <c r="SSE117" s="376"/>
      <c r="SSF117" s="376"/>
      <c r="SSG117" s="376"/>
      <c r="SSH117" s="376"/>
      <c r="SSI117" s="376"/>
      <c r="SSJ117" s="376"/>
      <c r="SSK117" s="376"/>
      <c r="SSL117" s="376"/>
      <c r="SSM117" s="376"/>
      <c r="SSN117" s="376"/>
      <c r="SSO117" s="376"/>
      <c r="SSP117" s="376"/>
      <c r="SSQ117" s="376"/>
      <c r="SSR117" s="376"/>
      <c r="SSS117" s="376"/>
      <c r="SST117" s="376"/>
      <c r="SSU117" s="376"/>
      <c r="SSV117" s="376"/>
      <c r="SSW117" s="376"/>
      <c r="SSX117" s="376"/>
      <c r="SSY117" s="376"/>
      <c r="SSZ117" s="376"/>
      <c r="STA117" s="376"/>
      <c r="STB117" s="376"/>
      <c r="STC117" s="376"/>
      <c r="STD117" s="376"/>
      <c r="STE117" s="376"/>
      <c r="STF117" s="376"/>
      <c r="STG117" s="376"/>
      <c r="STH117" s="376"/>
      <c r="STI117" s="376"/>
      <c r="STJ117" s="376"/>
      <c r="STK117" s="376"/>
      <c r="STL117" s="376"/>
      <c r="STM117" s="376"/>
      <c r="STN117" s="376"/>
      <c r="STO117" s="376"/>
      <c r="STP117" s="376"/>
      <c r="STQ117" s="376"/>
      <c r="STR117" s="376"/>
      <c r="STS117" s="376"/>
      <c r="STT117" s="376"/>
      <c r="STU117" s="376"/>
      <c r="STV117" s="376"/>
      <c r="STW117" s="376"/>
      <c r="STX117" s="376"/>
      <c r="STY117" s="376"/>
      <c r="STZ117" s="376"/>
      <c r="SUA117" s="376"/>
      <c r="SUB117" s="376"/>
      <c r="SUC117" s="376"/>
      <c r="SUD117" s="376"/>
      <c r="SUE117" s="376"/>
      <c r="SUF117" s="376"/>
      <c r="SUG117" s="376"/>
      <c r="SUH117" s="376"/>
      <c r="SUI117" s="376"/>
      <c r="SUJ117" s="376"/>
      <c r="SUK117" s="376"/>
      <c r="SUL117" s="376"/>
      <c r="SUM117" s="376"/>
      <c r="SUN117" s="376"/>
      <c r="SUO117" s="376"/>
      <c r="SUP117" s="376"/>
      <c r="SUQ117" s="376"/>
      <c r="SUR117" s="376"/>
      <c r="SUS117" s="376"/>
      <c r="SUT117" s="376"/>
      <c r="SUU117" s="376"/>
      <c r="SUV117" s="376"/>
      <c r="SUW117" s="376"/>
      <c r="SUX117" s="376"/>
      <c r="SUY117" s="376"/>
      <c r="SUZ117" s="376"/>
      <c r="SVA117" s="376"/>
      <c r="SVB117" s="376"/>
      <c r="SVC117" s="376"/>
      <c r="SVD117" s="376"/>
      <c r="SVE117" s="376"/>
      <c r="SVF117" s="376"/>
      <c r="SVG117" s="376"/>
      <c r="SVH117" s="376"/>
      <c r="SVI117" s="376"/>
      <c r="SVJ117" s="376"/>
      <c r="SVK117" s="376"/>
      <c r="SVL117" s="376"/>
      <c r="SVM117" s="376"/>
      <c r="SVN117" s="376"/>
      <c r="SVO117" s="376"/>
      <c r="SVP117" s="376"/>
      <c r="SVQ117" s="376"/>
      <c r="SVR117" s="376"/>
      <c r="SVS117" s="376"/>
      <c r="SVT117" s="376"/>
      <c r="SVU117" s="376"/>
      <c r="SVV117" s="376"/>
      <c r="SVW117" s="376"/>
      <c r="SVX117" s="376"/>
      <c r="SVY117" s="376"/>
      <c r="SVZ117" s="376"/>
      <c r="SWA117" s="376"/>
      <c r="SWB117" s="376"/>
      <c r="SWC117" s="376"/>
      <c r="SWD117" s="376"/>
      <c r="SWE117" s="376"/>
      <c r="SWF117" s="376"/>
      <c r="SWG117" s="376"/>
      <c r="SWH117" s="376"/>
      <c r="SWI117" s="376"/>
      <c r="SWJ117" s="376"/>
      <c r="SWK117" s="376"/>
      <c r="SWL117" s="376"/>
      <c r="SWM117" s="376"/>
      <c r="SWN117" s="376"/>
      <c r="SWO117" s="376"/>
      <c r="SWP117" s="376"/>
      <c r="SWQ117" s="376"/>
      <c r="SWR117" s="376"/>
      <c r="SWS117" s="376"/>
      <c r="SWT117" s="376"/>
      <c r="SWU117" s="376"/>
      <c r="SWV117" s="376"/>
      <c r="SWW117" s="376"/>
      <c r="SWX117" s="376"/>
      <c r="SWY117" s="376"/>
      <c r="SWZ117" s="376"/>
      <c r="SXA117" s="376"/>
      <c r="SXB117" s="376"/>
      <c r="SXC117" s="376"/>
      <c r="SXD117" s="376"/>
      <c r="SXE117" s="376"/>
      <c r="SXF117" s="376"/>
      <c r="SXG117" s="376"/>
      <c r="SXH117" s="376"/>
      <c r="SXI117" s="376"/>
      <c r="SXJ117" s="376"/>
      <c r="SXK117" s="376"/>
      <c r="SXL117" s="376"/>
      <c r="SXM117" s="376"/>
      <c r="SXN117" s="376"/>
      <c r="SXO117" s="376"/>
      <c r="SXP117" s="376"/>
      <c r="SXQ117" s="376"/>
      <c r="SXR117" s="376"/>
      <c r="SXS117" s="376"/>
      <c r="SXT117" s="376"/>
      <c r="SXU117" s="376"/>
      <c r="SXV117" s="376"/>
      <c r="SXW117" s="376"/>
      <c r="SXX117" s="376"/>
      <c r="SXY117" s="376"/>
      <c r="SXZ117" s="376"/>
      <c r="SYA117" s="376"/>
      <c r="SYB117" s="376"/>
      <c r="SYC117" s="376"/>
      <c r="SYD117" s="376"/>
      <c r="SYE117" s="376"/>
      <c r="SYF117" s="376"/>
      <c r="SYG117" s="376"/>
      <c r="SYH117" s="376"/>
      <c r="SYI117" s="376"/>
      <c r="SYJ117" s="376"/>
      <c r="SYK117" s="376"/>
      <c r="SYL117" s="376"/>
      <c r="SYM117" s="376"/>
      <c r="SYN117" s="376"/>
      <c r="SYO117" s="376"/>
      <c r="SYP117" s="376"/>
      <c r="SYQ117" s="376"/>
      <c r="SYR117" s="376"/>
      <c r="SYS117" s="376"/>
      <c r="SYT117" s="376"/>
      <c r="SYU117" s="376"/>
      <c r="SYV117" s="376"/>
      <c r="SYW117" s="376"/>
      <c r="SYX117" s="376"/>
      <c r="SYY117" s="376"/>
      <c r="SYZ117" s="376"/>
      <c r="SZA117" s="376"/>
      <c r="SZB117" s="376"/>
      <c r="SZC117" s="376"/>
      <c r="SZD117" s="376"/>
      <c r="SZE117" s="376"/>
      <c r="SZF117" s="376"/>
      <c r="SZG117" s="376"/>
      <c r="SZH117" s="376"/>
      <c r="SZI117" s="376"/>
      <c r="SZJ117" s="376"/>
      <c r="SZK117" s="376"/>
      <c r="SZL117" s="376"/>
      <c r="SZM117" s="376"/>
      <c r="SZN117" s="376"/>
      <c r="SZO117" s="376"/>
      <c r="SZP117" s="376"/>
      <c r="SZQ117" s="376"/>
      <c r="SZR117" s="376"/>
      <c r="SZS117" s="376"/>
      <c r="SZT117" s="376"/>
      <c r="SZU117" s="376"/>
      <c r="SZV117" s="376"/>
      <c r="SZW117" s="376"/>
      <c r="SZX117" s="376"/>
      <c r="SZY117" s="376"/>
      <c r="SZZ117" s="376"/>
      <c r="TAA117" s="376"/>
      <c r="TAB117" s="376"/>
      <c r="TAC117" s="376"/>
      <c r="TAD117" s="376"/>
      <c r="TAE117" s="376"/>
      <c r="TAF117" s="376"/>
      <c r="TAG117" s="376"/>
      <c r="TAH117" s="376"/>
      <c r="TAI117" s="376"/>
      <c r="TAJ117" s="376"/>
      <c r="TAK117" s="376"/>
      <c r="TAL117" s="376"/>
      <c r="TAM117" s="376"/>
      <c r="TAN117" s="376"/>
      <c r="TAO117" s="376"/>
      <c r="TAP117" s="376"/>
      <c r="TAQ117" s="376"/>
      <c r="TAR117" s="376"/>
      <c r="TAS117" s="376"/>
      <c r="TAT117" s="376"/>
      <c r="TAU117" s="376"/>
      <c r="TAV117" s="376"/>
      <c r="TAW117" s="376"/>
      <c r="TAX117" s="376"/>
      <c r="TAY117" s="376"/>
      <c r="TAZ117" s="376"/>
      <c r="TBA117" s="376"/>
      <c r="TBB117" s="376"/>
      <c r="TBC117" s="376"/>
      <c r="TBD117" s="376"/>
      <c r="TBE117" s="376"/>
      <c r="TBF117" s="376"/>
      <c r="TBG117" s="376"/>
      <c r="TBH117" s="376"/>
      <c r="TBI117" s="376"/>
      <c r="TBJ117" s="376"/>
      <c r="TBK117" s="376"/>
      <c r="TBL117" s="376"/>
      <c r="TBM117" s="376"/>
      <c r="TBN117" s="376"/>
      <c r="TBO117" s="376"/>
      <c r="TBP117" s="376"/>
      <c r="TBQ117" s="376"/>
      <c r="TBR117" s="376"/>
      <c r="TBS117" s="376"/>
      <c r="TBT117" s="376"/>
      <c r="TBU117" s="376"/>
      <c r="TBV117" s="376"/>
      <c r="TBW117" s="376"/>
      <c r="TBX117" s="376"/>
      <c r="TBY117" s="376"/>
      <c r="TBZ117" s="376"/>
      <c r="TCA117" s="376"/>
      <c r="TCB117" s="376"/>
      <c r="TCC117" s="376"/>
      <c r="TCD117" s="376"/>
      <c r="TCE117" s="376"/>
      <c r="TCF117" s="376"/>
      <c r="TCG117" s="376"/>
      <c r="TCH117" s="376"/>
      <c r="TCI117" s="376"/>
      <c r="TCJ117" s="376"/>
      <c r="TCK117" s="376"/>
      <c r="TCL117" s="376"/>
      <c r="TCM117" s="376"/>
      <c r="TCN117" s="376"/>
      <c r="TCO117" s="376"/>
      <c r="TCP117" s="376"/>
      <c r="TCQ117" s="376"/>
      <c r="TCR117" s="376"/>
      <c r="TCS117" s="376"/>
      <c r="TCT117" s="376"/>
      <c r="TCU117" s="376"/>
      <c r="TCV117" s="376"/>
      <c r="TCW117" s="376"/>
      <c r="TCX117" s="376"/>
      <c r="TCY117" s="376"/>
      <c r="TCZ117" s="376"/>
      <c r="TDA117" s="376"/>
      <c r="TDB117" s="376"/>
      <c r="TDC117" s="376"/>
      <c r="TDD117" s="376"/>
      <c r="TDE117" s="376"/>
      <c r="TDF117" s="376"/>
      <c r="TDG117" s="376"/>
      <c r="TDH117" s="376"/>
      <c r="TDI117" s="376"/>
      <c r="TDJ117" s="376"/>
      <c r="TDK117" s="376"/>
      <c r="TDL117" s="376"/>
      <c r="TDM117" s="376"/>
      <c r="TDN117" s="376"/>
      <c r="TDO117" s="376"/>
      <c r="TDP117" s="376"/>
      <c r="TDQ117" s="376"/>
      <c r="TDR117" s="376"/>
      <c r="TDS117" s="376"/>
      <c r="TDT117" s="376"/>
      <c r="TDU117" s="376"/>
      <c r="TDV117" s="376"/>
      <c r="TDW117" s="376"/>
      <c r="TDX117" s="376"/>
      <c r="TDY117" s="376"/>
      <c r="TDZ117" s="376"/>
      <c r="TEA117" s="376"/>
      <c r="TEB117" s="376"/>
      <c r="TEC117" s="376"/>
      <c r="TED117" s="376"/>
      <c r="TEE117" s="376"/>
      <c r="TEF117" s="376"/>
      <c r="TEG117" s="376"/>
      <c r="TEH117" s="376"/>
      <c r="TEI117" s="376"/>
      <c r="TEJ117" s="376"/>
      <c r="TEK117" s="376"/>
      <c r="TEL117" s="376"/>
      <c r="TEM117" s="376"/>
      <c r="TEN117" s="376"/>
      <c r="TEO117" s="376"/>
      <c r="TEP117" s="376"/>
      <c r="TEQ117" s="376"/>
      <c r="TER117" s="376"/>
      <c r="TES117" s="376"/>
      <c r="TET117" s="376"/>
      <c r="TEU117" s="376"/>
      <c r="TEV117" s="376"/>
      <c r="TEW117" s="376"/>
      <c r="TEX117" s="376"/>
      <c r="TEY117" s="376"/>
      <c r="TEZ117" s="376"/>
      <c r="TFA117" s="376"/>
      <c r="TFB117" s="376"/>
      <c r="TFC117" s="376"/>
      <c r="TFD117" s="376"/>
      <c r="TFE117" s="376"/>
      <c r="TFF117" s="376"/>
      <c r="TFG117" s="376"/>
      <c r="TFH117" s="376"/>
      <c r="TFI117" s="376"/>
      <c r="TFJ117" s="376"/>
      <c r="TFK117" s="376"/>
      <c r="TFL117" s="376"/>
      <c r="TFM117" s="376"/>
      <c r="TFN117" s="376"/>
      <c r="TFO117" s="376"/>
      <c r="TFP117" s="376"/>
      <c r="TFQ117" s="376"/>
      <c r="TFR117" s="376"/>
      <c r="TFS117" s="376"/>
      <c r="TFT117" s="376"/>
      <c r="TFU117" s="376"/>
      <c r="TFV117" s="376"/>
      <c r="TFW117" s="376"/>
      <c r="TFX117" s="376"/>
      <c r="TFY117" s="376"/>
      <c r="TFZ117" s="376"/>
      <c r="TGA117" s="376"/>
      <c r="TGB117" s="376"/>
      <c r="TGC117" s="376"/>
      <c r="TGD117" s="376"/>
      <c r="TGE117" s="376"/>
      <c r="TGF117" s="376"/>
      <c r="TGG117" s="376"/>
      <c r="TGH117" s="376"/>
      <c r="TGI117" s="376"/>
      <c r="TGJ117" s="376"/>
      <c r="TGK117" s="376"/>
      <c r="TGL117" s="376"/>
      <c r="TGM117" s="376"/>
      <c r="TGN117" s="376"/>
      <c r="TGO117" s="376"/>
      <c r="TGP117" s="376"/>
      <c r="TGQ117" s="376"/>
      <c r="TGR117" s="376"/>
      <c r="TGS117" s="376"/>
      <c r="TGT117" s="376"/>
      <c r="TGU117" s="376"/>
      <c r="TGV117" s="376"/>
      <c r="TGW117" s="376"/>
      <c r="TGX117" s="376"/>
      <c r="TGY117" s="376"/>
      <c r="TGZ117" s="376"/>
      <c r="THA117" s="376"/>
      <c r="THB117" s="376"/>
      <c r="THC117" s="376"/>
      <c r="THD117" s="376"/>
      <c r="THE117" s="376"/>
      <c r="THF117" s="376"/>
      <c r="THG117" s="376"/>
      <c r="THH117" s="376"/>
      <c r="THI117" s="376"/>
      <c r="THJ117" s="376"/>
      <c r="THK117" s="376"/>
      <c r="THL117" s="376"/>
      <c r="THM117" s="376"/>
      <c r="THN117" s="376"/>
      <c r="THO117" s="376"/>
      <c r="THP117" s="376"/>
      <c r="THQ117" s="376"/>
      <c r="THR117" s="376"/>
      <c r="THS117" s="376"/>
      <c r="THT117" s="376"/>
      <c r="THU117" s="376"/>
      <c r="THV117" s="376"/>
      <c r="THW117" s="376"/>
      <c r="THX117" s="376"/>
      <c r="THY117" s="376"/>
      <c r="THZ117" s="376"/>
      <c r="TIA117" s="376"/>
      <c r="TIB117" s="376"/>
      <c r="TIC117" s="376"/>
      <c r="TID117" s="376"/>
      <c r="TIE117" s="376"/>
      <c r="TIF117" s="376"/>
      <c r="TIG117" s="376"/>
      <c r="TIH117" s="376"/>
      <c r="TII117" s="376"/>
      <c r="TIJ117" s="376"/>
      <c r="TIK117" s="376"/>
      <c r="TIL117" s="376"/>
      <c r="TIM117" s="376"/>
      <c r="TIN117" s="376"/>
      <c r="TIO117" s="376"/>
      <c r="TIP117" s="376"/>
      <c r="TIQ117" s="376"/>
      <c r="TIR117" s="376"/>
      <c r="TIS117" s="376"/>
      <c r="TIT117" s="376"/>
      <c r="TIU117" s="376"/>
      <c r="TIV117" s="376"/>
      <c r="TIW117" s="376"/>
      <c r="TIX117" s="376"/>
      <c r="TIY117" s="376"/>
      <c r="TIZ117" s="376"/>
      <c r="TJA117" s="376"/>
      <c r="TJB117" s="376"/>
      <c r="TJC117" s="376"/>
      <c r="TJD117" s="376"/>
      <c r="TJE117" s="376"/>
      <c r="TJF117" s="376"/>
      <c r="TJG117" s="376"/>
      <c r="TJH117" s="376"/>
      <c r="TJI117" s="376"/>
      <c r="TJJ117" s="376"/>
      <c r="TJK117" s="376"/>
      <c r="TJL117" s="376"/>
      <c r="TJM117" s="376"/>
      <c r="TJN117" s="376"/>
      <c r="TJO117" s="376"/>
      <c r="TJP117" s="376"/>
      <c r="TJQ117" s="376"/>
      <c r="TJR117" s="376"/>
      <c r="TJS117" s="376"/>
      <c r="TJT117" s="376"/>
      <c r="TJU117" s="376"/>
      <c r="TJV117" s="376"/>
      <c r="TJW117" s="376"/>
      <c r="TJX117" s="376"/>
      <c r="TJY117" s="376"/>
      <c r="TJZ117" s="376"/>
      <c r="TKA117" s="376"/>
      <c r="TKB117" s="376"/>
      <c r="TKC117" s="376"/>
      <c r="TKD117" s="376"/>
      <c r="TKE117" s="376"/>
      <c r="TKF117" s="376"/>
      <c r="TKG117" s="376"/>
      <c r="TKH117" s="376"/>
      <c r="TKI117" s="376"/>
      <c r="TKJ117" s="376"/>
      <c r="TKK117" s="376"/>
      <c r="TKL117" s="376"/>
      <c r="TKM117" s="376"/>
      <c r="TKN117" s="376"/>
      <c r="TKO117" s="376"/>
      <c r="TKP117" s="376"/>
      <c r="TKQ117" s="376"/>
      <c r="TKR117" s="376"/>
      <c r="TKS117" s="376"/>
      <c r="TKT117" s="376"/>
      <c r="TKU117" s="376"/>
      <c r="TKV117" s="376"/>
      <c r="TKW117" s="376"/>
      <c r="TKX117" s="376"/>
      <c r="TKY117" s="376"/>
      <c r="TKZ117" s="376"/>
      <c r="TLA117" s="376"/>
      <c r="TLB117" s="376"/>
      <c r="TLC117" s="376"/>
      <c r="TLD117" s="376"/>
      <c r="TLE117" s="376"/>
      <c r="TLF117" s="376"/>
      <c r="TLG117" s="376"/>
      <c r="TLH117" s="376"/>
      <c r="TLI117" s="376"/>
      <c r="TLJ117" s="376"/>
      <c r="TLK117" s="376"/>
      <c r="TLL117" s="376"/>
      <c r="TLM117" s="376"/>
      <c r="TLN117" s="376"/>
      <c r="TLO117" s="376"/>
      <c r="TLP117" s="376"/>
      <c r="TLQ117" s="376"/>
      <c r="TLR117" s="376"/>
      <c r="TLS117" s="376"/>
      <c r="TLT117" s="376"/>
      <c r="TLU117" s="376"/>
      <c r="TLV117" s="376"/>
      <c r="TLW117" s="376"/>
      <c r="TLX117" s="376"/>
      <c r="TLY117" s="376"/>
      <c r="TLZ117" s="376"/>
      <c r="TMA117" s="376"/>
      <c r="TMB117" s="376"/>
      <c r="TMC117" s="376"/>
      <c r="TMD117" s="376"/>
      <c r="TME117" s="376"/>
      <c r="TMF117" s="376"/>
      <c r="TMG117" s="376"/>
      <c r="TMH117" s="376"/>
      <c r="TMI117" s="376"/>
      <c r="TMJ117" s="376"/>
      <c r="TMK117" s="376"/>
      <c r="TML117" s="376"/>
      <c r="TMM117" s="376"/>
      <c r="TMN117" s="376"/>
      <c r="TMO117" s="376"/>
      <c r="TMP117" s="376"/>
      <c r="TMQ117" s="376"/>
      <c r="TMR117" s="376"/>
      <c r="TMS117" s="376"/>
      <c r="TMT117" s="376"/>
      <c r="TMU117" s="376"/>
      <c r="TMV117" s="376"/>
      <c r="TMW117" s="376"/>
      <c r="TMX117" s="376"/>
      <c r="TMY117" s="376"/>
      <c r="TMZ117" s="376"/>
      <c r="TNA117" s="376"/>
      <c r="TNB117" s="376"/>
      <c r="TNC117" s="376"/>
      <c r="TND117" s="376"/>
      <c r="TNE117" s="376"/>
      <c r="TNF117" s="376"/>
      <c r="TNG117" s="376"/>
      <c r="TNH117" s="376"/>
      <c r="TNI117" s="376"/>
      <c r="TNJ117" s="376"/>
      <c r="TNK117" s="376"/>
      <c r="TNL117" s="376"/>
      <c r="TNM117" s="376"/>
      <c r="TNN117" s="376"/>
      <c r="TNO117" s="376"/>
      <c r="TNP117" s="376"/>
      <c r="TNQ117" s="376"/>
      <c r="TNR117" s="376"/>
      <c r="TNS117" s="376"/>
      <c r="TNT117" s="376"/>
      <c r="TNU117" s="376"/>
      <c r="TNV117" s="376"/>
      <c r="TNW117" s="376"/>
      <c r="TNX117" s="376"/>
      <c r="TNY117" s="376"/>
      <c r="TNZ117" s="376"/>
      <c r="TOA117" s="376"/>
      <c r="TOB117" s="376"/>
      <c r="TOC117" s="376"/>
      <c r="TOD117" s="376"/>
      <c r="TOE117" s="376"/>
      <c r="TOF117" s="376"/>
      <c r="TOG117" s="376"/>
      <c r="TOH117" s="376"/>
      <c r="TOI117" s="376"/>
      <c r="TOJ117" s="376"/>
      <c r="TOK117" s="376"/>
      <c r="TOL117" s="376"/>
      <c r="TOM117" s="376"/>
      <c r="TON117" s="376"/>
      <c r="TOO117" s="376"/>
      <c r="TOP117" s="376"/>
      <c r="TOQ117" s="376"/>
      <c r="TOR117" s="376"/>
      <c r="TOS117" s="376"/>
      <c r="TOT117" s="376"/>
      <c r="TOU117" s="376"/>
      <c r="TOV117" s="376"/>
      <c r="TOW117" s="376"/>
      <c r="TOX117" s="376"/>
      <c r="TOY117" s="376"/>
      <c r="TOZ117" s="376"/>
      <c r="TPA117" s="376"/>
      <c r="TPB117" s="376"/>
      <c r="TPC117" s="376"/>
      <c r="TPD117" s="376"/>
      <c r="TPE117" s="376"/>
      <c r="TPF117" s="376"/>
      <c r="TPG117" s="376"/>
      <c r="TPH117" s="376"/>
      <c r="TPI117" s="376"/>
      <c r="TPJ117" s="376"/>
      <c r="TPK117" s="376"/>
      <c r="TPL117" s="376"/>
      <c r="TPM117" s="376"/>
      <c r="TPN117" s="376"/>
      <c r="TPO117" s="376"/>
      <c r="TPP117" s="376"/>
      <c r="TPQ117" s="376"/>
      <c r="TPR117" s="376"/>
      <c r="TPS117" s="376"/>
      <c r="TPT117" s="376"/>
      <c r="TPU117" s="376"/>
      <c r="TPV117" s="376"/>
      <c r="TPW117" s="376"/>
      <c r="TPX117" s="376"/>
      <c r="TPY117" s="376"/>
      <c r="TPZ117" s="376"/>
      <c r="TQA117" s="376"/>
      <c r="TQB117" s="376"/>
      <c r="TQC117" s="376"/>
      <c r="TQD117" s="376"/>
      <c r="TQE117" s="376"/>
      <c r="TQF117" s="376"/>
      <c r="TQG117" s="376"/>
      <c r="TQH117" s="376"/>
      <c r="TQI117" s="376"/>
      <c r="TQJ117" s="376"/>
      <c r="TQK117" s="376"/>
      <c r="TQL117" s="376"/>
      <c r="TQM117" s="376"/>
      <c r="TQN117" s="376"/>
      <c r="TQO117" s="376"/>
      <c r="TQP117" s="376"/>
      <c r="TQQ117" s="376"/>
      <c r="TQR117" s="376"/>
      <c r="TQS117" s="376"/>
      <c r="TQT117" s="376"/>
      <c r="TQU117" s="376"/>
      <c r="TQV117" s="376"/>
      <c r="TQW117" s="376"/>
      <c r="TQX117" s="376"/>
      <c r="TQY117" s="376"/>
      <c r="TQZ117" s="376"/>
      <c r="TRA117" s="376"/>
      <c r="TRB117" s="376"/>
      <c r="TRC117" s="376"/>
      <c r="TRD117" s="376"/>
      <c r="TRE117" s="376"/>
      <c r="TRF117" s="376"/>
      <c r="TRG117" s="376"/>
      <c r="TRH117" s="376"/>
      <c r="TRI117" s="376"/>
      <c r="TRJ117" s="376"/>
      <c r="TRK117" s="376"/>
      <c r="TRL117" s="376"/>
      <c r="TRM117" s="376"/>
      <c r="TRN117" s="376"/>
      <c r="TRO117" s="376"/>
      <c r="TRP117" s="376"/>
      <c r="TRQ117" s="376"/>
      <c r="TRR117" s="376"/>
      <c r="TRS117" s="376"/>
      <c r="TRT117" s="376"/>
      <c r="TRU117" s="376"/>
      <c r="TRV117" s="376"/>
      <c r="TRW117" s="376"/>
      <c r="TRX117" s="376"/>
      <c r="TRY117" s="376"/>
      <c r="TRZ117" s="376"/>
      <c r="TSA117" s="376"/>
      <c r="TSB117" s="376"/>
      <c r="TSC117" s="376"/>
      <c r="TSD117" s="376"/>
      <c r="TSE117" s="376"/>
      <c r="TSF117" s="376"/>
      <c r="TSG117" s="376"/>
      <c r="TSH117" s="376"/>
      <c r="TSI117" s="376"/>
      <c r="TSJ117" s="376"/>
      <c r="TSK117" s="376"/>
      <c r="TSL117" s="376"/>
      <c r="TSM117" s="376"/>
      <c r="TSN117" s="376"/>
      <c r="TSO117" s="376"/>
      <c r="TSP117" s="376"/>
      <c r="TSQ117" s="376"/>
      <c r="TSR117" s="376"/>
      <c r="TSS117" s="376"/>
      <c r="TST117" s="376"/>
      <c r="TSU117" s="376"/>
      <c r="TSV117" s="376"/>
      <c r="TSW117" s="376"/>
      <c r="TSX117" s="376"/>
      <c r="TSY117" s="376"/>
      <c r="TSZ117" s="376"/>
      <c r="TTA117" s="376"/>
      <c r="TTB117" s="376"/>
      <c r="TTC117" s="376"/>
      <c r="TTD117" s="376"/>
      <c r="TTE117" s="376"/>
      <c r="TTF117" s="376"/>
      <c r="TTG117" s="376"/>
      <c r="TTH117" s="376"/>
      <c r="TTI117" s="376"/>
      <c r="TTJ117" s="376"/>
      <c r="TTK117" s="376"/>
      <c r="TTL117" s="376"/>
      <c r="TTM117" s="376"/>
      <c r="TTN117" s="376"/>
      <c r="TTO117" s="376"/>
      <c r="TTP117" s="376"/>
      <c r="TTQ117" s="376"/>
      <c r="TTR117" s="376"/>
      <c r="TTS117" s="376"/>
      <c r="TTT117" s="376"/>
      <c r="TTU117" s="376"/>
      <c r="TTV117" s="376"/>
      <c r="TTW117" s="376"/>
      <c r="TTX117" s="376"/>
      <c r="TTY117" s="376"/>
      <c r="TTZ117" s="376"/>
      <c r="TUA117" s="376"/>
      <c r="TUB117" s="376"/>
      <c r="TUC117" s="376"/>
      <c r="TUD117" s="376"/>
      <c r="TUE117" s="376"/>
      <c r="TUF117" s="376"/>
      <c r="TUG117" s="376"/>
      <c r="TUH117" s="376"/>
      <c r="TUI117" s="376"/>
      <c r="TUJ117" s="376"/>
      <c r="TUK117" s="376"/>
      <c r="TUL117" s="376"/>
      <c r="TUM117" s="376"/>
      <c r="TUN117" s="376"/>
      <c r="TUO117" s="376"/>
      <c r="TUP117" s="376"/>
      <c r="TUQ117" s="376"/>
      <c r="TUR117" s="376"/>
      <c r="TUS117" s="376"/>
      <c r="TUT117" s="376"/>
      <c r="TUU117" s="376"/>
      <c r="TUV117" s="376"/>
      <c r="TUW117" s="376"/>
      <c r="TUX117" s="376"/>
      <c r="TUY117" s="376"/>
      <c r="TUZ117" s="376"/>
      <c r="TVA117" s="376"/>
      <c r="TVB117" s="376"/>
      <c r="TVC117" s="376"/>
      <c r="TVD117" s="376"/>
      <c r="TVE117" s="376"/>
      <c r="TVF117" s="376"/>
      <c r="TVG117" s="376"/>
      <c r="TVH117" s="376"/>
      <c r="TVI117" s="376"/>
      <c r="TVJ117" s="376"/>
      <c r="TVK117" s="376"/>
      <c r="TVL117" s="376"/>
      <c r="TVM117" s="376"/>
      <c r="TVN117" s="376"/>
      <c r="TVO117" s="376"/>
      <c r="TVP117" s="376"/>
      <c r="TVQ117" s="376"/>
      <c r="TVR117" s="376"/>
      <c r="TVS117" s="376"/>
      <c r="TVT117" s="376"/>
      <c r="TVU117" s="376"/>
      <c r="TVV117" s="376"/>
      <c r="TVW117" s="376"/>
      <c r="TVX117" s="376"/>
      <c r="TVY117" s="376"/>
      <c r="TVZ117" s="376"/>
      <c r="TWA117" s="376"/>
      <c r="TWB117" s="376"/>
      <c r="TWC117" s="376"/>
      <c r="TWD117" s="376"/>
      <c r="TWE117" s="376"/>
      <c r="TWF117" s="376"/>
      <c r="TWG117" s="376"/>
      <c r="TWH117" s="376"/>
      <c r="TWI117" s="376"/>
      <c r="TWJ117" s="376"/>
      <c r="TWK117" s="376"/>
      <c r="TWL117" s="376"/>
      <c r="TWM117" s="376"/>
      <c r="TWN117" s="376"/>
      <c r="TWO117" s="376"/>
      <c r="TWP117" s="376"/>
      <c r="TWQ117" s="376"/>
      <c r="TWR117" s="376"/>
      <c r="TWS117" s="376"/>
      <c r="TWT117" s="376"/>
      <c r="TWU117" s="376"/>
      <c r="TWV117" s="376"/>
      <c r="TWW117" s="376"/>
      <c r="TWX117" s="376"/>
      <c r="TWY117" s="376"/>
      <c r="TWZ117" s="376"/>
      <c r="TXA117" s="376"/>
      <c r="TXB117" s="376"/>
      <c r="TXC117" s="376"/>
      <c r="TXD117" s="376"/>
      <c r="TXE117" s="376"/>
      <c r="TXF117" s="376"/>
      <c r="TXG117" s="376"/>
      <c r="TXH117" s="376"/>
      <c r="TXI117" s="376"/>
      <c r="TXJ117" s="376"/>
      <c r="TXK117" s="376"/>
      <c r="TXL117" s="376"/>
      <c r="TXM117" s="376"/>
      <c r="TXN117" s="376"/>
      <c r="TXO117" s="376"/>
      <c r="TXP117" s="376"/>
      <c r="TXQ117" s="376"/>
      <c r="TXR117" s="376"/>
      <c r="TXS117" s="376"/>
      <c r="TXT117" s="376"/>
      <c r="TXU117" s="376"/>
      <c r="TXV117" s="376"/>
      <c r="TXW117" s="376"/>
      <c r="TXX117" s="376"/>
      <c r="TXY117" s="376"/>
      <c r="TXZ117" s="376"/>
      <c r="TYA117" s="376"/>
      <c r="TYB117" s="376"/>
      <c r="TYC117" s="376"/>
      <c r="TYD117" s="376"/>
      <c r="TYE117" s="376"/>
      <c r="TYF117" s="376"/>
      <c r="TYG117" s="376"/>
      <c r="TYH117" s="376"/>
      <c r="TYI117" s="376"/>
      <c r="TYJ117" s="376"/>
      <c r="TYK117" s="376"/>
      <c r="TYL117" s="376"/>
      <c r="TYM117" s="376"/>
      <c r="TYN117" s="376"/>
      <c r="TYO117" s="376"/>
      <c r="TYP117" s="376"/>
      <c r="TYQ117" s="376"/>
      <c r="TYR117" s="376"/>
      <c r="TYS117" s="376"/>
      <c r="TYT117" s="376"/>
      <c r="TYU117" s="376"/>
      <c r="TYV117" s="376"/>
      <c r="TYW117" s="376"/>
      <c r="TYX117" s="376"/>
      <c r="TYY117" s="376"/>
      <c r="TYZ117" s="376"/>
      <c r="TZA117" s="376"/>
      <c r="TZB117" s="376"/>
      <c r="TZC117" s="376"/>
      <c r="TZD117" s="376"/>
      <c r="TZE117" s="376"/>
      <c r="TZF117" s="376"/>
      <c r="TZG117" s="376"/>
      <c r="TZH117" s="376"/>
      <c r="TZI117" s="376"/>
      <c r="TZJ117" s="376"/>
      <c r="TZK117" s="376"/>
      <c r="TZL117" s="376"/>
      <c r="TZM117" s="376"/>
      <c r="TZN117" s="376"/>
      <c r="TZO117" s="376"/>
      <c r="TZP117" s="376"/>
      <c r="TZQ117" s="376"/>
      <c r="TZR117" s="376"/>
      <c r="TZS117" s="376"/>
      <c r="TZT117" s="376"/>
      <c r="TZU117" s="376"/>
      <c r="TZV117" s="376"/>
      <c r="TZW117" s="376"/>
      <c r="TZX117" s="376"/>
      <c r="TZY117" s="376"/>
      <c r="TZZ117" s="376"/>
      <c r="UAA117" s="376"/>
      <c r="UAB117" s="376"/>
      <c r="UAC117" s="376"/>
      <c r="UAD117" s="376"/>
      <c r="UAE117" s="376"/>
      <c r="UAF117" s="376"/>
      <c r="UAG117" s="376"/>
      <c r="UAH117" s="376"/>
      <c r="UAI117" s="376"/>
      <c r="UAJ117" s="376"/>
      <c r="UAK117" s="376"/>
      <c r="UAL117" s="376"/>
      <c r="UAM117" s="376"/>
      <c r="UAN117" s="376"/>
      <c r="UAO117" s="376"/>
      <c r="UAP117" s="376"/>
      <c r="UAQ117" s="376"/>
      <c r="UAR117" s="376"/>
      <c r="UAS117" s="376"/>
      <c r="UAT117" s="376"/>
      <c r="UAU117" s="376"/>
      <c r="UAV117" s="376"/>
      <c r="UAW117" s="376"/>
      <c r="UAX117" s="376"/>
      <c r="UAY117" s="376"/>
      <c r="UAZ117" s="376"/>
      <c r="UBA117" s="376"/>
      <c r="UBB117" s="376"/>
      <c r="UBC117" s="376"/>
      <c r="UBD117" s="376"/>
      <c r="UBE117" s="376"/>
      <c r="UBF117" s="376"/>
      <c r="UBG117" s="376"/>
      <c r="UBH117" s="376"/>
      <c r="UBI117" s="376"/>
      <c r="UBJ117" s="376"/>
      <c r="UBK117" s="376"/>
      <c r="UBL117" s="376"/>
      <c r="UBM117" s="376"/>
      <c r="UBN117" s="376"/>
      <c r="UBO117" s="376"/>
      <c r="UBP117" s="376"/>
      <c r="UBQ117" s="376"/>
      <c r="UBR117" s="376"/>
      <c r="UBS117" s="376"/>
      <c r="UBT117" s="376"/>
      <c r="UBU117" s="376"/>
      <c r="UBV117" s="376"/>
      <c r="UBW117" s="376"/>
      <c r="UBX117" s="376"/>
      <c r="UBY117" s="376"/>
      <c r="UBZ117" s="376"/>
      <c r="UCA117" s="376"/>
      <c r="UCB117" s="376"/>
      <c r="UCC117" s="376"/>
      <c r="UCD117" s="376"/>
      <c r="UCE117" s="376"/>
      <c r="UCF117" s="376"/>
      <c r="UCG117" s="376"/>
      <c r="UCH117" s="376"/>
      <c r="UCI117" s="376"/>
      <c r="UCJ117" s="376"/>
      <c r="UCK117" s="376"/>
      <c r="UCL117" s="376"/>
      <c r="UCM117" s="376"/>
      <c r="UCN117" s="376"/>
      <c r="UCO117" s="376"/>
      <c r="UCP117" s="376"/>
      <c r="UCQ117" s="376"/>
      <c r="UCR117" s="376"/>
      <c r="UCS117" s="376"/>
      <c r="UCT117" s="376"/>
      <c r="UCU117" s="376"/>
      <c r="UCV117" s="376"/>
      <c r="UCW117" s="376"/>
      <c r="UCX117" s="376"/>
      <c r="UCY117" s="376"/>
      <c r="UCZ117" s="376"/>
      <c r="UDA117" s="376"/>
      <c r="UDB117" s="376"/>
      <c r="UDC117" s="376"/>
      <c r="UDD117" s="376"/>
      <c r="UDE117" s="376"/>
      <c r="UDF117" s="376"/>
      <c r="UDG117" s="376"/>
      <c r="UDH117" s="376"/>
      <c r="UDI117" s="376"/>
      <c r="UDJ117" s="376"/>
      <c r="UDK117" s="376"/>
      <c r="UDL117" s="376"/>
      <c r="UDM117" s="376"/>
      <c r="UDN117" s="376"/>
      <c r="UDO117" s="376"/>
      <c r="UDP117" s="376"/>
      <c r="UDQ117" s="376"/>
      <c r="UDR117" s="376"/>
      <c r="UDS117" s="376"/>
      <c r="UDT117" s="376"/>
      <c r="UDU117" s="376"/>
      <c r="UDV117" s="376"/>
      <c r="UDW117" s="376"/>
      <c r="UDX117" s="376"/>
      <c r="UDY117" s="376"/>
      <c r="UDZ117" s="376"/>
      <c r="UEA117" s="376"/>
      <c r="UEB117" s="376"/>
      <c r="UEC117" s="376"/>
      <c r="UED117" s="376"/>
      <c r="UEE117" s="376"/>
      <c r="UEF117" s="376"/>
      <c r="UEG117" s="376"/>
      <c r="UEH117" s="376"/>
      <c r="UEI117" s="376"/>
      <c r="UEJ117" s="376"/>
      <c r="UEK117" s="376"/>
      <c r="UEL117" s="376"/>
      <c r="UEM117" s="376"/>
      <c r="UEN117" s="376"/>
      <c r="UEO117" s="376"/>
      <c r="UEP117" s="376"/>
      <c r="UEQ117" s="376"/>
      <c r="UER117" s="376"/>
      <c r="UES117" s="376"/>
      <c r="UET117" s="376"/>
      <c r="UEU117" s="376"/>
      <c r="UEV117" s="376"/>
      <c r="UEW117" s="376"/>
      <c r="UEX117" s="376"/>
      <c r="UEY117" s="376"/>
      <c r="UEZ117" s="376"/>
      <c r="UFA117" s="376"/>
      <c r="UFB117" s="376"/>
      <c r="UFC117" s="376"/>
      <c r="UFD117" s="376"/>
      <c r="UFE117" s="376"/>
      <c r="UFF117" s="376"/>
      <c r="UFG117" s="376"/>
      <c r="UFH117" s="376"/>
      <c r="UFI117" s="376"/>
      <c r="UFJ117" s="376"/>
      <c r="UFK117" s="376"/>
      <c r="UFL117" s="376"/>
      <c r="UFM117" s="376"/>
      <c r="UFN117" s="376"/>
      <c r="UFO117" s="376"/>
      <c r="UFP117" s="376"/>
      <c r="UFQ117" s="376"/>
      <c r="UFR117" s="376"/>
      <c r="UFS117" s="376"/>
      <c r="UFT117" s="376"/>
      <c r="UFU117" s="376"/>
      <c r="UFV117" s="376"/>
      <c r="UFW117" s="376"/>
      <c r="UFX117" s="376"/>
      <c r="UFY117" s="376"/>
      <c r="UFZ117" s="376"/>
      <c r="UGA117" s="376"/>
      <c r="UGB117" s="376"/>
      <c r="UGC117" s="376"/>
      <c r="UGD117" s="376"/>
      <c r="UGE117" s="376"/>
      <c r="UGF117" s="376"/>
      <c r="UGG117" s="376"/>
      <c r="UGH117" s="376"/>
      <c r="UGI117" s="376"/>
      <c r="UGJ117" s="376"/>
      <c r="UGK117" s="376"/>
      <c r="UGL117" s="376"/>
      <c r="UGM117" s="376"/>
      <c r="UGN117" s="376"/>
      <c r="UGO117" s="376"/>
      <c r="UGP117" s="376"/>
      <c r="UGQ117" s="376"/>
      <c r="UGR117" s="376"/>
      <c r="UGS117" s="376"/>
      <c r="UGT117" s="376"/>
      <c r="UGU117" s="376"/>
      <c r="UGV117" s="376"/>
      <c r="UGW117" s="376"/>
      <c r="UGX117" s="376"/>
      <c r="UGY117" s="376"/>
      <c r="UGZ117" s="376"/>
      <c r="UHA117" s="376"/>
      <c r="UHB117" s="376"/>
      <c r="UHC117" s="376"/>
      <c r="UHD117" s="376"/>
      <c r="UHE117" s="376"/>
      <c r="UHF117" s="376"/>
      <c r="UHG117" s="376"/>
      <c r="UHH117" s="376"/>
      <c r="UHI117" s="376"/>
      <c r="UHJ117" s="376"/>
      <c r="UHK117" s="376"/>
      <c r="UHL117" s="376"/>
      <c r="UHM117" s="376"/>
      <c r="UHN117" s="376"/>
      <c r="UHO117" s="376"/>
      <c r="UHP117" s="376"/>
      <c r="UHQ117" s="376"/>
      <c r="UHR117" s="376"/>
      <c r="UHS117" s="376"/>
      <c r="UHT117" s="376"/>
      <c r="UHU117" s="376"/>
      <c r="UHV117" s="376"/>
      <c r="UHW117" s="376"/>
      <c r="UHX117" s="376"/>
      <c r="UHY117" s="376"/>
      <c r="UHZ117" s="376"/>
      <c r="UIA117" s="376"/>
      <c r="UIB117" s="376"/>
      <c r="UIC117" s="376"/>
      <c r="UID117" s="376"/>
      <c r="UIE117" s="376"/>
      <c r="UIF117" s="376"/>
      <c r="UIG117" s="376"/>
      <c r="UIH117" s="376"/>
      <c r="UII117" s="376"/>
      <c r="UIJ117" s="376"/>
      <c r="UIK117" s="376"/>
      <c r="UIL117" s="376"/>
      <c r="UIM117" s="376"/>
      <c r="UIN117" s="376"/>
      <c r="UIO117" s="376"/>
      <c r="UIP117" s="376"/>
      <c r="UIQ117" s="376"/>
      <c r="UIR117" s="376"/>
      <c r="UIS117" s="376"/>
      <c r="UIT117" s="376"/>
      <c r="UIU117" s="376"/>
      <c r="UIV117" s="376"/>
      <c r="UIW117" s="376"/>
      <c r="UIX117" s="376"/>
      <c r="UIY117" s="376"/>
      <c r="UIZ117" s="376"/>
      <c r="UJA117" s="376"/>
      <c r="UJB117" s="376"/>
      <c r="UJC117" s="376"/>
      <c r="UJD117" s="376"/>
      <c r="UJE117" s="376"/>
      <c r="UJF117" s="376"/>
      <c r="UJG117" s="376"/>
      <c r="UJH117" s="376"/>
      <c r="UJI117" s="376"/>
      <c r="UJJ117" s="376"/>
      <c r="UJK117" s="376"/>
      <c r="UJL117" s="376"/>
      <c r="UJM117" s="376"/>
      <c r="UJN117" s="376"/>
      <c r="UJO117" s="376"/>
      <c r="UJP117" s="376"/>
      <c r="UJQ117" s="376"/>
      <c r="UJR117" s="376"/>
      <c r="UJS117" s="376"/>
      <c r="UJT117" s="376"/>
      <c r="UJU117" s="376"/>
      <c r="UJV117" s="376"/>
      <c r="UJW117" s="376"/>
      <c r="UJX117" s="376"/>
      <c r="UJY117" s="376"/>
      <c r="UJZ117" s="376"/>
      <c r="UKA117" s="376"/>
      <c r="UKB117" s="376"/>
      <c r="UKC117" s="376"/>
      <c r="UKD117" s="376"/>
      <c r="UKE117" s="376"/>
      <c r="UKF117" s="376"/>
      <c r="UKG117" s="376"/>
      <c r="UKH117" s="376"/>
      <c r="UKI117" s="376"/>
      <c r="UKJ117" s="376"/>
      <c r="UKK117" s="376"/>
      <c r="UKL117" s="376"/>
      <c r="UKM117" s="376"/>
      <c r="UKN117" s="376"/>
      <c r="UKO117" s="376"/>
      <c r="UKP117" s="376"/>
      <c r="UKQ117" s="376"/>
      <c r="UKR117" s="376"/>
      <c r="UKS117" s="376"/>
      <c r="UKT117" s="376"/>
      <c r="UKU117" s="376"/>
      <c r="UKV117" s="376"/>
      <c r="UKW117" s="376"/>
      <c r="UKX117" s="376"/>
      <c r="UKY117" s="376"/>
      <c r="UKZ117" s="376"/>
      <c r="ULA117" s="376"/>
      <c r="ULB117" s="376"/>
      <c r="ULC117" s="376"/>
      <c r="ULD117" s="376"/>
      <c r="ULE117" s="376"/>
      <c r="ULF117" s="376"/>
      <c r="ULG117" s="376"/>
      <c r="ULH117" s="376"/>
      <c r="ULI117" s="376"/>
      <c r="ULJ117" s="376"/>
      <c r="ULK117" s="376"/>
      <c r="ULL117" s="376"/>
      <c r="ULM117" s="376"/>
      <c r="ULN117" s="376"/>
      <c r="ULO117" s="376"/>
      <c r="ULP117" s="376"/>
      <c r="ULQ117" s="376"/>
      <c r="ULR117" s="376"/>
      <c r="ULS117" s="376"/>
      <c r="ULT117" s="376"/>
      <c r="ULU117" s="376"/>
      <c r="ULV117" s="376"/>
      <c r="ULW117" s="376"/>
      <c r="ULX117" s="376"/>
      <c r="ULY117" s="376"/>
      <c r="ULZ117" s="376"/>
      <c r="UMA117" s="376"/>
      <c r="UMB117" s="376"/>
      <c r="UMC117" s="376"/>
      <c r="UMD117" s="376"/>
      <c r="UME117" s="376"/>
      <c r="UMF117" s="376"/>
      <c r="UMG117" s="376"/>
      <c r="UMH117" s="376"/>
      <c r="UMI117" s="376"/>
      <c r="UMJ117" s="376"/>
      <c r="UMK117" s="376"/>
      <c r="UML117" s="376"/>
      <c r="UMM117" s="376"/>
      <c r="UMN117" s="376"/>
      <c r="UMO117" s="376"/>
      <c r="UMP117" s="376"/>
      <c r="UMQ117" s="376"/>
      <c r="UMR117" s="376"/>
      <c r="UMS117" s="376"/>
      <c r="UMT117" s="376"/>
      <c r="UMU117" s="376"/>
      <c r="UMV117" s="376"/>
      <c r="UMW117" s="376"/>
      <c r="UMX117" s="376"/>
      <c r="UMY117" s="376"/>
      <c r="UMZ117" s="376"/>
      <c r="UNA117" s="376"/>
      <c r="UNB117" s="376"/>
      <c r="UNC117" s="376"/>
      <c r="UND117" s="376"/>
      <c r="UNE117" s="376"/>
      <c r="UNF117" s="376"/>
      <c r="UNG117" s="376"/>
      <c r="UNH117" s="376"/>
      <c r="UNI117" s="376"/>
      <c r="UNJ117" s="376"/>
      <c r="UNK117" s="376"/>
      <c r="UNL117" s="376"/>
      <c r="UNM117" s="376"/>
      <c r="UNN117" s="376"/>
      <c r="UNO117" s="376"/>
      <c r="UNP117" s="376"/>
      <c r="UNQ117" s="376"/>
      <c r="UNR117" s="376"/>
      <c r="UNS117" s="376"/>
      <c r="UNT117" s="376"/>
      <c r="UNU117" s="376"/>
      <c r="UNV117" s="376"/>
      <c r="UNW117" s="376"/>
      <c r="UNX117" s="376"/>
      <c r="UNY117" s="376"/>
      <c r="UNZ117" s="376"/>
      <c r="UOA117" s="376"/>
      <c r="UOB117" s="376"/>
      <c r="UOC117" s="376"/>
      <c r="UOD117" s="376"/>
      <c r="UOE117" s="376"/>
      <c r="UOF117" s="376"/>
      <c r="UOG117" s="376"/>
      <c r="UOH117" s="376"/>
      <c r="UOI117" s="376"/>
      <c r="UOJ117" s="376"/>
      <c r="UOK117" s="376"/>
      <c r="UOL117" s="376"/>
      <c r="UOM117" s="376"/>
      <c r="UON117" s="376"/>
      <c r="UOO117" s="376"/>
      <c r="UOP117" s="376"/>
      <c r="UOQ117" s="376"/>
      <c r="UOR117" s="376"/>
      <c r="UOS117" s="376"/>
      <c r="UOT117" s="376"/>
      <c r="UOU117" s="376"/>
      <c r="UOV117" s="376"/>
      <c r="UOW117" s="376"/>
      <c r="UOX117" s="376"/>
      <c r="UOY117" s="376"/>
      <c r="UOZ117" s="376"/>
      <c r="UPA117" s="376"/>
      <c r="UPB117" s="376"/>
      <c r="UPC117" s="376"/>
      <c r="UPD117" s="376"/>
      <c r="UPE117" s="376"/>
      <c r="UPF117" s="376"/>
      <c r="UPG117" s="376"/>
      <c r="UPH117" s="376"/>
      <c r="UPI117" s="376"/>
      <c r="UPJ117" s="376"/>
      <c r="UPK117" s="376"/>
      <c r="UPL117" s="376"/>
      <c r="UPM117" s="376"/>
      <c r="UPN117" s="376"/>
      <c r="UPO117" s="376"/>
      <c r="UPP117" s="376"/>
      <c r="UPQ117" s="376"/>
      <c r="UPR117" s="376"/>
      <c r="UPS117" s="376"/>
      <c r="UPT117" s="376"/>
      <c r="UPU117" s="376"/>
      <c r="UPV117" s="376"/>
      <c r="UPW117" s="376"/>
      <c r="UPX117" s="376"/>
      <c r="UPY117" s="376"/>
      <c r="UPZ117" s="376"/>
      <c r="UQA117" s="376"/>
      <c r="UQB117" s="376"/>
      <c r="UQC117" s="376"/>
      <c r="UQD117" s="376"/>
      <c r="UQE117" s="376"/>
      <c r="UQF117" s="376"/>
      <c r="UQG117" s="376"/>
      <c r="UQH117" s="376"/>
      <c r="UQI117" s="376"/>
      <c r="UQJ117" s="376"/>
      <c r="UQK117" s="376"/>
      <c r="UQL117" s="376"/>
      <c r="UQM117" s="376"/>
      <c r="UQN117" s="376"/>
      <c r="UQO117" s="376"/>
      <c r="UQP117" s="376"/>
      <c r="UQQ117" s="376"/>
      <c r="UQR117" s="376"/>
      <c r="UQS117" s="376"/>
      <c r="UQT117" s="376"/>
      <c r="UQU117" s="376"/>
      <c r="UQV117" s="376"/>
      <c r="UQW117" s="376"/>
      <c r="UQX117" s="376"/>
      <c r="UQY117" s="376"/>
      <c r="UQZ117" s="376"/>
      <c r="URA117" s="376"/>
      <c r="URB117" s="376"/>
      <c r="URC117" s="376"/>
      <c r="URD117" s="376"/>
      <c r="URE117" s="376"/>
      <c r="URF117" s="376"/>
      <c r="URG117" s="376"/>
      <c r="URH117" s="376"/>
      <c r="URI117" s="376"/>
      <c r="URJ117" s="376"/>
      <c r="URK117" s="376"/>
      <c r="URL117" s="376"/>
      <c r="URM117" s="376"/>
      <c r="URN117" s="376"/>
      <c r="URO117" s="376"/>
      <c r="URP117" s="376"/>
      <c r="URQ117" s="376"/>
      <c r="URR117" s="376"/>
      <c r="URS117" s="376"/>
      <c r="URT117" s="376"/>
      <c r="URU117" s="376"/>
      <c r="URV117" s="376"/>
      <c r="URW117" s="376"/>
      <c r="URX117" s="376"/>
      <c r="URY117" s="376"/>
      <c r="URZ117" s="376"/>
      <c r="USA117" s="376"/>
      <c r="USB117" s="376"/>
      <c r="USC117" s="376"/>
      <c r="USD117" s="376"/>
      <c r="USE117" s="376"/>
      <c r="USF117" s="376"/>
      <c r="USG117" s="376"/>
      <c r="USH117" s="376"/>
      <c r="USI117" s="376"/>
      <c r="USJ117" s="376"/>
      <c r="USK117" s="376"/>
      <c r="USL117" s="376"/>
      <c r="USM117" s="376"/>
      <c r="USN117" s="376"/>
      <c r="USO117" s="376"/>
      <c r="USP117" s="376"/>
      <c r="USQ117" s="376"/>
      <c r="USR117" s="376"/>
      <c r="USS117" s="376"/>
      <c r="UST117" s="376"/>
      <c r="USU117" s="376"/>
      <c r="USV117" s="376"/>
      <c r="USW117" s="376"/>
      <c r="USX117" s="376"/>
      <c r="USY117" s="376"/>
      <c r="USZ117" s="376"/>
      <c r="UTA117" s="376"/>
      <c r="UTB117" s="376"/>
      <c r="UTC117" s="376"/>
      <c r="UTD117" s="376"/>
      <c r="UTE117" s="376"/>
      <c r="UTF117" s="376"/>
      <c r="UTG117" s="376"/>
      <c r="UTH117" s="376"/>
      <c r="UTI117" s="376"/>
      <c r="UTJ117" s="376"/>
      <c r="UTK117" s="376"/>
      <c r="UTL117" s="376"/>
      <c r="UTM117" s="376"/>
      <c r="UTN117" s="376"/>
      <c r="UTO117" s="376"/>
      <c r="UTP117" s="376"/>
      <c r="UTQ117" s="376"/>
      <c r="UTR117" s="376"/>
      <c r="UTS117" s="376"/>
      <c r="UTT117" s="376"/>
      <c r="UTU117" s="376"/>
      <c r="UTV117" s="376"/>
      <c r="UTW117" s="376"/>
      <c r="UTX117" s="376"/>
      <c r="UTY117" s="376"/>
      <c r="UTZ117" s="376"/>
      <c r="UUA117" s="376"/>
      <c r="UUB117" s="376"/>
      <c r="UUC117" s="376"/>
      <c r="UUD117" s="376"/>
      <c r="UUE117" s="376"/>
      <c r="UUF117" s="376"/>
      <c r="UUG117" s="376"/>
      <c r="UUH117" s="376"/>
      <c r="UUI117" s="376"/>
      <c r="UUJ117" s="376"/>
      <c r="UUK117" s="376"/>
      <c r="UUL117" s="376"/>
      <c r="UUM117" s="376"/>
      <c r="UUN117" s="376"/>
      <c r="UUO117" s="376"/>
      <c r="UUP117" s="376"/>
      <c r="UUQ117" s="376"/>
      <c r="UUR117" s="376"/>
      <c r="UUS117" s="376"/>
      <c r="UUT117" s="376"/>
      <c r="UUU117" s="376"/>
      <c r="UUV117" s="376"/>
      <c r="UUW117" s="376"/>
      <c r="UUX117" s="376"/>
      <c r="UUY117" s="376"/>
      <c r="UUZ117" s="376"/>
      <c r="UVA117" s="376"/>
      <c r="UVB117" s="376"/>
      <c r="UVC117" s="376"/>
      <c r="UVD117" s="376"/>
      <c r="UVE117" s="376"/>
      <c r="UVF117" s="376"/>
      <c r="UVG117" s="376"/>
      <c r="UVH117" s="376"/>
      <c r="UVI117" s="376"/>
      <c r="UVJ117" s="376"/>
      <c r="UVK117" s="376"/>
      <c r="UVL117" s="376"/>
      <c r="UVM117" s="376"/>
      <c r="UVN117" s="376"/>
      <c r="UVO117" s="376"/>
      <c r="UVP117" s="376"/>
      <c r="UVQ117" s="376"/>
      <c r="UVR117" s="376"/>
      <c r="UVS117" s="376"/>
      <c r="UVT117" s="376"/>
      <c r="UVU117" s="376"/>
      <c r="UVV117" s="376"/>
      <c r="UVW117" s="376"/>
      <c r="UVX117" s="376"/>
      <c r="UVY117" s="376"/>
      <c r="UVZ117" s="376"/>
      <c r="UWA117" s="376"/>
      <c r="UWB117" s="376"/>
      <c r="UWC117" s="376"/>
      <c r="UWD117" s="376"/>
      <c r="UWE117" s="376"/>
      <c r="UWF117" s="376"/>
      <c r="UWG117" s="376"/>
      <c r="UWH117" s="376"/>
      <c r="UWI117" s="376"/>
      <c r="UWJ117" s="376"/>
      <c r="UWK117" s="376"/>
      <c r="UWL117" s="376"/>
      <c r="UWM117" s="376"/>
      <c r="UWN117" s="376"/>
      <c r="UWO117" s="376"/>
      <c r="UWP117" s="376"/>
      <c r="UWQ117" s="376"/>
      <c r="UWR117" s="376"/>
      <c r="UWS117" s="376"/>
      <c r="UWT117" s="376"/>
      <c r="UWU117" s="376"/>
      <c r="UWV117" s="376"/>
      <c r="UWW117" s="376"/>
      <c r="UWX117" s="376"/>
      <c r="UWY117" s="376"/>
      <c r="UWZ117" s="376"/>
      <c r="UXA117" s="376"/>
      <c r="UXB117" s="376"/>
      <c r="UXC117" s="376"/>
      <c r="UXD117" s="376"/>
      <c r="UXE117" s="376"/>
      <c r="UXF117" s="376"/>
      <c r="UXG117" s="376"/>
      <c r="UXH117" s="376"/>
      <c r="UXI117" s="376"/>
      <c r="UXJ117" s="376"/>
      <c r="UXK117" s="376"/>
      <c r="UXL117" s="376"/>
      <c r="UXM117" s="376"/>
      <c r="UXN117" s="376"/>
      <c r="UXO117" s="376"/>
      <c r="UXP117" s="376"/>
      <c r="UXQ117" s="376"/>
      <c r="UXR117" s="376"/>
      <c r="UXS117" s="376"/>
      <c r="UXT117" s="376"/>
      <c r="UXU117" s="376"/>
      <c r="UXV117" s="376"/>
      <c r="UXW117" s="376"/>
      <c r="UXX117" s="376"/>
      <c r="UXY117" s="376"/>
      <c r="UXZ117" s="376"/>
      <c r="UYA117" s="376"/>
      <c r="UYB117" s="376"/>
      <c r="UYC117" s="376"/>
      <c r="UYD117" s="376"/>
      <c r="UYE117" s="376"/>
      <c r="UYF117" s="376"/>
      <c r="UYG117" s="376"/>
      <c r="UYH117" s="376"/>
      <c r="UYI117" s="376"/>
      <c r="UYJ117" s="376"/>
      <c r="UYK117" s="376"/>
      <c r="UYL117" s="376"/>
      <c r="UYM117" s="376"/>
      <c r="UYN117" s="376"/>
      <c r="UYO117" s="376"/>
      <c r="UYP117" s="376"/>
      <c r="UYQ117" s="376"/>
      <c r="UYR117" s="376"/>
      <c r="UYS117" s="376"/>
      <c r="UYT117" s="376"/>
      <c r="UYU117" s="376"/>
      <c r="UYV117" s="376"/>
      <c r="UYW117" s="376"/>
      <c r="UYX117" s="376"/>
      <c r="UYY117" s="376"/>
      <c r="UYZ117" s="376"/>
      <c r="UZA117" s="376"/>
      <c r="UZB117" s="376"/>
      <c r="UZC117" s="376"/>
      <c r="UZD117" s="376"/>
      <c r="UZE117" s="376"/>
      <c r="UZF117" s="376"/>
      <c r="UZG117" s="376"/>
      <c r="UZH117" s="376"/>
      <c r="UZI117" s="376"/>
      <c r="UZJ117" s="376"/>
      <c r="UZK117" s="376"/>
      <c r="UZL117" s="376"/>
      <c r="UZM117" s="376"/>
      <c r="UZN117" s="376"/>
      <c r="UZO117" s="376"/>
      <c r="UZP117" s="376"/>
      <c r="UZQ117" s="376"/>
      <c r="UZR117" s="376"/>
      <c r="UZS117" s="376"/>
      <c r="UZT117" s="376"/>
      <c r="UZU117" s="376"/>
      <c r="UZV117" s="376"/>
      <c r="UZW117" s="376"/>
      <c r="UZX117" s="376"/>
      <c r="UZY117" s="376"/>
      <c r="UZZ117" s="376"/>
      <c r="VAA117" s="376"/>
      <c r="VAB117" s="376"/>
      <c r="VAC117" s="376"/>
      <c r="VAD117" s="376"/>
      <c r="VAE117" s="376"/>
      <c r="VAF117" s="376"/>
      <c r="VAG117" s="376"/>
      <c r="VAH117" s="376"/>
      <c r="VAI117" s="376"/>
      <c r="VAJ117" s="376"/>
      <c r="VAK117" s="376"/>
      <c r="VAL117" s="376"/>
      <c r="VAM117" s="376"/>
      <c r="VAN117" s="376"/>
      <c r="VAO117" s="376"/>
      <c r="VAP117" s="376"/>
      <c r="VAQ117" s="376"/>
      <c r="VAR117" s="376"/>
      <c r="VAS117" s="376"/>
      <c r="VAT117" s="376"/>
      <c r="VAU117" s="376"/>
      <c r="VAV117" s="376"/>
      <c r="VAW117" s="376"/>
      <c r="VAX117" s="376"/>
      <c r="VAY117" s="376"/>
      <c r="VAZ117" s="376"/>
      <c r="VBA117" s="376"/>
      <c r="VBB117" s="376"/>
      <c r="VBC117" s="376"/>
      <c r="VBD117" s="376"/>
      <c r="VBE117" s="376"/>
      <c r="VBF117" s="376"/>
      <c r="VBG117" s="376"/>
      <c r="VBH117" s="376"/>
      <c r="VBI117" s="376"/>
      <c r="VBJ117" s="376"/>
      <c r="VBK117" s="376"/>
      <c r="VBL117" s="376"/>
      <c r="VBM117" s="376"/>
      <c r="VBN117" s="376"/>
      <c r="VBO117" s="376"/>
      <c r="VBP117" s="376"/>
      <c r="VBQ117" s="376"/>
      <c r="VBR117" s="376"/>
      <c r="VBS117" s="376"/>
      <c r="VBT117" s="376"/>
      <c r="VBU117" s="376"/>
      <c r="VBV117" s="376"/>
      <c r="VBW117" s="376"/>
      <c r="VBX117" s="376"/>
      <c r="VBY117" s="376"/>
      <c r="VBZ117" s="376"/>
      <c r="VCA117" s="376"/>
      <c r="VCB117" s="376"/>
      <c r="VCC117" s="376"/>
      <c r="VCD117" s="376"/>
      <c r="VCE117" s="376"/>
      <c r="VCF117" s="376"/>
      <c r="VCG117" s="376"/>
      <c r="VCH117" s="376"/>
      <c r="VCI117" s="376"/>
      <c r="VCJ117" s="376"/>
      <c r="VCK117" s="376"/>
      <c r="VCL117" s="376"/>
      <c r="VCM117" s="376"/>
      <c r="VCN117" s="376"/>
      <c r="VCO117" s="376"/>
      <c r="VCP117" s="376"/>
      <c r="VCQ117" s="376"/>
      <c r="VCR117" s="376"/>
      <c r="VCS117" s="376"/>
      <c r="VCT117" s="376"/>
      <c r="VCU117" s="376"/>
      <c r="VCV117" s="376"/>
      <c r="VCW117" s="376"/>
      <c r="VCX117" s="376"/>
      <c r="VCY117" s="376"/>
      <c r="VCZ117" s="376"/>
      <c r="VDA117" s="376"/>
      <c r="VDB117" s="376"/>
      <c r="VDC117" s="376"/>
      <c r="VDD117" s="376"/>
      <c r="VDE117" s="376"/>
      <c r="VDF117" s="376"/>
      <c r="VDG117" s="376"/>
      <c r="VDH117" s="376"/>
      <c r="VDI117" s="376"/>
      <c r="VDJ117" s="376"/>
      <c r="VDK117" s="376"/>
      <c r="VDL117" s="376"/>
      <c r="VDM117" s="376"/>
      <c r="VDN117" s="376"/>
      <c r="VDO117" s="376"/>
      <c r="VDP117" s="376"/>
      <c r="VDQ117" s="376"/>
      <c r="VDR117" s="376"/>
      <c r="VDS117" s="376"/>
      <c r="VDT117" s="376"/>
      <c r="VDU117" s="376"/>
      <c r="VDV117" s="376"/>
      <c r="VDW117" s="376"/>
      <c r="VDX117" s="376"/>
      <c r="VDY117" s="376"/>
      <c r="VDZ117" s="376"/>
      <c r="VEA117" s="376"/>
      <c r="VEB117" s="376"/>
      <c r="VEC117" s="376"/>
      <c r="VED117" s="376"/>
      <c r="VEE117" s="376"/>
      <c r="VEF117" s="376"/>
      <c r="VEG117" s="376"/>
      <c r="VEH117" s="376"/>
      <c r="VEI117" s="376"/>
      <c r="VEJ117" s="376"/>
      <c r="VEK117" s="376"/>
      <c r="VEL117" s="376"/>
      <c r="VEM117" s="376"/>
      <c r="VEN117" s="376"/>
      <c r="VEO117" s="376"/>
      <c r="VEP117" s="376"/>
      <c r="VEQ117" s="376"/>
      <c r="VER117" s="376"/>
      <c r="VES117" s="376"/>
      <c r="VET117" s="376"/>
      <c r="VEU117" s="376"/>
      <c r="VEV117" s="376"/>
      <c r="VEW117" s="376"/>
      <c r="VEX117" s="376"/>
      <c r="VEY117" s="376"/>
      <c r="VEZ117" s="376"/>
      <c r="VFA117" s="376"/>
      <c r="VFB117" s="376"/>
      <c r="VFC117" s="376"/>
      <c r="VFD117" s="376"/>
      <c r="VFE117" s="376"/>
      <c r="VFF117" s="376"/>
      <c r="VFG117" s="376"/>
      <c r="VFH117" s="376"/>
      <c r="VFI117" s="376"/>
      <c r="VFJ117" s="376"/>
      <c r="VFK117" s="376"/>
      <c r="VFL117" s="376"/>
      <c r="VFM117" s="376"/>
      <c r="VFN117" s="376"/>
      <c r="VFO117" s="376"/>
      <c r="VFP117" s="376"/>
      <c r="VFQ117" s="376"/>
      <c r="VFR117" s="376"/>
      <c r="VFS117" s="376"/>
      <c r="VFT117" s="376"/>
      <c r="VFU117" s="376"/>
      <c r="VFV117" s="376"/>
      <c r="VFW117" s="376"/>
      <c r="VFX117" s="376"/>
      <c r="VFY117" s="376"/>
      <c r="VFZ117" s="376"/>
      <c r="VGA117" s="376"/>
      <c r="VGB117" s="376"/>
      <c r="VGC117" s="376"/>
      <c r="VGD117" s="376"/>
      <c r="VGE117" s="376"/>
      <c r="VGF117" s="376"/>
      <c r="VGG117" s="376"/>
      <c r="VGH117" s="376"/>
      <c r="VGI117" s="376"/>
      <c r="VGJ117" s="376"/>
      <c r="VGK117" s="376"/>
      <c r="VGL117" s="376"/>
      <c r="VGM117" s="376"/>
      <c r="VGN117" s="376"/>
      <c r="VGO117" s="376"/>
      <c r="VGP117" s="376"/>
      <c r="VGQ117" s="376"/>
      <c r="VGR117" s="376"/>
      <c r="VGS117" s="376"/>
      <c r="VGT117" s="376"/>
      <c r="VGU117" s="376"/>
      <c r="VGV117" s="376"/>
      <c r="VGW117" s="376"/>
      <c r="VGX117" s="376"/>
      <c r="VGY117" s="376"/>
      <c r="VGZ117" s="376"/>
      <c r="VHA117" s="376"/>
      <c r="VHB117" s="376"/>
      <c r="VHC117" s="376"/>
      <c r="VHD117" s="376"/>
      <c r="VHE117" s="376"/>
      <c r="VHF117" s="376"/>
      <c r="VHG117" s="376"/>
      <c r="VHH117" s="376"/>
      <c r="VHI117" s="376"/>
      <c r="VHJ117" s="376"/>
      <c r="VHK117" s="376"/>
      <c r="VHL117" s="376"/>
      <c r="VHM117" s="376"/>
      <c r="VHN117" s="376"/>
      <c r="VHO117" s="376"/>
      <c r="VHP117" s="376"/>
      <c r="VHQ117" s="376"/>
      <c r="VHR117" s="376"/>
      <c r="VHS117" s="376"/>
      <c r="VHT117" s="376"/>
      <c r="VHU117" s="376"/>
      <c r="VHV117" s="376"/>
      <c r="VHW117" s="376"/>
      <c r="VHX117" s="376"/>
      <c r="VHY117" s="376"/>
      <c r="VHZ117" s="376"/>
      <c r="VIA117" s="376"/>
      <c r="VIB117" s="376"/>
      <c r="VIC117" s="376"/>
      <c r="VID117" s="376"/>
      <c r="VIE117" s="376"/>
      <c r="VIF117" s="376"/>
      <c r="VIG117" s="376"/>
      <c r="VIH117" s="376"/>
      <c r="VII117" s="376"/>
      <c r="VIJ117" s="376"/>
      <c r="VIK117" s="376"/>
      <c r="VIL117" s="376"/>
      <c r="VIM117" s="376"/>
      <c r="VIN117" s="376"/>
      <c r="VIO117" s="376"/>
      <c r="VIP117" s="376"/>
      <c r="VIQ117" s="376"/>
      <c r="VIR117" s="376"/>
      <c r="VIS117" s="376"/>
      <c r="VIT117" s="376"/>
      <c r="VIU117" s="376"/>
      <c r="VIV117" s="376"/>
      <c r="VIW117" s="376"/>
      <c r="VIX117" s="376"/>
      <c r="VIY117" s="376"/>
      <c r="VIZ117" s="376"/>
      <c r="VJA117" s="376"/>
      <c r="VJB117" s="376"/>
      <c r="VJC117" s="376"/>
      <c r="VJD117" s="376"/>
      <c r="VJE117" s="376"/>
      <c r="VJF117" s="376"/>
      <c r="VJG117" s="376"/>
      <c r="VJH117" s="376"/>
      <c r="VJI117" s="376"/>
      <c r="VJJ117" s="376"/>
      <c r="VJK117" s="376"/>
      <c r="VJL117" s="376"/>
      <c r="VJM117" s="376"/>
      <c r="VJN117" s="376"/>
      <c r="VJO117" s="376"/>
      <c r="VJP117" s="376"/>
      <c r="VJQ117" s="376"/>
      <c r="VJR117" s="376"/>
      <c r="VJS117" s="376"/>
      <c r="VJT117" s="376"/>
      <c r="VJU117" s="376"/>
      <c r="VJV117" s="376"/>
      <c r="VJW117" s="376"/>
      <c r="VJX117" s="376"/>
      <c r="VJY117" s="376"/>
      <c r="VJZ117" s="376"/>
      <c r="VKA117" s="376"/>
      <c r="VKB117" s="376"/>
      <c r="VKC117" s="376"/>
      <c r="VKD117" s="376"/>
      <c r="VKE117" s="376"/>
      <c r="VKF117" s="376"/>
      <c r="VKG117" s="376"/>
      <c r="VKH117" s="376"/>
      <c r="VKI117" s="376"/>
      <c r="VKJ117" s="376"/>
      <c r="VKK117" s="376"/>
      <c r="VKL117" s="376"/>
      <c r="VKM117" s="376"/>
      <c r="VKN117" s="376"/>
      <c r="VKO117" s="376"/>
      <c r="VKP117" s="376"/>
      <c r="VKQ117" s="376"/>
      <c r="VKR117" s="376"/>
      <c r="VKS117" s="376"/>
      <c r="VKT117" s="376"/>
      <c r="VKU117" s="376"/>
      <c r="VKV117" s="376"/>
      <c r="VKW117" s="376"/>
      <c r="VKX117" s="376"/>
      <c r="VKY117" s="376"/>
      <c r="VKZ117" s="376"/>
      <c r="VLA117" s="376"/>
      <c r="VLB117" s="376"/>
      <c r="VLC117" s="376"/>
      <c r="VLD117" s="376"/>
      <c r="VLE117" s="376"/>
      <c r="VLF117" s="376"/>
      <c r="VLG117" s="376"/>
      <c r="VLH117" s="376"/>
      <c r="VLI117" s="376"/>
      <c r="VLJ117" s="376"/>
      <c r="VLK117" s="376"/>
      <c r="VLL117" s="376"/>
      <c r="VLM117" s="376"/>
      <c r="VLN117" s="376"/>
      <c r="VLO117" s="376"/>
      <c r="VLP117" s="376"/>
      <c r="VLQ117" s="376"/>
      <c r="VLR117" s="376"/>
      <c r="VLS117" s="376"/>
      <c r="VLT117" s="376"/>
      <c r="VLU117" s="376"/>
      <c r="VLV117" s="376"/>
      <c r="VLW117" s="376"/>
      <c r="VLX117" s="376"/>
      <c r="VLY117" s="376"/>
      <c r="VLZ117" s="376"/>
      <c r="VMA117" s="376"/>
      <c r="VMB117" s="376"/>
      <c r="VMC117" s="376"/>
      <c r="VMD117" s="376"/>
      <c r="VME117" s="376"/>
      <c r="VMF117" s="376"/>
      <c r="VMG117" s="376"/>
      <c r="VMH117" s="376"/>
      <c r="VMI117" s="376"/>
      <c r="VMJ117" s="376"/>
      <c r="VMK117" s="376"/>
      <c r="VML117" s="376"/>
      <c r="VMM117" s="376"/>
      <c r="VMN117" s="376"/>
      <c r="VMO117" s="376"/>
      <c r="VMP117" s="376"/>
      <c r="VMQ117" s="376"/>
      <c r="VMR117" s="376"/>
      <c r="VMS117" s="376"/>
      <c r="VMT117" s="376"/>
      <c r="VMU117" s="376"/>
      <c r="VMV117" s="376"/>
      <c r="VMW117" s="376"/>
      <c r="VMX117" s="376"/>
      <c r="VMY117" s="376"/>
      <c r="VMZ117" s="376"/>
      <c r="VNA117" s="376"/>
      <c r="VNB117" s="376"/>
      <c r="VNC117" s="376"/>
      <c r="VND117" s="376"/>
      <c r="VNE117" s="376"/>
      <c r="VNF117" s="376"/>
      <c r="VNG117" s="376"/>
      <c r="VNH117" s="376"/>
      <c r="VNI117" s="376"/>
      <c r="VNJ117" s="376"/>
      <c r="VNK117" s="376"/>
      <c r="VNL117" s="376"/>
      <c r="VNM117" s="376"/>
      <c r="VNN117" s="376"/>
      <c r="VNO117" s="376"/>
      <c r="VNP117" s="376"/>
      <c r="VNQ117" s="376"/>
      <c r="VNR117" s="376"/>
      <c r="VNS117" s="376"/>
      <c r="VNT117" s="376"/>
      <c r="VNU117" s="376"/>
      <c r="VNV117" s="376"/>
      <c r="VNW117" s="376"/>
      <c r="VNX117" s="376"/>
      <c r="VNY117" s="376"/>
      <c r="VNZ117" s="376"/>
      <c r="VOA117" s="376"/>
      <c r="VOB117" s="376"/>
      <c r="VOC117" s="376"/>
      <c r="VOD117" s="376"/>
      <c r="VOE117" s="376"/>
      <c r="VOF117" s="376"/>
      <c r="VOG117" s="376"/>
      <c r="VOH117" s="376"/>
      <c r="VOI117" s="376"/>
      <c r="VOJ117" s="376"/>
      <c r="VOK117" s="376"/>
      <c r="VOL117" s="376"/>
      <c r="VOM117" s="376"/>
      <c r="VON117" s="376"/>
      <c r="VOO117" s="376"/>
      <c r="VOP117" s="376"/>
      <c r="VOQ117" s="376"/>
      <c r="VOR117" s="376"/>
      <c r="VOS117" s="376"/>
      <c r="VOT117" s="376"/>
      <c r="VOU117" s="376"/>
      <c r="VOV117" s="376"/>
      <c r="VOW117" s="376"/>
      <c r="VOX117" s="376"/>
      <c r="VOY117" s="376"/>
      <c r="VOZ117" s="376"/>
      <c r="VPA117" s="376"/>
      <c r="VPB117" s="376"/>
      <c r="VPC117" s="376"/>
      <c r="VPD117" s="376"/>
      <c r="VPE117" s="376"/>
      <c r="VPF117" s="376"/>
      <c r="VPG117" s="376"/>
      <c r="VPH117" s="376"/>
      <c r="VPI117" s="376"/>
      <c r="VPJ117" s="376"/>
      <c r="VPK117" s="376"/>
      <c r="VPL117" s="376"/>
      <c r="VPM117" s="376"/>
      <c r="VPN117" s="376"/>
      <c r="VPO117" s="376"/>
      <c r="VPP117" s="376"/>
      <c r="VPQ117" s="376"/>
      <c r="VPR117" s="376"/>
      <c r="VPS117" s="376"/>
      <c r="VPT117" s="376"/>
      <c r="VPU117" s="376"/>
      <c r="VPV117" s="376"/>
      <c r="VPW117" s="376"/>
      <c r="VPX117" s="376"/>
      <c r="VPY117" s="376"/>
      <c r="VPZ117" s="376"/>
      <c r="VQA117" s="376"/>
      <c r="VQB117" s="376"/>
      <c r="VQC117" s="376"/>
      <c r="VQD117" s="376"/>
      <c r="VQE117" s="376"/>
      <c r="VQF117" s="376"/>
      <c r="VQG117" s="376"/>
      <c r="VQH117" s="376"/>
      <c r="VQI117" s="376"/>
      <c r="VQJ117" s="376"/>
      <c r="VQK117" s="376"/>
      <c r="VQL117" s="376"/>
      <c r="VQM117" s="376"/>
      <c r="VQN117" s="376"/>
      <c r="VQO117" s="376"/>
      <c r="VQP117" s="376"/>
      <c r="VQQ117" s="376"/>
      <c r="VQR117" s="376"/>
      <c r="VQS117" s="376"/>
      <c r="VQT117" s="376"/>
      <c r="VQU117" s="376"/>
      <c r="VQV117" s="376"/>
      <c r="VQW117" s="376"/>
      <c r="VQX117" s="376"/>
      <c r="VQY117" s="376"/>
      <c r="VQZ117" s="376"/>
      <c r="VRA117" s="376"/>
      <c r="VRB117" s="376"/>
      <c r="VRC117" s="376"/>
      <c r="VRD117" s="376"/>
      <c r="VRE117" s="376"/>
      <c r="VRF117" s="376"/>
      <c r="VRG117" s="376"/>
      <c r="VRH117" s="376"/>
      <c r="VRI117" s="376"/>
      <c r="VRJ117" s="376"/>
      <c r="VRK117" s="376"/>
      <c r="VRL117" s="376"/>
      <c r="VRM117" s="376"/>
      <c r="VRN117" s="376"/>
      <c r="VRO117" s="376"/>
      <c r="VRP117" s="376"/>
      <c r="VRQ117" s="376"/>
      <c r="VRR117" s="376"/>
      <c r="VRS117" s="376"/>
      <c r="VRT117" s="376"/>
      <c r="VRU117" s="376"/>
      <c r="VRV117" s="376"/>
      <c r="VRW117" s="376"/>
      <c r="VRX117" s="376"/>
      <c r="VRY117" s="376"/>
      <c r="VRZ117" s="376"/>
      <c r="VSA117" s="376"/>
      <c r="VSB117" s="376"/>
      <c r="VSC117" s="376"/>
      <c r="VSD117" s="376"/>
      <c r="VSE117" s="376"/>
      <c r="VSF117" s="376"/>
      <c r="VSG117" s="376"/>
      <c r="VSH117" s="376"/>
      <c r="VSI117" s="376"/>
      <c r="VSJ117" s="376"/>
      <c r="VSK117" s="376"/>
      <c r="VSL117" s="376"/>
      <c r="VSM117" s="376"/>
      <c r="VSN117" s="376"/>
      <c r="VSO117" s="376"/>
      <c r="VSP117" s="376"/>
      <c r="VSQ117" s="376"/>
      <c r="VSR117" s="376"/>
      <c r="VSS117" s="376"/>
      <c r="VST117" s="376"/>
      <c r="VSU117" s="376"/>
      <c r="VSV117" s="376"/>
      <c r="VSW117" s="376"/>
      <c r="VSX117" s="376"/>
      <c r="VSY117" s="376"/>
      <c r="VSZ117" s="376"/>
      <c r="VTA117" s="376"/>
      <c r="VTB117" s="376"/>
      <c r="VTC117" s="376"/>
      <c r="VTD117" s="376"/>
      <c r="VTE117" s="376"/>
      <c r="VTF117" s="376"/>
      <c r="VTG117" s="376"/>
      <c r="VTH117" s="376"/>
      <c r="VTI117" s="376"/>
      <c r="VTJ117" s="376"/>
      <c r="VTK117" s="376"/>
      <c r="VTL117" s="376"/>
      <c r="VTM117" s="376"/>
      <c r="VTN117" s="376"/>
      <c r="VTO117" s="376"/>
      <c r="VTP117" s="376"/>
      <c r="VTQ117" s="376"/>
      <c r="VTR117" s="376"/>
      <c r="VTS117" s="376"/>
      <c r="VTT117" s="376"/>
      <c r="VTU117" s="376"/>
      <c r="VTV117" s="376"/>
      <c r="VTW117" s="376"/>
      <c r="VTX117" s="376"/>
      <c r="VTY117" s="376"/>
      <c r="VTZ117" s="376"/>
      <c r="VUA117" s="376"/>
      <c r="VUB117" s="376"/>
      <c r="VUC117" s="376"/>
      <c r="VUD117" s="376"/>
      <c r="VUE117" s="376"/>
      <c r="VUF117" s="376"/>
      <c r="VUG117" s="376"/>
      <c r="VUH117" s="376"/>
      <c r="VUI117" s="376"/>
      <c r="VUJ117" s="376"/>
      <c r="VUK117" s="376"/>
      <c r="VUL117" s="376"/>
      <c r="VUM117" s="376"/>
      <c r="VUN117" s="376"/>
      <c r="VUO117" s="376"/>
      <c r="VUP117" s="376"/>
      <c r="VUQ117" s="376"/>
      <c r="VUR117" s="376"/>
      <c r="VUS117" s="376"/>
      <c r="VUT117" s="376"/>
      <c r="VUU117" s="376"/>
      <c r="VUV117" s="376"/>
      <c r="VUW117" s="376"/>
      <c r="VUX117" s="376"/>
      <c r="VUY117" s="376"/>
      <c r="VUZ117" s="376"/>
      <c r="VVA117" s="376"/>
      <c r="VVB117" s="376"/>
      <c r="VVC117" s="376"/>
      <c r="VVD117" s="376"/>
      <c r="VVE117" s="376"/>
      <c r="VVF117" s="376"/>
      <c r="VVG117" s="376"/>
      <c r="VVH117" s="376"/>
      <c r="VVI117" s="376"/>
      <c r="VVJ117" s="376"/>
      <c r="VVK117" s="376"/>
      <c r="VVL117" s="376"/>
      <c r="VVM117" s="376"/>
      <c r="VVN117" s="376"/>
      <c r="VVO117" s="376"/>
      <c r="VVP117" s="376"/>
      <c r="VVQ117" s="376"/>
      <c r="VVR117" s="376"/>
      <c r="VVS117" s="376"/>
      <c r="VVT117" s="376"/>
      <c r="VVU117" s="376"/>
      <c r="VVV117" s="376"/>
      <c r="VVW117" s="376"/>
      <c r="VVX117" s="376"/>
      <c r="VVY117" s="376"/>
      <c r="VVZ117" s="376"/>
      <c r="VWA117" s="376"/>
      <c r="VWB117" s="376"/>
      <c r="VWC117" s="376"/>
      <c r="VWD117" s="376"/>
      <c r="VWE117" s="376"/>
      <c r="VWF117" s="376"/>
      <c r="VWG117" s="376"/>
      <c r="VWH117" s="376"/>
      <c r="VWI117" s="376"/>
      <c r="VWJ117" s="376"/>
      <c r="VWK117" s="376"/>
      <c r="VWL117" s="376"/>
      <c r="VWM117" s="376"/>
      <c r="VWN117" s="376"/>
      <c r="VWO117" s="376"/>
      <c r="VWP117" s="376"/>
      <c r="VWQ117" s="376"/>
      <c r="VWR117" s="376"/>
      <c r="VWS117" s="376"/>
      <c r="VWT117" s="376"/>
      <c r="VWU117" s="376"/>
      <c r="VWV117" s="376"/>
      <c r="VWW117" s="376"/>
      <c r="VWX117" s="376"/>
      <c r="VWY117" s="376"/>
      <c r="VWZ117" s="376"/>
      <c r="VXA117" s="376"/>
      <c r="VXB117" s="376"/>
      <c r="VXC117" s="376"/>
      <c r="VXD117" s="376"/>
      <c r="VXE117" s="376"/>
      <c r="VXF117" s="376"/>
      <c r="VXG117" s="376"/>
      <c r="VXH117" s="376"/>
      <c r="VXI117" s="376"/>
      <c r="VXJ117" s="376"/>
      <c r="VXK117" s="376"/>
      <c r="VXL117" s="376"/>
      <c r="VXM117" s="376"/>
      <c r="VXN117" s="376"/>
      <c r="VXO117" s="376"/>
      <c r="VXP117" s="376"/>
      <c r="VXQ117" s="376"/>
      <c r="VXR117" s="376"/>
      <c r="VXS117" s="376"/>
      <c r="VXT117" s="376"/>
      <c r="VXU117" s="376"/>
      <c r="VXV117" s="376"/>
      <c r="VXW117" s="376"/>
      <c r="VXX117" s="376"/>
      <c r="VXY117" s="376"/>
      <c r="VXZ117" s="376"/>
      <c r="VYA117" s="376"/>
      <c r="VYB117" s="376"/>
      <c r="VYC117" s="376"/>
      <c r="VYD117" s="376"/>
      <c r="VYE117" s="376"/>
      <c r="VYF117" s="376"/>
      <c r="VYG117" s="376"/>
      <c r="VYH117" s="376"/>
      <c r="VYI117" s="376"/>
      <c r="VYJ117" s="376"/>
      <c r="VYK117" s="376"/>
      <c r="VYL117" s="376"/>
      <c r="VYM117" s="376"/>
      <c r="VYN117" s="376"/>
      <c r="VYO117" s="376"/>
      <c r="VYP117" s="376"/>
      <c r="VYQ117" s="376"/>
      <c r="VYR117" s="376"/>
      <c r="VYS117" s="376"/>
      <c r="VYT117" s="376"/>
      <c r="VYU117" s="376"/>
      <c r="VYV117" s="376"/>
      <c r="VYW117" s="376"/>
      <c r="VYX117" s="376"/>
      <c r="VYY117" s="376"/>
      <c r="VYZ117" s="376"/>
      <c r="VZA117" s="376"/>
      <c r="VZB117" s="376"/>
      <c r="VZC117" s="376"/>
      <c r="VZD117" s="376"/>
      <c r="VZE117" s="376"/>
      <c r="VZF117" s="376"/>
      <c r="VZG117" s="376"/>
      <c r="VZH117" s="376"/>
      <c r="VZI117" s="376"/>
      <c r="VZJ117" s="376"/>
      <c r="VZK117" s="376"/>
      <c r="VZL117" s="376"/>
      <c r="VZM117" s="376"/>
      <c r="VZN117" s="376"/>
      <c r="VZO117" s="376"/>
      <c r="VZP117" s="376"/>
      <c r="VZQ117" s="376"/>
      <c r="VZR117" s="376"/>
      <c r="VZS117" s="376"/>
      <c r="VZT117" s="376"/>
      <c r="VZU117" s="376"/>
      <c r="VZV117" s="376"/>
      <c r="VZW117" s="376"/>
      <c r="VZX117" s="376"/>
      <c r="VZY117" s="376"/>
      <c r="VZZ117" s="376"/>
      <c r="WAA117" s="376"/>
      <c r="WAB117" s="376"/>
      <c r="WAC117" s="376"/>
      <c r="WAD117" s="376"/>
      <c r="WAE117" s="376"/>
      <c r="WAF117" s="376"/>
      <c r="WAG117" s="376"/>
      <c r="WAH117" s="376"/>
      <c r="WAI117" s="376"/>
      <c r="WAJ117" s="376"/>
      <c r="WAK117" s="376"/>
      <c r="WAL117" s="376"/>
      <c r="WAM117" s="376"/>
      <c r="WAN117" s="376"/>
      <c r="WAO117" s="376"/>
      <c r="WAP117" s="376"/>
      <c r="WAQ117" s="376"/>
      <c r="WAR117" s="376"/>
      <c r="WAS117" s="376"/>
      <c r="WAT117" s="376"/>
      <c r="WAU117" s="376"/>
      <c r="WAV117" s="376"/>
      <c r="WAW117" s="376"/>
      <c r="WAX117" s="376"/>
      <c r="WAY117" s="376"/>
      <c r="WAZ117" s="376"/>
      <c r="WBA117" s="376"/>
      <c r="WBB117" s="376"/>
      <c r="WBC117" s="376"/>
      <c r="WBD117" s="376"/>
      <c r="WBE117" s="376"/>
      <c r="WBF117" s="376"/>
      <c r="WBG117" s="376"/>
      <c r="WBH117" s="376"/>
      <c r="WBI117" s="376"/>
      <c r="WBJ117" s="376"/>
      <c r="WBK117" s="376"/>
      <c r="WBL117" s="376"/>
      <c r="WBM117" s="376"/>
      <c r="WBN117" s="376"/>
      <c r="WBO117" s="376"/>
      <c r="WBP117" s="376"/>
      <c r="WBQ117" s="376"/>
      <c r="WBR117" s="376"/>
      <c r="WBS117" s="376"/>
      <c r="WBT117" s="376"/>
      <c r="WBU117" s="376"/>
      <c r="WBV117" s="376"/>
      <c r="WBW117" s="376"/>
      <c r="WBX117" s="376"/>
      <c r="WBY117" s="376"/>
      <c r="WBZ117" s="376"/>
      <c r="WCA117" s="376"/>
      <c r="WCB117" s="376"/>
      <c r="WCC117" s="376"/>
      <c r="WCD117" s="376"/>
      <c r="WCE117" s="376"/>
      <c r="WCF117" s="376"/>
      <c r="WCG117" s="376"/>
      <c r="WCH117" s="376"/>
      <c r="WCI117" s="376"/>
      <c r="WCJ117" s="376"/>
      <c r="WCK117" s="376"/>
      <c r="WCL117" s="376"/>
      <c r="WCM117" s="376"/>
      <c r="WCN117" s="376"/>
      <c r="WCO117" s="376"/>
      <c r="WCP117" s="376"/>
      <c r="WCQ117" s="376"/>
      <c r="WCR117" s="376"/>
      <c r="WCS117" s="376"/>
      <c r="WCT117" s="376"/>
      <c r="WCU117" s="376"/>
      <c r="WCV117" s="376"/>
      <c r="WCW117" s="376"/>
      <c r="WCX117" s="376"/>
      <c r="WCY117" s="376"/>
      <c r="WCZ117" s="376"/>
      <c r="WDA117" s="376"/>
      <c r="WDB117" s="376"/>
      <c r="WDC117" s="376"/>
      <c r="WDD117" s="376"/>
      <c r="WDE117" s="376"/>
      <c r="WDF117" s="376"/>
      <c r="WDG117" s="376"/>
      <c r="WDH117" s="376"/>
      <c r="WDI117" s="376"/>
      <c r="WDJ117" s="376"/>
      <c r="WDK117" s="376"/>
      <c r="WDL117" s="376"/>
      <c r="WDM117" s="376"/>
      <c r="WDN117" s="376"/>
      <c r="WDO117" s="376"/>
      <c r="WDP117" s="376"/>
      <c r="WDQ117" s="376"/>
      <c r="WDR117" s="376"/>
      <c r="WDS117" s="376"/>
      <c r="WDT117" s="376"/>
      <c r="WDU117" s="376"/>
      <c r="WDV117" s="376"/>
      <c r="WDW117" s="376"/>
      <c r="WDX117" s="376"/>
      <c r="WDY117" s="376"/>
      <c r="WDZ117" s="376"/>
      <c r="WEA117" s="376"/>
      <c r="WEB117" s="376"/>
      <c r="WEC117" s="376"/>
      <c r="WED117" s="376"/>
      <c r="WEE117" s="376"/>
      <c r="WEF117" s="376"/>
      <c r="WEG117" s="376"/>
      <c r="WEH117" s="376"/>
      <c r="WEI117" s="376"/>
      <c r="WEJ117" s="376"/>
      <c r="WEK117" s="376"/>
      <c r="WEL117" s="376"/>
      <c r="WEM117" s="376"/>
      <c r="WEN117" s="376"/>
      <c r="WEO117" s="376"/>
      <c r="WEP117" s="376"/>
      <c r="WEQ117" s="376"/>
      <c r="WER117" s="376"/>
      <c r="WES117" s="376"/>
      <c r="WET117" s="376"/>
      <c r="WEU117" s="376"/>
      <c r="WEV117" s="376"/>
      <c r="WEW117" s="376"/>
      <c r="WEX117" s="376"/>
      <c r="WEY117" s="376"/>
      <c r="WEZ117" s="376"/>
      <c r="WFA117" s="376"/>
      <c r="WFB117" s="376"/>
      <c r="WFC117" s="376"/>
      <c r="WFD117" s="376"/>
      <c r="WFE117" s="376"/>
      <c r="WFF117" s="376"/>
      <c r="WFG117" s="376"/>
      <c r="WFH117" s="376"/>
      <c r="WFI117" s="376"/>
      <c r="WFJ117" s="376"/>
      <c r="WFK117" s="376"/>
      <c r="WFL117" s="376"/>
      <c r="WFM117" s="376"/>
      <c r="WFN117" s="376"/>
      <c r="WFO117" s="376"/>
      <c r="WFP117" s="376"/>
      <c r="WFQ117" s="376"/>
      <c r="WFR117" s="376"/>
      <c r="WFS117" s="376"/>
      <c r="WFT117" s="376"/>
      <c r="WFU117" s="376"/>
      <c r="WFV117" s="376"/>
      <c r="WFW117" s="376"/>
      <c r="WFX117" s="376"/>
      <c r="WFY117" s="376"/>
      <c r="WFZ117" s="376"/>
      <c r="WGA117" s="376"/>
      <c r="WGB117" s="376"/>
      <c r="WGC117" s="376"/>
      <c r="WGD117" s="376"/>
      <c r="WGE117" s="376"/>
      <c r="WGF117" s="376"/>
      <c r="WGG117" s="376"/>
      <c r="WGH117" s="376"/>
      <c r="WGI117" s="376"/>
      <c r="WGJ117" s="376"/>
      <c r="WGK117" s="376"/>
      <c r="WGL117" s="376"/>
      <c r="WGM117" s="376"/>
      <c r="WGN117" s="376"/>
      <c r="WGO117" s="376"/>
      <c r="WGP117" s="376"/>
      <c r="WGQ117" s="376"/>
      <c r="WGR117" s="376"/>
      <c r="WGS117" s="376"/>
      <c r="WGT117" s="376"/>
      <c r="WGU117" s="376"/>
      <c r="WGV117" s="376"/>
      <c r="WGW117" s="376"/>
      <c r="WGX117" s="376"/>
      <c r="WGY117" s="376"/>
      <c r="WGZ117" s="376"/>
      <c r="WHA117" s="376"/>
      <c r="WHB117" s="376"/>
      <c r="WHC117" s="376"/>
      <c r="WHD117" s="376"/>
      <c r="WHE117" s="376"/>
      <c r="WHF117" s="376"/>
      <c r="WHG117" s="376"/>
      <c r="WHH117" s="376"/>
      <c r="WHI117" s="376"/>
      <c r="WHJ117" s="376"/>
      <c r="WHK117" s="376"/>
      <c r="WHL117" s="376"/>
      <c r="WHM117" s="376"/>
      <c r="WHN117" s="376"/>
      <c r="WHO117" s="376"/>
      <c r="WHP117" s="376"/>
      <c r="WHQ117" s="376"/>
      <c r="WHR117" s="376"/>
      <c r="WHS117" s="376"/>
      <c r="WHT117" s="376"/>
      <c r="WHU117" s="376"/>
      <c r="WHV117" s="376"/>
      <c r="WHW117" s="376"/>
      <c r="WHX117" s="376"/>
      <c r="WHY117" s="376"/>
      <c r="WHZ117" s="376"/>
      <c r="WIA117" s="376"/>
      <c r="WIB117" s="376"/>
      <c r="WIC117" s="376"/>
      <c r="WID117" s="376"/>
      <c r="WIE117" s="376"/>
      <c r="WIF117" s="376"/>
      <c r="WIG117" s="376"/>
      <c r="WIH117" s="376"/>
      <c r="WII117" s="376"/>
      <c r="WIJ117" s="376"/>
      <c r="WIK117" s="376"/>
      <c r="WIL117" s="376"/>
      <c r="WIM117" s="376"/>
      <c r="WIN117" s="376"/>
      <c r="WIO117" s="376"/>
      <c r="WIP117" s="376"/>
      <c r="WIQ117" s="376"/>
      <c r="WIR117" s="376"/>
      <c r="WIS117" s="376"/>
      <c r="WIT117" s="376"/>
      <c r="WIU117" s="376"/>
      <c r="WIV117" s="376"/>
      <c r="WIW117" s="376"/>
      <c r="WIX117" s="376"/>
      <c r="WIY117" s="376"/>
      <c r="WIZ117" s="376"/>
      <c r="WJA117" s="376"/>
      <c r="WJB117" s="376"/>
      <c r="WJC117" s="376"/>
      <c r="WJD117" s="376"/>
      <c r="WJE117" s="376"/>
      <c r="WJF117" s="376"/>
      <c r="WJG117" s="376"/>
      <c r="WJH117" s="376"/>
      <c r="WJI117" s="376"/>
      <c r="WJJ117" s="376"/>
      <c r="WJK117" s="376"/>
      <c r="WJL117" s="376"/>
      <c r="WJM117" s="376"/>
      <c r="WJN117" s="376"/>
      <c r="WJO117" s="376"/>
      <c r="WJP117" s="376"/>
      <c r="WJQ117" s="376"/>
      <c r="WJR117" s="376"/>
      <c r="WJS117" s="376"/>
      <c r="WJT117" s="376"/>
      <c r="WJU117" s="376"/>
      <c r="WJV117" s="376"/>
      <c r="WJW117" s="376"/>
      <c r="WJX117" s="376"/>
      <c r="WJY117" s="376"/>
      <c r="WJZ117" s="376"/>
      <c r="WKA117" s="376"/>
      <c r="WKB117" s="376"/>
      <c r="WKC117" s="376"/>
      <c r="WKD117" s="376"/>
      <c r="WKE117" s="376"/>
      <c r="WKF117" s="376"/>
      <c r="WKG117" s="376"/>
      <c r="WKH117" s="376"/>
      <c r="WKI117" s="376"/>
      <c r="WKJ117" s="376"/>
      <c r="WKK117" s="376"/>
      <c r="WKL117" s="376"/>
      <c r="WKM117" s="376"/>
      <c r="WKN117" s="376"/>
      <c r="WKO117" s="376"/>
      <c r="WKP117" s="376"/>
      <c r="WKQ117" s="376"/>
      <c r="WKR117" s="376"/>
      <c r="WKS117" s="376"/>
      <c r="WKT117" s="376"/>
      <c r="WKU117" s="376"/>
      <c r="WKV117" s="376"/>
      <c r="WKW117" s="376"/>
      <c r="WKX117" s="376"/>
      <c r="WKY117" s="376"/>
      <c r="WKZ117" s="376"/>
      <c r="WLA117" s="376"/>
      <c r="WLB117" s="376"/>
      <c r="WLC117" s="376"/>
      <c r="WLD117" s="376"/>
      <c r="WLE117" s="376"/>
      <c r="WLF117" s="376"/>
      <c r="WLG117" s="376"/>
      <c r="WLH117" s="376"/>
      <c r="WLI117" s="376"/>
      <c r="WLJ117" s="376"/>
      <c r="WLK117" s="376"/>
      <c r="WLL117" s="376"/>
      <c r="WLM117" s="376"/>
      <c r="WLN117" s="376"/>
      <c r="WLO117" s="376"/>
      <c r="WLP117" s="376"/>
      <c r="WLQ117" s="376"/>
      <c r="WLR117" s="376"/>
      <c r="WLS117" s="376"/>
      <c r="WLT117" s="376"/>
      <c r="WLU117" s="376"/>
      <c r="WLV117" s="376"/>
      <c r="WLW117" s="376"/>
      <c r="WLX117" s="376"/>
      <c r="WLY117" s="376"/>
      <c r="WLZ117" s="376"/>
      <c r="WMA117" s="376"/>
      <c r="WMB117" s="376"/>
      <c r="WMC117" s="376"/>
      <c r="WMD117" s="376"/>
      <c r="WME117" s="376"/>
      <c r="WMF117" s="376"/>
      <c r="WMG117" s="376"/>
      <c r="WMH117" s="376"/>
      <c r="WMI117" s="376"/>
      <c r="WMJ117" s="376"/>
      <c r="WMK117" s="376"/>
      <c r="WML117" s="376"/>
      <c r="WMM117" s="376"/>
      <c r="WMN117" s="376"/>
      <c r="WMO117" s="376"/>
      <c r="WMP117" s="376"/>
      <c r="WMQ117" s="376"/>
      <c r="WMR117" s="376"/>
      <c r="WMS117" s="376"/>
      <c r="WMT117" s="376"/>
      <c r="WMU117" s="376"/>
      <c r="WMV117" s="376"/>
      <c r="WMW117" s="376"/>
      <c r="WMX117" s="376"/>
      <c r="WMY117" s="376"/>
      <c r="WMZ117" s="376"/>
      <c r="WNA117" s="376"/>
      <c r="WNB117" s="376"/>
      <c r="WNC117" s="376"/>
      <c r="WND117" s="376"/>
      <c r="WNE117" s="376"/>
      <c r="WNF117" s="376"/>
      <c r="WNG117" s="376"/>
      <c r="WNH117" s="376"/>
      <c r="WNI117" s="376"/>
      <c r="WNJ117" s="376"/>
      <c r="WNK117" s="376"/>
      <c r="WNL117" s="376"/>
      <c r="WNM117" s="376"/>
      <c r="WNN117" s="376"/>
      <c r="WNO117" s="376"/>
      <c r="WNP117" s="376"/>
      <c r="WNQ117" s="376"/>
      <c r="WNR117" s="376"/>
      <c r="WNS117" s="376"/>
      <c r="WNT117" s="376"/>
      <c r="WNU117" s="376"/>
      <c r="WNV117" s="376"/>
      <c r="WNW117" s="376"/>
      <c r="WNX117" s="376"/>
      <c r="WNY117" s="376"/>
      <c r="WNZ117" s="376"/>
      <c r="WOA117" s="376"/>
      <c r="WOB117" s="376"/>
      <c r="WOC117" s="376"/>
      <c r="WOD117" s="376"/>
      <c r="WOE117" s="376"/>
      <c r="WOF117" s="376"/>
      <c r="WOG117" s="376"/>
      <c r="WOH117" s="376"/>
      <c r="WOI117" s="376"/>
      <c r="WOJ117" s="376"/>
      <c r="WOK117" s="376"/>
      <c r="WOL117" s="376"/>
      <c r="WOM117" s="376"/>
      <c r="WON117" s="376"/>
      <c r="WOO117" s="376"/>
      <c r="WOP117" s="376"/>
      <c r="WOQ117" s="376"/>
      <c r="WOR117" s="376"/>
      <c r="WOS117" s="376"/>
      <c r="WOT117" s="376"/>
      <c r="WOU117" s="376"/>
      <c r="WOV117" s="376"/>
      <c r="WOW117" s="376"/>
      <c r="WOX117" s="376"/>
      <c r="WOY117" s="376"/>
      <c r="WOZ117" s="376"/>
      <c r="WPA117" s="376"/>
      <c r="WPB117" s="376"/>
      <c r="WPC117" s="376"/>
      <c r="WPD117" s="376"/>
      <c r="WPE117" s="376"/>
      <c r="WPF117" s="376"/>
      <c r="WPG117" s="376"/>
      <c r="WPH117" s="376"/>
      <c r="WPI117" s="376"/>
      <c r="WPJ117" s="376"/>
      <c r="WPK117" s="376"/>
      <c r="WPL117" s="376"/>
      <c r="WPM117" s="376"/>
      <c r="WPN117" s="376"/>
      <c r="WPO117" s="376"/>
      <c r="WPP117" s="376"/>
      <c r="WPQ117" s="376"/>
      <c r="WPR117" s="376"/>
      <c r="WPS117" s="376"/>
      <c r="WPT117" s="376"/>
      <c r="WPU117" s="376"/>
      <c r="WPV117" s="376"/>
      <c r="WPW117" s="376"/>
      <c r="WPX117" s="376"/>
      <c r="WPY117" s="376"/>
      <c r="WPZ117" s="376"/>
      <c r="WQA117" s="376"/>
      <c r="WQB117" s="376"/>
      <c r="WQC117" s="376"/>
      <c r="WQD117" s="376"/>
      <c r="WQE117" s="376"/>
      <c r="WQF117" s="376"/>
      <c r="WQG117" s="376"/>
      <c r="WQH117" s="376"/>
      <c r="WQI117" s="376"/>
      <c r="WQJ117" s="376"/>
      <c r="WQK117" s="376"/>
      <c r="WQL117" s="376"/>
      <c r="WQM117" s="376"/>
      <c r="WQN117" s="376"/>
      <c r="WQO117" s="376"/>
      <c r="WQP117" s="376"/>
      <c r="WQQ117" s="376"/>
      <c r="WQR117" s="376"/>
      <c r="WQS117" s="376"/>
      <c r="WQT117" s="376"/>
      <c r="WQU117" s="376"/>
      <c r="WQV117" s="376"/>
      <c r="WQW117" s="376"/>
      <c r="WQX117" s="376"/>
      <c r="WQY117" s="376"/>
      <c r="WQZ117" s="376"/>
      <c r="WRA117" s="376"/>
      <c r="WRB117" s="376"/>
      <c r="WRC117" s="376"/>
      <c r="WRD117" s="376"/>
      <c r="WRE117" s="376"/>
      <c r="WRF117" s="376"/>
      <c r="WRG117" s="376"/>
      <c r="WRH117" s="376"/>
      <c r="WRI117" s="376"/>
      <c r="WRJ117" s="376"/>
      <c r="WRK117" s="376"/>
      <c r="WRL117" s="376"/>
      <c r="WRM117" s="376"/>
      <c r="WRN117" s="376"/>
      <c r="WRO117" s="376"/>
      <c r="WRP117" s="376"/>
      <c r="WRQ117" s="376"/>
      <c r="WRR117" s="376"/>
      <c r="WRS117" s="376"/>
      <c r="WRT117" s="376"/>
      <c r="WRU117" s="376"/>
      <c r="WRV117" s="376"/>
      <c r="WRW117" s="376"/>
      <c r="WRX117" s="376"/>
      <c r="WRY117" s="376"/>
      <c r="WRZ117" s="376"/>
      <c r="WSA117" s="376"/>
      <c r="WSB117" s="376"/>
      <c r="WSC117" s="376"/>
      <c r="WSD117" s="376"/>
      <c r="WSE117" s="376"/>
      <c r="WSF117" s="376"/>
      <c r="WSG117" s="376"/>
      <c r="WSH117" s="376"/>
      <c r="WSI117" s="376"/>
      <c r="WSJ117" s="376"/>
      <c r="WSK117" s="376"/>
      <c r="WSL117" s="376"/>
      <c r="WSM117" s="376"/>
      <c r="WSN117" s="376"/>
      <c r="WSO117" s="376"/>
      <c r="WSP117" s="376"/>
      <c r="WSQ117" s="376"/>
      <c r="WSR117" s="376"/>
      <c r="WSS117" s="376"/>
      <c r="WST117" s="376"/>
      <c r="WSU117" s="376"/>
      <c r="WSV117" s="376"/>
      <c r="WSW117" s="376"/>
      <c r="WSX117" s="376"/>
      <c r="WSY117" s="376"/>
      <c r="WSZ117" s="376"/>
      <c r="WTA117" s="376"/>
      <c r="WTB117" s="376"/>
      <c r="WTC117" s="376"/>
      <c r="WTD117" s="376"/>
      <c r="WTE117" s="376"/>
      <c r="WTF117" s="376"/>
      <c r="WTG117" s="376"/>
      <c r="WTH117" s="376"/>
      <c r="WTI117" s="376"/>
      <c r="WTJ117" s="376"/>
      <c r="WTK117" s="376"/>
      <c r="WTL117" s="376"/>
      <c r="WTM117" s="376"/>
      <c r="WTN117" s="376"/>
      <c r="WTO117" s="376"/>
      <c r="WTP117" s="376"/>
      <c r="WTQ117" s="376"/>
      <c r="WTR117" s="376"/>
      <c r="WTS117" s="376"/>
      <c r="WTT117" s="376"/>
      <c r="WTU117" s="376"/>
      <c r="WTV117" s="376"/>
      <c r="WTW117" s="376"/>
      <c r="WTX117" s="376"/>
      <c r="WTY117" s="376"/>
      <c r="WTZ117" s="376"/>
      <c r="WUA117" s="376"/>
      <c r="WUB117" s="376"/>
      <c r="WUC117" s="376"/>
      <c r="WUD117" s="376"/>
      <c r="WUE117" s="376"/>
      <c r="WUF117" s="376"/>
      <c r="WUG117" s="376"/>
      <c r="WUH117" s="376"/>
      <c r="WUI117" s="376"/>
      <c r="WUJ117" s="376"/>
      <c r="WUK117" s="376"/>
      <c r="WUL117" s="376"/>
      <c r="WUM117" s="376"/>
      <c r="WUN117" s="376"/>
      <c r="WUO117" s="376"/>
      <c r="WUP117" s="376"/>
      <c r="WUQ117" s="376"/>
      <c r="WUR117" s="376"/>
      <c r="WUS117" s="376"/>
      <c r="WUT117" s="376"/>
      <c r="WUU117" s="376"/>
      <c r="WUV117" s="376"/>
      <c r="WUW117" s="376"/>
      <c r="WUX117" s="376"/>
      <c r="WUY117" s="376"/>
      <c r="WUZ117" s="376"/>
      <c r="WVA117" s="376"/>
      <c r="WVB117" s="376"/>
      <c r="WVC117" s="376"/>
      <c r="WVD117" s="376"/>
      <c r="WVE117" s="376"/>
      <c r="WVF117" s="376"/>
      <c r="WVG117" s="376"/>
      <c r="WVH117" s="376"/>
      <c r="WVI117" s="376"/>
      <c r="WVJ117" s="376"/>
      <c r="WVK117" s="376"/>
      <c r="WVL117" s="376"/>
      <c r="WVM117" s="376"/>
      <c r="WVN117" s="376"/>
      <c r="WVO117" s="376"/>
      <c r="WVP117" s="376"/>
      <c r="WVQ117" s="376"/>
      <c r="WVR117" s="376"/>
      <c r="WVS117" s="376"/>
      <c r="WVT117" s="376"/>
      <c r="WVU117" s="376"/>
      <c r="WVV117" s="376"/>
      <c r="WVW117" s="376"/>
      <c r="WVX117" s="376"/>
      <c r="WVY117" s="376"/>
      <c r="WVZ117" s="376"/>
      <c r="WWA117" s="376"/>
      <c r="WWB117" s="376"/>
      <c r="WWC117" s="376"/>
      <c r="WWD117" s="376"/>
      <c r="WWE117" s="376"/>
      <c r="WWF117" s="376"/>
      <c r="WWG117" s="376"/>
      <c r="WWH117" s="376"/>
      <c r="WWI117" s="376"/>
      <c r="WWJ117" s="376"/>
      <c r="WWK117" s="376"/>
      <c r="WWL117" s="376"/>
      <c r="WWM117" s="376"/>
      <c r="WWN117" s="376"/>
      <c r="WWO117" s="376"/>
      <c r="WWP117" s="376"/>
      <c r="WWQ117" s="376"/>
      <c r="WWR117" s="376"/>
      <c r="WWS117" s="376"/>
      <c r="WWT117" s="376"/>
      <c r="WWU117" s="376"/>
      <c r="WWV117" s="376"/>
      <c r="WWW117" s="376"/>
      <c r="WWX117" s="376"/>
      <c r="WWY117" s="376"/>
      <c r="WWZ117" s="376"/>
      <c r="WXA117" s="376"/>
      <c r="WXB117" s="376"/>
      <c r="WXC117" s="376"/>
      <c r="WXD117" s="376"/>
      <c r="WXE117" s="376"/>
      <c r="WXF117" s="376"/>
      <c r="WXG117" s="376"/>
      <c r="WXH117" s="376"/>
      <c r="WXI117" s="376"/>
      <c r="WXJ117" s="376"/>
      <c r="WXK117" s="376"/>
      <c r="WXL117" s="376"/>
      <c r="WXM117" s="376"/>
      <c r="WXN117" s="376"/>
      <c r="WXO117" s="376"/>
      <c r="WXP117" s="376"/>
      <c r="WXQ117" s="376"/>
      <c r="WXR117" s="376"/>
      <c r="WXS117" s="376"/>
      <c r="WXT117" s="376"/>
      <c r="WXU117" s="376"/>
      <c r="WXV117" s="376"/>
      <c r="WXW117" s="376"/>
      <c r="WXX117" s="376"/>
      <c r="WXY117" s="376"/>
      <c r="WXZ117" s="376"/>
      <c r="WYA117" s="376"/>
      <c r="WYB117" s="376"/>
      <c r="WYC117" s="376"/>
      <c r="WYD117" s="376"/>
      <c r="WYE117" s="376"/>
      <c r="WYF117" s="376"/>
      <c r="WYG117" s="376"/>
      <c r="WYH117" s="376"/>
      <c r="WYI117" s="376"/>
      <c r="WYJ117" s="376"/>
      <c r="WYK117" s="376"/>
      <c r="WYL117" s="376"/>
      <c r="WYM117" s="376"/>
      <c r="WYN117" s="376"/>
      <c r="WYO117" s="376"/>
      <c r="WYP117" s="376"/>
      <c r="WYQ117" s="376"/>
      <c r="WYR117" s="376"/>
      <c r="WYS117" s="376"/>
      <c r="WYT117" s="376"/>
      <c r="WYU117" s="376"/>
      <c r="WYV117" s="376"/>
      <c r="WYW117" s="376"/>
      <c r="WYX117" s="376"/>
      <c r="WYY117" s="376"/>
      <c r="WYZ117" s="376"/>
      <c r="WZA117" s="376"/>
      <c r="WZB117" s="376"/>
      <c r="WZC117" s="376"/>
      <c r="WZD117" s="376"/>
      <c r="WZE117" s="376"/>
      <c r="WZF117" s="376"/>
      <c r="WZG117" s="376"/>
      <c r="WZH117" s="376"/>
      <c r="WZI117" s="376"/>
      <c r="WZJ117" s="376"/>
      <c r="WZK117" s="376"/>
      <c r="WZL117" s="376"/>
      <c r="WZM117" s="376"/>
      <c r="WZN117" s="376"/>
      <c r="WZO117" s="376"/>
      <c r="WZP117" s="376"/>
      <c r="WZQ117" s="376"/>
      <c r="WZR117" s="376"/>
      <c r="WZS117" s="376"/>
      <c r="WZT117" s="376"/>
      <c r="WZU117" s="376"/>
      <c r="WZV117" s="376"/>
      <c r="WZW117" s="376"/>
      <c r="WZX117" s="376"/>
      <c r="WZY117" s="376"/>
      <c r="WZZ117" s="376"/>
      <c r="XAA117" s="376"/>
      <c r="XAB117" s="376"/>
      <c r="XAC117" s="376"/>
      <c r="XAD117" s="376"/>
      <c r="XAE117" s="376"/>
      <c r="XAF117" s="376"/>
      <c r="XAG117" s="376"/>
      <c r="XAH117" s="376"/>
      <c r="XAI117" s="376"/>
      <c r="XAJ117" s="376"/>
      <c r="XAK117" s="376"/>
      <c r="XAL117" s="376"/>
      <c r="XAM117" s="376"/>
      <c r="XAN117" s="376"/>
      <c r="XAO117" s="376"/>
      <c r="XAP117" s="376"/>
      <c r="XAQ117" s="376"/>
      <c r="XAR117" s="376"/>
      <c r="XAS117" s="376"/>
      <c r="XAT117" s="376"/>
      <c r="XAU117" s="376"/>
      <c r="XAV117" s="376"/>
      <c r="XAW117" s="376"/>
      <c r="XAX117" s="376"/>
      <c r="XAY117" s="376"/>
      <c r="XAZ117" s="376"/>
      <c r="XBA117" s="376"/>
      <c r="XBB117" s="376"/>
      <c r="XBC117" s="376"/>
      <c r="XBD117" s="376"/>
      <c r="XBE117" s="376"/>
      <c r="XBF117" s="376"/>
      <c r="XBG117" s="376"/>
      <c r="XBH117" s="376"/>
      <c r="XBI117" s="376"/>
      <c r="XBJ117" s="376"/>
      <c r="XBK117" s="376"/>
      <c r="XBL117" s="376"/>
      <c r="XBM117" s="376"/>
      <c r="XBN117" s="376"/>
      <c r="XBO117" s="376"/>
      <c r="XBP117" s="376"/>
      <c r="XBQ117" s="376"/>
      <c r="XBR117" s="376"/>
      <c r="XBS117" s="376"/>
      <c r="XBT117" s="376"/>
      <c r="XBU117" s="376"/>
      <c r="XBV117" s="376"/>
      <c r="XBW117" s="376"/>
    </row>
    <row r="118" spans="1:16299" s="367" customFormat="1" hidden="1" x14ac:dyDescent="0.2">
      <c r="A118" s="464" t="s">
        <v>471</v>
      </c>
      <c r="B118" s="462"/>
      <c r="C118" s="463">
        <f>C$210/evol_smic_n_moins_2_n_moins_1</f>
        <v>18134.146895767524</v>
      </c>
      <c r="D118" s="376"/>
      <c r="E118" s="376"/>
      <c r="F118" s="376"/>
      <c r="G118" s="376"/>
      <c r="H118" s="376"/>
      <c r="I118" s="376"/>
      <c r="J118" s="376"/>
      <c r="K118" s="376"/>
      <c r="L118" s="376"/>
      <c r="M118" s="376"/>
      <c r="N118" s="376"/>
      <c r="O118" s="376"/>
      <c r="P118" s="376"/>
      <c r="Q118" s="376"/>
      <c r="R118" s="376"/>
      <c r="S118" s="376"/>
      <c r="T118" s="376"/>
      <c r="U118" s="376"/>
      <c r="V118" s="376"/>
      <c r="W118" s="376"/>
      <c r="X118" s="376"/>
      <c r="Y118" s="376"/>
      <c r="Z118" s="376"/>
      <c r="AA118" s="376"/>
      <c r="AB118" s="376"/>
      <c r="AC118" s="376"/>
      <c r="AD118" s="376"/>
      <c r="AE118" s="376"/>
      <c r="AF118" s="376"/>
      <c r="AG118" s="376"/>
      <c r="AH118" s="376"/>
      <c r="AI118" s="376"/>
      <c r="AJ118" s="376"/>
      <c r="AK118" s="376"/>
      <c r="AL118" s="376"/>
      <c r="AM118" s="376"/>
      <c r="AN118" s="376"/>
      <c r="AO118" s="376"/>
      <c r="AP118" s="376"/>
      <c r="AQ118" s="376"/>
      <c r="AR118" s="376"/>
      <c r="AS118" s="376"/>
      <c r="AT118" s="376"/>
      <c r="AU118" s="376"/>
      <c r="AV118" s="376"/>
      <c r="AW118" s="376"/>
      <c r="AX118" s="376"/>
      <c r="AY118" s="376"/>
      <c r="AZ118" s="376"/>
      <c r="BA118" s="376"/>
      <c r="BB118" s="376"/>
      <c r="BC118" s="376"/>
      <c r="BD118" s="376"/>
      <c r="BE118" s="376"/>
      <c r="BF118" s="376"/>
      <c r="BG118" s="376"/>
      <c r="BH118" s="376"/>
      <c r="BI118" s="376"/>
      <c r="BJ118" s="376"/>
      <c r="BK118" s="376"/>
      <c r="BL118" s="376"/>
      <c r="BM118" s="376"/>
      <c r="BN118" s="376"/>
      <c r="BO118" s="376"/>
      <c r="BP118" s="376"/>
      <c r="BQ118" s="376"/>
      <c r="BR118" s="376"/>
      <c r="BS118" s="376"/>
      <c r="BT118" s="376"/>
      <c r="BU118" s="376"/>
      <c r="BV118" s="376"/>
      <c r="BW118" s="376"/>
      <c r="BX118" s="376"/>
      <c r="BY118" s="376"/>
      <c r="BZ118" s="376"/>
      <c r="CA118" s="376"/>
      <c r="CB118" s="376"/>
      <c r="CC118" s="376"/>
      <c r="CD118" s="376"/>
      <c r="CE118" s="376"/>
      <c r="CF118" s="376"/>
      <c r="CG118" s="376"/>
      <c r="CH118" s="376"/>
      <c r="CI118" s="376"/>
      <c r="CJ118" s="376"/>
      <c r="CK118" s="376"/>
      <c r="CL118" s="376"/>
      <c r="CM118" s="376"/>
      <c r="CN118" s="376"/>
      <c r="CO118" s="376"/>
      <c r="CP118" s="376"/>
      <c r="CQ118" s="376"/>
      <c r="CR118" s="376"/>
      <c r="CS118" s="376"/>
      <c r="CT118" s="376"/>
      <c r="CU118" s="376"/>
      <c r="CV118" s="376"/>
      <c r="CW118" s="376"/>
      <c r="CX118" s="376"/>
      <c r="CY118" s="376"/>
      <c r="CZ118" s="376"/>
      <c r="DA118" s="376"/>
      <c r="DB118" s="376"/>
      <c r="DC118" s="376"/>
      <c r="DD118" s="376"/>
      <c r="DE118" s="376"/>
      <c r="DF118" s="376"/>
      <c r="DG118" s="376"/>
      <c r="DH118" s="376"/>
      <c r="DI118" s="376"/>
      <c r="DJ118" s="376"/>
      <c r="DK118" s="376"/>
      <c r="DL118" s="376"/>
      <c r="DM118" s="376"/>
      <c r="DN118" s="376"/>
      <c r="DO118" s="376"/>
      <c r="DP118" s="376"/>
      <c r="DQ118" s="376"/>
      <c r="DR118" s="376"/>
      <c r="DS118" s="376"/>
      <c r="DT118" s="376"/>
      <c r="DU118" s="376"/>
      <c r="DV118" s="376"/>
      <c r="DW118" s="376"/>
      <c r="DX118" s="376"/>
      <c r="DY118" s="376"/>
      <c r="DZ118" s="376"/>
      <c r="EA118" s="376"/>
      <c r="EB118" s="376"/>
      <c r="EC118" s="376"/>
      <c r="ED118" s="376"/>
      <c r="EE118" s="376"/>
      <c r="EF118" s="376"/>
      <c r="EG118" s="376"/>
      <c r="EH118" s="376"/>
      <c r="EI118" s="376"/>
      <c r="EJ118" s="376"/>
      <c r="EK118" s="376"/>
      <c r="EL118" s="376"/>
      <c r="EM118" s="376"/>
      <c r="EN118" s="376"/>
      <c r="EO118" s="376"/>
      <c r="EP118" s="376"/>
      <c r="EQ118" s="376"/>
      <c r="ER118" s="376"/>
      <c r="ES118" s="376"/>
      <c r="ET118" s="376"/>
      <c r="EU118" s="376"/>
      <c r="EV118" s="376"/>
      <c r="EW118" s="376"/>
      <c r="EX118" s="376"/>
      <c r="EY118" s="376"/>
      <c r="EZ118" s="376"/>
      <c r="FA118" s="376"/>
      <c r="FB118" s="376"/>
      <c r="FC118" s="376"/>
      <c r="FD118" s="376"/>
      <c r="FE118" s="376"/>
      <c r="FF118" s="376"/>
      <c r="FG118" s="376"/>
      <c r="FH118" s="376"/>
      <c r="FI118" s="376"/>
      <c r="FJ118" s="376"/>
      <c r="FK118" s="376"/>
      <c r="FL118" s="376"/>
      <c r="FM118" s="376"/>
      <c r="FN118" s="376"/>
      <c r="FO118" s="376"/>
      <c r="FP118" s="376"/>
      <c r="FQ118" s="376"/>
      <c r="FR118" s="376"/>
      <c r="FS118" s="376"/>
      <c r="FT118" s="376"/>
      <c r="FU118" s="376"/>
      <c r="FV118" s="376"/>
      <c r="FW118" s="376"/>
      <c r="FX118" s="376"/>
      <c r="FY118" s="376"/>
      <c r="FZ118" s="376"/>
      <c r="GA118" s="376"/>
      <c r="GB118" s="376"/>
      <c r="GC118" s="376"/>
      <c r="GD118" s="376"/>
      <c r="GE118" s="376"/>
      <c r="GF118" s="376"/>
      <c r="GG118" s="376"/>
      <c r="GH118" s="376"/>
      <c r="GI118" s="376"/>
      <c r="GJ118" s="376"/>
      <c r="GK118" s="376"/>
      <c r="GL118" s="376"/>
      <c r="GM118" s="376"/>
      <c r="GN118" s="376"/>
      <c r="GO118" s="376"/>
      <c r="GP118" s="376"/>
      <c r="GQ118" s="376"/>
      <c r="GR118" s="376"/>
      <c r="GS118" s="376"/>
      <c r="GT118" s="376"/>
      <c r="GU118" s="376"/>
      <c r="GV118" s="376"/>
      <c r="GW118" s="376"/>
      <c r="GX118" s="376"/>
      <c r="GY118" s="376"/>
      <c r="GZ118" s="376"/>
      <c r="HA118" s="376"/>
      <c r="HB118" s="376"/>
      <c r="HC118" s="376"/>
      <c r="HD118" s="376"/>
      <c r="HE118" s="376"/>
      <c r="HF118" s="376"/>
      <c r="HG118" s="376"/>
      <c r="HH118" s="376"/>
      <c r="HI118" s="376"/>
      <c r="HJ118" s="376"/>
      <c r="HK118" s="376"/>
      <c r="HL118" s="376"/>
      <c r="HM118" s="376"/>
      <c r="HN118" s="376"/>
      <c r="HO118" s="376"/>
      <c r="HP118" s="376"/>
      <c r="HQ118" s="376"/>
      <c r="HR118" s="376"/>
      <c r="HS118" s="376"/>
      <c r="HT118" s="376"/>
      <c r="HU118" s="376"/>
      <c r="HV118" s="376"/>
      <c r="HW118" s="376"/>
      <c r="HX118" s="376"/>
      <c r="HY118" s="376"/>
      <c r="HZ118" s="376"/>
      <c r="IA118" s="376"/>
      <c r="IB118" s="376"/>
      <c r="IC118" s="376"/>
      <c r="ID118" s="376"/>
      <c r="IE118" s="376"/>
      <c r="IF118" s="376"/>
      <c r="IG118" s="376"/>
      <c r="IH118" s="376"/>
      <c r="II118" s="376"/>
      <c r="IJ118" s="376"/>
      <c r="IK118" s="376"/>
      <c r="IL118" s="376"/>
      <c r="IM118" s="376"/>
      <c r="IN118" s="376"/>
      <c r="IO118" s="376"/>
      <c r="IP118" s="376"/>
      <c r="IQ118" s="376"/>
      <c r="IR118" s="376"/>
      <c r="IS118" s="376"/>
      <c r="IT118" s="376"/>
      <c r="IU118" s="376"/>
      <c r="IV118" s="376"/>
      <c r="IW118" s="376"/>
      <c r="IX118" s="376"/>
      <c r="IY118" s="376"/>
      <c r="IZ118" s="376"/>
      <c r="JA118" s="376"/>
      <c r="JB118" s="376"/>
      <c r="JC118" s="376"/>
      <c r="JD118" s="376"/>
      <c r="JE118" s="376"/>
      <c r="JF118" s="376"/>
      <c r="JG118" s="376"/>
      <c r="JH118" s="376"/>
      <c r="JI118" s="376"/>
      <c r="JJ118" s="376"/>
      <c r="JK118" s="376"/>
      <c r="JL118" s="376"/>
      <c r="JM118" s="376"/>
      <c r="JN118" s="376"/>
      <c r="JO118" s="376"/>
      <c r="JP118" s="376"/>
      <c r="JQ118" s="376"/>
      <c r="JR118" s="376"/>
      <c r="JS118" s="376"/>
      <c r="JT118" s="376"/>
      <c r="JU118" s="376"/>
      <c r="JV118" s="376"/>
      <c r="JW118" s="376"/>
      <c r="JX118" s="376"/>
      <c r="JY118" s="376"/>
      <c r="JZ118" s="376"/>
      <c r="KA118" s="376"/>
      <c r="KB118" s="376"/>
      <c r="KC118" s="376"/>
      <c r="KD118" s="376"/>
      <c r="KE118" s="376"/>
      <c r="KF118" s="376"/>
      <c r="KG118" s="376"/>
      <c r="KH118" s="376"/>
      <c r="KI118" s="376"/>
      <c r="KJ118" s="376"/>
      <c r="KK118" s="376"/>
      <c r="KL118" s="376"/>
      <c r="KM118" s="376"/>
      <c r="KN118" s="376"/>
      <c r="KO118" s="376"/>
      <c r="KP118" s="376"/>
      <c r="KQ118" s="376"/>
      <c r="KR118" s="376"/>
      <c r="KS118" s="376"/>
      <c r="KT118" s="376"/>
      <c r="KU118" s="376"/>
      <c r="KV118" s="376"/>
      <c r="KW118" s="376"/>
      <c r="KX118" s="376"/>
      <c r="KY118" s="376"/>
      <c r="KZ118" s="376"/>
      <c r="LA118" s="376"/>
      <c r="LB118" s="376"/>
      <c r="LC118" s="376"/>
      <c r="LD118" s="376"/>
      <c r="LE118" s="376"/>
      <c r="LF118" s="376"/>
      <c r="LG118" s="376"/>
      <c r="LH118" s="376"/>
      <c r="LI118" s="376"/>
      <c r="LJ118" s="376"/>
      <c r="LK118" s="376"/>
      <c r="LL118" s="376"/>
      <c r="LM118" s="376"/>
      <c r="LN118" s="376"/>
      <c r="LO118" s="376"/>
      <c r="LP118" s="376"/>
      <c r="LQ118" s="376"/>
      <c r="LR118" s="376"/>
      <c r="LS118" s="376"/>
      <c r="LT118" s="376"/>
      <c r="LU118" s="376"/>
      <c r="LV118" s="376"/>
      <c r="LW118" s="376"/>
      <c r="LX118" s="376"/>
      <c r="LY118" s="376"/>
      <c r="LZ118" s="376"/>
      <c r="MA118" s="376"/>
      <c r="MB118" s="376"/>
      <c r="MC118" s="376"/>
      <c r="MD118" s="376"/>
      <c r="ME118" s="376"/>
      <c r="MF118" s="376"/>
      <c r="MG118" s="376"/>
      <c r="MH118" s="376"/>
      <c r="MI118" s="376"/>
      <c r="MJ118" s="376"/>
      <c r="MK118" s="376"/>
      <c r="ML118" s="376"/>
      <c r="MM118" s="376"/>
      <c r="MN118" s="376"/>
      <c r="MO118" s="376"/>
      <c r="MP118" s="376"/>
      <c r="MQ118" s="376"/>
      <c r="MR118" s="376"/>
      <c r="MS118" s="376"/>
      <c r="MT118" s="376"/>
      <c r="MU118" s="376"/>
      <c r="MV118" s="376"/>
      <c r="MW118" s="376"/>
      <c r="MX118" s="376"/>
      <c r="MY118" s="376"/>
      <c r="MZ118" s="376"/>
      <c r="NA118" s="376"/>
      <c r="NB118" s="376"/>
      <c r="NC118" s="376"/>
      <c r="ND118" s="376"/>
      <c r="NE118" s="376"/>
      <c r="NF118" s="376"/>
      <c r="NG118" s="376"/>
      <c r="NH118" s="376"/>
      <c r="NI118" s="376"/>
      <c r="NJ118" s="376"/>
      <c r="NK118" s="376"/>
      <c r="NL118" s="376"/>
      <c r="NM118" s="376"/>
      <c r="NN118" s="376"/>
      <c r="NO118" s="376"/>
      <c r="NP118" s="376"/>
      <c r="NQ118" s="376"/>
      <c r="NR118" s="376"/>
      <c r="NS118" s="376"/>
      <c r="NT118" s="376"/>
      <c r="NU118" s="376"/>
      <c r="NV118" s="376"/>
      <c r="NW118" s="376"/>
      <c r="NX118" s="376"/>
      <c r="NY118" s="376"/>
      <c r="NZ118" s="376"/>
      <c r="OA118" s="376"/>
      <c r="OB118" s="376"/>
      <c r="OC118" s="376"/>
      <c r="OD118" s="376"/>
      <c r="OE118" s="376"/>
      <c r="OF118" s="376"/>
      <c r="OG118" s="376"/>
      <c r="OH118" s="376"/>
      <c r="OI118" s="376"/>
      <c r="OJ118" s="376"/>
      <c r="OK118" s="376"/>
      <c r="OL118" s="376"/>
      <c r="OM118" s="376"/>
      <c r="ON118" s="376"/>
      <c r="OO118" s="376"/>
      <c r="OP118" s="376"/>
      <c r="OQ118" s="376"/>
      <c r="OR118" s="376"/>
      <c r="OS118" s="376"/>
      <c r="OT118" s="376"/>
      <c r="OU118" s="376"/>
      <c r="OV118" s="376"/>
      <c r="OW118" s="376"/>
      <c r="OX118" s="376"/>
      <c r="OY118" s="376"/>
      <c r="OZ118" s="376"/>
      <c r="PA118" s="376"/>
      <c r="PB118" s="376"/>
      <c r="PC118" s="376"/>
      <c r="PD118" s="376"/>
      <c r="PE118" s="376"/>
      <c r="PF118" s="376"/>
      <c r="PG118" s="376"/>
      <c r="PH118" s="376"/>
      <c r="PI118" s="376"/>
      <c r="PJ118" s="376"/>
      <c r="PK118" s="376"/>
      <c r="PL118" s="376"/>
      <c r="PM118" s="376"/>
      <c r="PN118" s="376"/>
      <c r="PO118" s="376"/>
      <c r="PP118" s="376"/>
      <c r="PQ118" s="376"/>
      <c r="PR118" s="376"/>
      <c r="PS118" s="376"/>
      <c r="PT118" s="376"/>
      <c r="PU118" s="376"/>
      <c r="PV118" s="376"/>
      <c r="PW118" s="376"/>
      <c r="PX118" s="376"/>
      <c r="PY118" s="376"/>
      <c r="PZ118" s="376"/>
      <c r="QA118" s="376"/>
      <c r="QB118" s="376"/>
      <c r="QC118" s="376"/>
      <c r="QD118" s="376"/>
      <c r="QE118" s="376"/>
      <c r="QF118" s="376"/>
      <c r="QG118" s="376"/>
      <c r="QH118" s="376"/>
      <c r="QI118" s="376"/>
      <c r="QJ118" s="376"/>
      <c r="QK118" s="376"/>
      <c r="QL118" s="376"/>
      <c r="QM118" s="376"/>
      <c r="QN118" s="376"/>
      <c r="QO118" s="376"/>
      <c r="QP118" s="376"/>
      <c r="QQ118" s="376"/>
      <c r="QR118" s="376"/>
      <c r="QS118" s="376"/>
      <c r="QT118" s="376"/>
      <c r="QU118" s="376"/>
      <c r="QV118" s="376"/>
      <c r="QW118" s="376"/>
      <c r="QX118" s="376"/>
      <c r="QY118" s="376"/>
      <c r="QZ118" s="376"/>
      <c r="RA118" s="376"/>
      <c r="RB118" s="376"/>
      <c r="RC118" s="376"/>
      <c r="RD118" s="376"/>
      <c r="RE118" s="376"/>
      <c r="RF118" s="376"/>
      <c r="RG118" s="376"/>
      <c r="RH118" s="376"/>
      <c r="RI118" s="376"/>
      <c r="RJ118" s="376"/>
      <c r="RK118" s="376"/>
      <c r="RL118" s="376"/>
      <c r="RM118" s="376"/>
      <c r="RN118" s="376"/>
      <c r="RO118" s="376"/>
      <c r="RP118" s="376"/>
      <c r="RQ118" s="376"/>
      <c r="RR118" s="376"/>
      <c r="RS118" s="376"/>
      <c r="RT118" s="376"/>
      <c r="RU118" s="376"/>
      <c r="RV118" s="376"/>
      <c r="RW118" s="376"/>
      <c r="RX118" s="376"/>
      <c r="RY118" s="376"/>
      <c r="RZ118" s="376"/>
      <c r="SA118" s="376"/>
      <c r="SB118" s="376"/>
      <c r="SC118" s="376"/>
      <c r="SD118" s="376"/>
      <c r="SE118" s="376"/>
      <c r="SF118" s="376"/>
      <c r="SG118" s="376"/>
      <c r="SH118" s="376"/>
      <c r="SI118" s="376"/>
      <c r="SJ118" s="376"/>
      <c r="SK118" s="376"/>
      <c r="SL118" s="376"/>
      <c r="SM118" s="376"/>
      <c r="SN118" s="376"/>
      <c r="SO118" s="376"/>
      <c r="SP118" s="376"/>
      <c r="SQ118" s="376"/>
      <c r="SR118" s="376"/>
      <c r="SS118" s="376"/>
      <c r="ST118" s="376"/>
      <c r="SU118" s="376"/>
      <c r="SV118" s="376"/>
      <c r="SW118" s="376"/>
      <c r="SX118" s="376"/>
      <c r="SY118" s="376"/>
      <c r="SZ118" s="376"/>
      <c r="TA118" s="376"/>
      <c r="TB118" s="376"/>
      <c r="TC118" s="376"/>
      <c r="TD118" s="376"/>
      <c r="TE118" s="376"/>
      <c r="TF118" s="376"/>
      <c r="TG118" s="376"/>
      <c r="TH118" s="376"/>
      <c r="TI118" s="376"/>
      <c r="TJ118" s="376"/>
      <c r="TK118" s="376"/>
      <c r="TL118" s="376"/>
      <c r="TM118" s="376"/>
      <c r="TN118" s="376"/>
      <c r="TO118" s="376"/>
      <c r="TP118" s="376"/>
      <c r="TQ118" s="376"/>
      <c r="TR118" s="376"/>
      <c r="TS118" s="376"/>
      <c r="TT118" s="376"/>
      <c r="TU118" s="376"/>
      <c r="TV118" s="376"/>
      <c r="TW118" s="376"/>
      <c r="TX118" s="376"/>
      <c r="TY118" s="376"/>
      <c r="TZ118" s="376"/>
      <c r="UA118" s="376"/>
      <c r="UB118" s="376"/>
      <c r="UC118" s="376"/>
      <c r="UD118" s="376"/>
      <c r="UE118" s="376"/>
      <c r="UF118" s="376"/>
      <c r="UG118" s="376"/>
      <c r="UH118" s="376"/>
      <c r="UI118" s="376"/>
      <c r="UJ118" s="376"/>
      <c r="UK118" s="376"/>
      <c r="UL118" s="376"/>
      <c r="UM118" s="376"/>
      <c r="UN118" s="376"/>
      <c r="UO118" s="376"/>
      <c r="UP118" s="376"/>
      <c r="UQ118" s="376"/>
      <c r="UR118" s="376"/>
      <c r="US118" s="376"/>
      <c r="UT118" s="376"/>
      <c r="UU118" s="376"/>
      <c r="UV118" s="376"/>
      <c r="UW118" s="376"/>
      <c r="UX118" s="376"/>
      <c r="UY118" s="376"/>
      <c r="UZ118" s="376"/>
      <c r="VA118" s="376"/>
      <c r="VB118" s="376"/>
      <c r="VC118" s="376"/>
      <c r="VD118" s="376"/>
      <c r="VE118" s="376"/>
      <c r="VF118" s="376"/>
      <c r="VG118" s="376"/>
      <c r="VH118" s="376"/>
      <c r="VI118" s="376"/>
      <c r="VJ118" s="376"/>
      <c r="VK118" s="376"/>
      <c r="VL118" s="376"/>
      <c r="VM118" s="376"/>
      <c r="VN118" s="376"/>
      <c r="VO118" s="376"/>
      <c r="VP118" s="376"/>
      <c r="VQ118" s="376"/>
      <c r="VR118" s="376"/>
      <c r="VS118" s="376"/>
      <c r="VT118" s="376"/>
      <c r="VU118" s="376"/>
      <c r="VV118" s="376"/>
      <c r="VW118" s="376"/>
      <c r="VX118" s="376"/>
      <c r="VY118" s="376"/>
      <c r="VZ118" s="376"/>
      <c r="WA118" s="376"/>
      <c r="WB118" s="376"/>
      <c r="WC118" s="376"/>
      <c r="WD118" s="376"/>
      <c r="WE118" s="376"/>
      <c r="WF118" s="376"/>
      <c r="WG118" s="376"/>
      <c r="WH118" s="376"/>
      <c r="WI118" s="376"/>
      <c r="WJ118" s="376"/>
      <c r="WK118" s="376"/>
      <c r="WL118" s="376"/>
      <c r="WM118" s="376"/>
      <c r="WN118" s="376"/>
      <c r="WO118" s="376"/>
      <c r="WP118" s="376"/>
      <c r="WQ118" s="376"/>
      <c r="WR118" s="376"/>
      <c r="WS118" s="376"/>
      <c r="WT118" s="376"/>
      <c r="WU118" s="376"/>
      <c r="WV118" s="376"/>
      <c r="WW118" s="376"/>
      <c r="WX118" s="376"/>
      <c r="WY118" s="376"/>
      <c r="WZ118" s="376"/>
      <c r="XA118" s="376"/>
      <c r="XB118" s="376"/>
      <c r="XC118" s="376"/>
      <c r="XD118" s="376"/>
      <c r="XE118" s="376"/>
      <c r="XF118" s="376"/>
      <c r="XG118" s="376"/>
      <c r="XH118" s="376"/>
      <c r="XI118" s="376"/>
      <c r="XJ118" s="376"/>
      <c r="XK118" s="376"/>
      <c r="XL118" s="376"/>
      <c r="XM118" s="376"/>
      <c r="XN118" s="376"/>
      <c r="XO118" s="376"/>
      <c r="XP118" s="376"/>
      <c r="XQ118" s="376"/>
      <c r="XR118" s="376"/>
      <c r="XS118" s="376"/>
      <c r="XT118" s="376"/>
      <c r="XU118" s="376"/>
      <c r="XV118" s="376"/>
      <c r="XW118" s="376"/>
      <c r="XX118" s="376"/>
      <c r="XY118" s="376"/>
      <c r="XZ118" s="376"/>
      <c r="YA118" s="376"/>
      <c r="YB118" s="376"/>
      <c r="YC118" s="376"/>
      <c r="YD118" s="376"/>
      <c r="YE118" s="376"/>
      <c r="YF118" s="376"/>
      <c r="YG118" s="376"/>
      <c r="YH118" s="376"/>
      <c r="YI118" s="376"/>
      <c r="YJ118" s="376"/>
      <c r="YK118" s="376"/>
      <c r="YL118" s="376"/>
      <c r="YM118" s="376"/>
      <c r="YN118" s="376"/>
      <c r="YO118" s="376"/>
      <c r="YP118" s="376"/>
      <c r="YQ118" s="376"/>
      <c r="YR118" s="376"/>
      <c r="YS118" s="376"/>
      <c r="YT118" s="376"/>
      <c r="YU118" s="376"/>
      <c r="YV118" s="376"/>
      <c r="YW118" s="376"/>
      <c r="YX118" s="376"/>
      <c r="YY118" s="376"/>
      <c r="YZ118" s="376"/>
      <c r="ZA118" s="376"/>
      <c r="ZB118" s="376"/>
      <c r="ZC118" s="376"/>
      <c r="ZD118" s="376"/>
      <c r="ZE118" s="376"/>
      <c r="ZF118" s="376"/>
      <c r="ZG118" s="376"/>
      <c r="ZH118" s="376"/>
      <c r="ZI118" s="376"/>
      <c r="ZJ118" s="376"/>
      <c r="ZK118" s="376"/>
      <c r="ZL118" s="376"/>
      <c r="ZM118" s="376"/>
      <c r="ZN118" s="376"/>
      <c r="ZO118" s="376"/>
      <c r="ZP118" s="376"/>
      <c r="ZQ118" s="376"/>
      <c r="ZR118" s="376"/>
      <c r="ZS118" s="376"/>
      <c r="ZT118" s="376"/>
      <c r="ZU118" s="376"/>
      <c r="ZV118" s="376"/>
      <c r="ZW118" s="376"/>
      <c r="ZX118" s="376"/>
      <c r="ZY118" s="376"/>
      <c r="ZZ118" s="376"/>
      <c r="AAA118" s="376"/>
      <c r="AAB118" s="376"/>
      <c r="AAC118" s="376"/>
      <c r="AAD118" s="376"/>
      <c r="AAE118" s="376"/>
      <c r="AAF118" s="376"/>
      <c r="AAG118" s="376"/>
      <c r="AAH118" s="376"/>
      <c r="AAI118" s="376"/>
      <c r="AAJ118" s="376"/>
      <c r="AAK118" s="376"/>
      <c r="AAL118" s="376"/>
      <c r="AAM118" s="376"/>
      <c r="AAN118" s="376"/>
      <c r="AAO118" s="376"/>
      <c r="AAP118" s="376"/>
      <c r="AAQ118" s="376"/>
      <c r="AAR118" s="376"/>
      <c r="AAS118" s="376"/>
      <c r="AAT118" s="376"/>
      <c r="AAU118" s="376"/>
      <c r="AAV118" s="376"/>
      <c r="AAW118" s="376"/>
      <c r="AAX118" s="376"/>
      <c r="AAY118" s="376"/>
      <c r="AAZ118" s="376"/>
      <c r="ABA118" s="376"/>
      <c r="ABB118" s="376"/>
      <c r="ABC118" s="376"/>
      <c r="ABD118" s="376"/>
      <c r="ABE118" s="376"/>
      <c r="ABF118" s="376"/>
      <c r="ABG118" s="376"/>
      <c r="ABH118" s="376"/>
      <c r="ABI118" s="376"/>
      <c r="ABJ118" s="376"/>
      <c r="ABK118" s="376"/>
      <c r="ABL118" s="376"/>
      <c r="ABM118" s="376"/>
      <c r="ABN118" s="376"/>
      <c r="ABO118" s="376"/>
      <c r="ABP118" s="376"/>
      <c r="ABQ118" s="376"/>
      <c r="ABR118" s="376"/>
      <c r="ABS118" s="376"/>
      <c r="ABT118" s="376"/>
      <c r="ABU118" s="376"/>
      <c r="ABV118" s="376"/>
      <c r="ABW118" s="376"/>
      <c r="ABX118" s="376"/>
      <c r="ABY118" s="376"/>
      <c r="ABZ118" s="376"/>
      <c r="ACA118" s="376"/>
      <c r="ACB118" s="376"/>
      <c r="ACC118" s="376"/>
      <c r="ACD118" s="376"/>
      <c r="ACE118" s="376"/>
      <c r="ACF118" s="376"/>
      <c r="ACG118" s="376"/>
      <c r="ACH118" s="376"/>
      <c r="ACI118" s="376"/>
      <c r="ACJ118" s="376"/>
      <c r="ACK118" s="376"/>
      <c r="ACL118" s="376"/>
      <c r="ACM118" s="376"/>
      <c r="ACN118" s="376"/>
      <c r="ACO118" s="376"/>
      <c r="ACP118" s="376"/>
      <c r="ACQ118" s="376"/>
      <c r="ACR118" s="376"/>
      <c r="ACS118" s="376"/>
      <c r="ACT118" s="376"/>
      <c r="ACU118" s="376"/>
      <c r="ACV118" s="376"/>
      <c r="ACW118" s="376"/>
      <c r="ACX118" s="376"/>
      <c r="ACY118" s="376"/>
      <c r="ACZ118" s="376"/>
      <c r="ADA118" s="376"/>
      <c r="ADB118" s="376"/>
      <c r="ADC118" s="376"/>
      <c r="ADD118" s="376"/>
      <c r="ADE118" s="376"/>
      <c r="ADF118" s="376"/>
      <c r="ADG118" s="376"/>
      <c r="ADH118" s="376"/>
      <c r="ADI118" s="376"/>
      <c r="ADJ118" s="376"/>
      <c r="ADK118" s="376"/>
      <c r="ADL118" s="376"/>
      <c r="ADM118" s="376"/>
      <c r="ADN118" s="376"/>
      <c r="ADO118" s="376"/>
      <c r="ADP118" s="376"/>
      <c r="ADQ118" s="376"/>
      <c r="ADR118" s="376"/>
      <c r="ADS118" s="376"/>
      <c r="ADT118" s="376"/>
      <c r="ADU118" s="376"/>
      <c r="ADV118" s="376"/>
      <c r="ADW118" s="376"/>
      <c r="ADX118" s="376"/>
      <c r="ADY118" s="376"/>
      <c r="ADZ118" s="376"/>
      <c r="AEA118" s="376"/>
      <c r="AEB118" s="376"/>
      <c r="AEC118" s="376"/>
      <c r="AED118" s="376"/>
      <c r="AEE118" s="376"/>
      <c r="AEF118" s="376"/>
      <c r="AEG118" s="376"/>
      <c r="AEH118" s="376"/>
      <c r="AEI118" s="376"/>
      <c r="AEJ118" s="376"/>
      <c r="AEK118" s="376"/>
      <c r="AEL118" s="376"/>
      <c r="AEM118" s="376"/>
      <c r="AEN118" s="376"/>
      <c r="AEO118" s="376"/>
      <c r="AEP118" s="376"/>
      <c r="AEQ118" s="376"/>
      <c r="AER118" s="376"/>
      <c r="AES118" s="376"/>
      <c r="AET118" s="376"/>
      <c r="AEU118" s="376"/>
      <c r="AEV118" s="376"/>
      <c r="AEW118" s="376"/>
      <c r="AEX118" s="376"/>
      <c r="AEY118" s="376"/>
      <c r="AEZ118" s="376"/>
      <c r="AFA118" s="376"/>
      <c r="AFB118" s="376"/>
      <c r="AFC118" s="376"/>
      <c r="AFD118" s="376"/>
      <c r="AFE118" s="376"/>
      <c r="AFF118" s="376"/>
      <c r="AFG118" s="376"/>
      <c r="AFH118" s="376"/>
      <c r="AFI118" s="376"/>
      <c r="AFJ118" s="376"/>
      <c r="AFK118" s="376"/>
      <c r="AFL118" s="376"/>
      <c r="AFM118" s="376"/>
      <c r="AFN118" s="376"/>
      <c r="AFO118" s="376"/>
      <c r="AFP118" s="376"/>
      <c r="AFQ118" s="376"/>
      <c r="AFR118" s="376"/>
      <c r="AFS118" s="376"/>
      <c r="AFT118" s="376"/>
      <c r="AFU118" s="376"/>
      <c r="AFV118" s="376"/>
      <c r="AFW118" s="376"/>
      <c r="AFX118" s="376"/>
      <c r="AFY118" s="376"/>
      <c r="AFZ118" s="376"/>
      <c r="AGA118" s="376"/>
      <c r="AGB118" s="376"/>
      <c r="AGC118" s="376"/>
      <c r="AGD118" s="376"/>
      <c r="AGE118" s="376"/>
      <c r="AGF118" s="376"/>
      <c r="AGG118" s="376"/>
      <c r="AGH118" s="376"/>
      <c r="AGI118" s="376"/>
      <c r="AGJ118" s="376"/>
      <c r="AGK118" s="376"/>
      <c r="AGL118" s="376"/>
      <c r="AGM118" s="376"/>
      <c r="AGN118" s="376"/>
      <c r="AGO118" s="376"/>
      <c r="AGP118" s="376"/>
      <c r="AGQ118" s="376"/>
      <c r="AGR118" s="376"/>
      <c r="AGS118" s="376"/>
      <c r="AGT118" s="376"/>
      <c r="AGU118" s="376"/>
      <c r="AGV118" s="376"/>
      <c r="AGW118" s="376"/>
      <c r="AGX118" s="376"/>
      <c r="AGY118" s="376"/>
      <c r="AGZ118" s="376"/>
      <c r="AHA118" s="376"/>
      <c r="AHB118" s="376"/>
      <c r="AHC118" s="376"/>
      <c r="AHD118" s="376"/>
      <c r="AHE118" s="376"/>
      <c r="AHF118" s="376"/>
      <c r="AHG118" s="376"/>
      <c r="AHH118" s="376"/>
      <c r="AHI118" s="376"/>
      <c r="AHJ118" s="376"/>
      <c r="AHK118" s="376"/>
      <c r="AHL118" s="376"/>
      <c r="AHM118" s="376"/>
      <c r="AHN118" s="376"/>
      <c r="AHO118" s="376"/>
      <c r="AHP118" s="376"/>
      <c r="AHQ118" s="376"/>
      <c r="AHR118" s="376"/>
      <c r="AHS118" s="376"/>
      <c r="AHT118" s="376"/>
      <c r="AHU118" s="376"/>
      <c r="AHV118" s="376"/>
      <c r="AHW118" s="376"/>
      <c r="AHX118" s="376"/>
      <c r="AHY118" s="376"/>
      <c r="AHZ118" s="376"/>
      <c r="AIA118" s="376"/>
      <c r="AIB118" s="376"/>
      <c r="AIC118" s="376"/>
      <c r="AID118" s="376"/>
      <c r="AIE118" s="376"/>
      <c r="AIF118" s="376"/>
      <c r="AIG118" s="376"/>
      <c r="AIH118" s="376"/>
      <c r="AII118" s="376"/>
      <c r="AIJ118" s="376"/>
      <c r="AIK118" s="376"/>
      <c r="AIL118" s="376"/>
      <c r="AIM118" s="376"/>
      <c r="AIN118" s="376"/>
      <c r="AIO118" s="376"/>
      <c r="AIP118" s="376"/>
      <c r="AIQ118" s="376"/>
      <c r="AIR118" s="376"/>
      <c r="AIS118" s="376"/>
      <c r="AIT118" s="376"/>
      <c r="AIU118" s="376"/>
      <c r="AIV118" s="376"/>
      <c r="AIW118" s="376"/>
      <c r="AIX118" s="376"/>
      <c r="AIY118" s="376"/>
      <c r="AIZ118" s="376"/>
      <c r="AJA118" s="376"/>
      <c r="AJB118" s="376"/>
      <c r="AJC118" s="376"/>
      <c r="AJD118" s="376"/>
      <c r="AJE118" s="376"/>
      <c r="AJF118" s="376"/>
      <c r="AJG118" s="376"/>
      <c r="AJH118" s="376"/>
      <c r="AJI118" s="376"/>
      <c r="AJJ118" s="376"/>
      <c r="AJK118" s="376"/>
      <c r="AJL118" s="376"/>
      <c r="AJM118" s="376"/>
      <c r="AJN118" s="376"/>
      <c r="AJO118" s="376"/>
      <c r="AJP118" s="376"/>
      <c r="AJQ118" s="376"/>
      <c r="AJR118" s="376"/>
      <c r="AJS118" s="376"/>
      <c r="AJT118" s="376"/>
      <c r="AJU118" s="376"/>
      <c r="AJV118" s="376"/>
      <c r="AJW118" s="376"/>
      <c r="AJX118" s="376"/>
      <c r="AJY118" s="376"/>
      <c r="AJZ118" s="376"/>
      <c r="AKA118" s="376"/>
      <c r="AKB118" s="376"/>
      <c r="AKC118" s="376"/>
      <c r="AKD118" s="376"/>
      <c r="AKE118" s="376"/>
      <c r="AKF118" s="376"/>
      <c r="AKG118" s="376"/>
      <c r="AKH118" s="376"/>
      <c r="AKI118" s="376"/>
      <c r="AKJ118" s="376"/>
      <c r="AKK118" s="376"/>
      <c r="AKL118" s="376"/>
      <c r="AKM118" s="376"/>
      <c r="AKN118" s="376"/>
      <c r="AKO118" s="376"/>
      <c r="AKP118" s="376"/>
      <c r="AKQ118" s="376"/>
      <c r="AKR118" s="376"/>
      <c r="AKS118" s="376"/>
      <c r="AKT118" s="376"/>
      <c r="AKU118" s="376"/>
      <c r="AKV118" s="376"/>
      <c r="AKW118" s="376"/>
      <c r="AKX118" s="376"/>
      <c r="AKY118" s="376"/>
      <c r="AKZ118" s="376"/>
      <c r="ALA118" s="376"/>
      <c r="ALB118" s="376"/>
      <c r="ALC118" s="376"/>
      <c r="ALD118" s="376"/>
      <c r="ALE118" s="376"/>
      <c r="ALF118" s="376"/>
      <c r="ALG118" s="376"/>
      <c r="ALH118" s="376"/>
      <c r="ALI118" s="376"/>
      <c r="ALJ118" s="376"/>
      <c r="ALK118" s="376"/>
      <c r="ALL118" s="376"/>
      <c r="ALM118" s="376"/>
      <c r="ALN118" s="376"/>
      <c r="ALO118" s="376"/>
      <c r="ALP118" s="376"/>
      <c r="ALQ118" s="376"/>
      <c r="ALR118" s="376"/>
      <c r="ALS118" s="376"/>
      <c r="ALT118" s="376"/>
      <c r="ALU118" s="376"/>
      <c r="ALV118" s="376"/>
      <c r="ALW118" s="376"/>
      <c r="ALX118" s="376"/>
      <c r="ALY118" s="376"/>
      <c r="ALZ118" s="376"/>
      <c r="AMA118" s="376"/>
      <c r="AMB118" s="376"/>
      <c r="AMC118" s="376"/>
      <c r="AMD118" s="376"/>
      <c r="AME118" s="376"/>
      <c r="AMF118" s="376"/>
      <c r="AMG118" s="376"/>
      <c r="AMH118" s="376"/>
      <c r="AMI118" s="376"/>
      <c r="AMJ118" s="376"/>
      <c r="AMK118" s="376"/>
      <c r="AML118" s="376"/>
      <c r="AMM118" s="376"/>
      <c r="AMN118" s="376"/>
      <c r="AMO118" s="376"/>
      <c r="AMP118" s="376"/>
      <c r="AMQ118" s="376"/>
      <c r="AMR118" s="376"/>
      <c r="AMS118" s="376"/>
      <c r="AMT118" s="376"/>
      <c r="AMU118" s="376"/>
      <c r="AMV118" s="376"/>
      <c r="AMW118" s="376"/>
      <c r="AMX118" s="376"/>
      <c r="AMY118" s="376"/>
      <c r="AMZ118" s="376"/>
      <c r="ANA118" s="376"/>
      <c r="ANB118" s="376"/>
      <c r="ANC118" s="376"/>
      <c r="AND118" s="376"/>
      <c r="ANE118" s="376"/>
      <c r="ANF118" s="376"/>
      <c r="ANG118" s="376"/>
      <c r="ANH118" s="376"/>
      <c r="ANI118" s="376"/>
      <c r="ANJ118" s="376"/>
      <c r="ANK118" s="376"/>
      <c r="ANL118" s="376"/>
      <c r="ANM118" s="376"/>
      <c r="ANN118" s="376"/>
      <c r="ANO118" s="376"/>
      <c r="ANP118" s="376"/>
      <c r="ANQ118" s="376"/>
      <c r="ANR118" s="376"/>
      <c r="ANS118" s="376"/>
      <c r="ANT118" s="376"/>
      <c r="ANU118" s="376"/>
      <c r="ANV118" s="376"/>
      <c r="ANW118" s="376"/>
      <c r="ANX118" s="376"/>
      <c r="ANY118" s="376"/>
      <c r="ANZ118" s="376"/>
      <c r="AOA118" s="376"/>
      <c r="AOB118" s="376"/>
      <c r="AOC118" s="376"/>
      <c r="AOD118" s="376"/>
      <c r="AOE118" s="376"/>
      <c r="AOF118" s="376"/>
      <c r="AOG118" s="376"/>
      <c r="AOH118" s="376"/>
      <c r="AOI118" s="376"/>
      <c r="AOJ118" s="376"/>
      <c r="AOK118" s="376"/>
      <c r="AOL118" s="376"/>
      <c r="AOM118" s="376"/>
      <c r="AON118" s="376"/>
      <c r="AOO118" s="376"/>
      <c r="AOP118" s="376"/>
      <c r="AOQ118" s="376"/>
      <c r="AOR118" s="376"/>
      <c r="AOS118" s="376"/>
      <c r="AOT118" s="376"/>
      <c r="AOU118" s="376"/>
      <c r="AOV118" s="376"/>
      <c r="AOW118" s="376"/>
      <c r="AOX118" s="376"/>
      <c r="AOY118" s="376"/>
      <c r="AOZ118" s="376"/>
      <c r="APA118" s="376"/>
      <c r="APB118" s="376"/>
      <c r="APC118" s="376"/>
      <c r="APD118" s="376"/>
      <c r="APE118" s="376"/>
      <c r="APF118" s="376"/>
      <c r="APG118" s="376"/>
      <c r="APH118" s="376"/>
      <c r="API118" s="376"/>
      <c r="APJ118" s="376"/>
      <c r="APK118" s="376"/>
      <c r="APL118" s="376"/>
      <c r="APM118" s="376"/>
      <c r="APN118" s="376"/>
      <c r="APO118" s="376"/>
      <c r="APP118" s="376"/>
      <c r="APQ118" s="376"/>
      <c r="APR118" s="376"/>
      <c r="APS118" s="376"/>
      <c r="APT118" s="376"/>
      <c r="APU118" s="376"/>
      <c r="APV118" s="376"/>
      <c r="APW118" s="376"/>
      <c r="APX118" s="376"/>
      <c r="APY118" s="376"/>
      <c r="APZ118" s="376"/>
      <c r="AQA118" s="376"/>
      <c r="AQB118" s="376"/>
      <c r="AQC118" s="376"/>
      <c r="AQD118" s="376"/>
      <c r="AQE118" s="376"/>
      <c r="AQF118" s="376"/>
      <c r="AQG118" s="376"/>
      <c r="AQH118" s="376"/>
      <c r="AQI118" s="376"/>
      <c r="AQJ118" s="376"/>
      <c r="AQK118" s="376"/>
      <c r="AQL118" s="376"/>
      <c r="AQM118" s="376"/>
      <c r="AQN118" s="376"/>
      <c r="AQO118" s="376"/>
      <c r="AQP118" s="376"/>
      <c r="AQQ118" s="376"/>
      <c r="AQR118" s="376"/>
      <c r="AQS118" s="376"/>
      <c r="AQT118" s="376"/>
      <c r="AQU118" s="376"/>
      <c r="AQV118" s="376"/>
      <c r="AQW118" s="376"/>
      <c r="AQX118" s="376"/>
      <c r="AQY118" s="376"/>
      <c r="AQZ118" s="376"/>
      <c r="ARA118" s="376"/>
      <c r="ARB118" s="376"/>
      <c r="ARC118" s="376"/>
      <c r="ARD118" s="376"/>
      <c r="ARE118" s="376"/>
      <c r="ARF118" s="376"/>
      <c r="ARG118" s="376"/>
      <c r="ARH118" s="376"/>
      <c r="ARI118" s="376"/>
      <c r="ARJ118" s="376"/>
      <c r="ARK118" s="376"/>
      <c r="ARL118" s="376"/>
      <c r="ARM118" s="376"/>
      <c r="ARN118" s="376"/>
      <c r="ARO118" s="376"/>
      <c r="ARP118" s="376"/>
      <c r="ARQ118" s="376"/>
      <c r="ARR118" s="376"/>
      <c r="ARS118" s="376"/>
      <c r="ART118" s="376"/>
      <c r="ARU118" s="376"/>
      <c r="ARV118" s="376"/>
      <c r="ARW118" s="376"/>
      <c r="ARX118" s="376"/>
      <c r="ARY118" s="376"/>
      <c r="ARZ118" s="376"/>
      <c r="ASA118" s="376"/>
      <c r="ASB118" s="376"/>
      <c r="ASC118" s="376"/>
      <c r="ASD118" s="376"/>
      <c r="ASE118" s="376"/>
      <c r="ASF118" s="376"/>
      <c r="ASG118" s="376"/>
      <c r="ASH118" s="376"/>
      <c r="ASI118" s="376"/>
      <c r="ASJ118" s="376"/>
      <c r="ASK118" s="376"/>
      <c r="ASL118" s="376"/>
      <c r="ASM118" s="376"/>
      <c r="ASN118" s="376"/>
      <c r="ASO118" s="376"/>
      <c r="ASP118" s="376"/>
      <c r="ASQ118" s="376"/>
      <c r="ASR118" s="376"/>
      <c r="ASS118" s="376"/>
      <c r="AST118" s="376"/>
      <c r="ASU118" s="376"/>
      <c r="ASV118" s="376"/>
      <c r="ASW118" s="376"/>
      <c r="ASX118" s="376"/>
      <c r="ASY118" s="376"/>
      <c r="ASZ118" s="376"/>
      <c r="ATA118" s="376"/>
      <c r="ATB118" s="376"/>
      <c r="ATC118" s="376"/>
      <c r="ATD118" s="376"/>
      <c r="ATE118" s="376"/>
      <c r="ATF118" s="376"/>
      <c r="ATG118" s="376"/>
      <c r="ATH118" s="376"/>
      <c r="ATI118" s="376"/>
      <c r="ATJ118" s="376"/>
      <c r="ATK118" s="376"/>
      <c r="ATL118" s="376"/>
      <c r="ATM118" s="376"/>
      <c r="ATN118" s="376"/>
      <c r="ATO118" s="376"/>
      <c r="ATP118" s="376"/>
      <c r="ATQ118" s="376"/>
      <c r="ATR118" s="376"/>
      <c r="ATS118" s="376"/>
      <c r="ATT118" s="376"/>
      <c r="ATU118" s="376"/>
      <c r="ATV118" s="376"/>
      <c r="ATW118" s="376"/>
      <c r="ATX118" s="376"/>
      <c r="ATY118" s="376"/>
      <c r="ATZ118" s="376"/>
      <c r="AUA118" s="376"/>
      <c r="AUB118" s="376"/>
      <c r="AUC118" s="376"/>
      <c r="AUD118" s="376"/>
      <c r="AUE118" s="376"/>
      <c r="AUF118" s="376"/>
      <c r="AUG118" s="376"/>
      <c r="AUH118" s="376"/>
      <c r="AUI118" s="376"/>
      <c r="AUJ118" s="376"/>
      <c r="AUK118" s="376"/>
      <c r="AUL118" s="376"/>
      <c r="AUM118" s="376"/>
      <c r="AUN118" s="376"/>
      <c r="AUO118" s="376"/>
      <c r="AUP118" s="376"/>
      <c r="AUQ118" s="376"/>
      <c r="AUR118" s="376"/>
      <c r="AUS118" s="376"/>
      <c r="AUT118" s="376"/>
      <c r="AUU118" s="376"/>
      <c r="AUV118" s="376"/>
      <c r="AUW118" s="376"/>
      <c r="AUX118" s="376"/>
      <c r="AUY118" s="376"/>
      <c r="AUZ118" s="376"/>
      <c r="AVA118" s="376"/>
      <c r="AVB118" s="376"/>
      <c r="AVC118" s="376"/>
      <c r="AVD118" s="376"/>
      <c r="AVE118" s="376"/>
      <c r="AVF118" s="376"/>
      <c r="AVG118" s="376"/>
      <c r="AVH118" s="376"/>
      <c r="AVI118" s="376"/>
      <c r="AVJ118" s="376"/>
      <c r="AVK118" s="376"/>
      <c r="AVL118" s="376"/>
      <c r="AVM118" s="376"/>
      <c r="AVN118" s="376"/>
      <c r="AVO118" s="376"/>
      <c r="AVP118" s="376"/>
      <c r="AVQ118" s="376"/>
      <c r="AVR118" s="376"/>
      <c r="AVS118" s="376"/>
      <c r="AVT118" s="376"/>
      <c r="AVU118" s="376"/>
      <c r="AVV118" s="376"/>
      <c r="AVW118" s="376"/>
      <c r="AVX118" s="376"/>
      <c r="AVY118" s="376"/>
      <c r="AVZ118" s="376"/>
      <c r="AWA118" s="376"/>
      <c r="AWB118" s="376"/>
      <c r="AWC118" s="376"/>
      <c r="AWD118" s="376"/>
      <c r="AWE118" s="376"/>
      <c r="AWF118" s="376"/>
      <c r="AWG118" s="376"/>
      <c r="AWH118" s="376"/>
      <c r="AWI118" s="376"/>
      <c r="AWJ118" s="376"/>
      <c r="AWK118" s="376"/>
      <c r="AWL118" s="376"/>
      <c r="AWM118" s="376"/>
      <c r="AWN118" s="376"/>
      <c r="AWO118" s="376"/>
      <c r="AWP118" s="376"/>
      <c r="AWQ118" s="376"/>
      <c r="AWR118" s="376"/>
      <c r="AWS118" s="376"/>
      <c r="AWT118" s="376"/>
      <c r="AWU118" s="376"/>
      <c r="AWV118" s="376"/>
      <c r="AWW118" s="376"/>
      <c r="AWX118" s="376"/>
      <c r="AWY118" s="376"/>
      <c r="AWZ118" s="376"/>
      <c r="AXA118" s="376"/>
      <c r="AXB118" s="376"/>
      <c r="AXC118" s="376"/>
      <c r="AXD118" s="376"/>
      <c r="AXE118" s="376"/>
      <c r="AXF118" s="376"/>
      <c r="AXG118" s="376"/>
      <c r="AXH118" s="376"/>
      <c r="AXI118" s="376"/>
      <c r="AXJ118" s="376"/>
      <c r="AXK118" s="376"/>
      <c r="AXL118" s="376"/>
      <c r="AXM118" s="376"/>
      <c r="AXN118" s="376"/>
      <c r="AXO118" s="376"/>
      <c r="AXP118" s="376"/>
      <c r="AXQ118" s="376"/>
      <c r="AXR118" s="376"/>
      <c r="AXS118" s="376"/>
      <c r="AXT118" s="376"/>
      <c r="AXU118" s="376"/>
      <c r="AXV118" s="376"/>
      <c r="AXW118" s="376"/>
      <c r="AXX118" s="376"/>
      <c r="AXY118" s="376"/>
      <c r="AXZ118" s="376"/>
      <c r="AYA118" s="376"/>
      <c r="AYB118" s="376"/>
      <c r="AYC118" s="376"/>
      <c r="AYD118" s="376"/>
      <c r="AYE118" s="376"/>
      <c r="AYF118" s="376"/>
      <c r="AYG118" s="376"/>
      <c r="AYH118" s="376"/>
      <c r="AYI118" s="376"/>
      <c r="AYJ118" s="376"/>
      <c r="AYK118" s="376"/>
      <c r="AYL118" s="376"/>
      <c r="AYM118" s="376"/>
      <c r="AYN118" s="376"/>
      <c r="AYO118" s="376"/>
      <c r="AYP118" s="376"/>
      <c r="AYQ118" s="376"/>
      <c r="AYR118" s="376"/>
      <c r="AYS118" s="376"/>
      <c r="AYT118" s="376"/>
      <c r="AYU118" s="376"/>
      <c r="AYV118" s="376"/>
      <c r="AYW118" s="376"/>
      <c r="AYX118" s="376"/>
      <c r="AYY118" s="376"/>
      <c r="AYZ118" s="376"/>
      <c r="AZA118" s="376"/>
      <c r="AZB118" s="376"/>
      <c r="AZC118" s="376"/>
      <c r="AZD118" s="376"/>
      <c r="AZE118" s="376"/>
      <c r="AZF118" s="376"/>
      <c r="AZG118" s="376"/>
      <c r="AZH118" s="376"/>
      <c r="AZI118" s="376"/>
      <c r="AZJ118" s="376"/>
      <c r="AZK118" s="376"/>
      <c r="AZL118" s="376"/>
      <c r="AZM118" s="376"/>
      <c r="AZN118" s="376"/>
      <c r="AZO118" s="376"/>
      <c r="AZP118" s="376"/>
      <c r="AZQ118" s="376"/>
      <c r="AZR118" s="376"/>
      <c r="AZS118" s="376"/>
      <c r="AZT118" s="376"/>
      <c r="AZU118" s="376"/>
      <c r="AZV118" s="376"/>
      <c r="AZW118" s="376"/>
      <c r="AZX118" s="376"/>
      <c r="AZY118" s="376"/>
      <c r="AZZ118" s="376"/>
      <c r="BAA118" s="376"/>
      <c r="BAB118" s="376"/>
      <c r="BAC118" s="376"/>
      <c r="BAD118" s="376"/>
      <c r="BAE118" s="376"/>
      <c r="BAF118" s="376"/>
      <c r="BAG118" s="376"/>
      <c r="BAH118" s="376"/>
      <c r="BAI118" s="376"/>
      <c r="BAJ118" s="376"/>
      <c r="BAK118" s="376"/>
      <c r="BAL118" s="376"/>
      <c r="BAM118" s="376"/>
      <c r="BAN118" s="376"/>
      <c r="BAO118" s="376"/>
      <c r="BAP118" s="376"/>
      <c r="BAQ118" s="376"/>
      <c r="BAR118" s="376"/>
      <c r="BAS118" s="376"/>
      <c r="BAT118" s="376"/>
      <c r="BAU118" s="376"/>
      <c r="BAV118" s="376"/>
      <c r="BAW118" s="376"/>
      <c r="BAX118" s="376"/>
      <c r="BAY118" s="376"/>
      <c r="BAZ118" s="376"/>
      <c r="BBA118" s="376"/>
      <c r="BBB118" s="376"/>
      <c r="BBC118" s="376"/>
      <c r="BBD118" s="376"/>
      <c r="BBE118" s="376"/>
      <c r="BBF118" s="376"/>
      <c r="BBG118" s="376"/>
      <c r="BBH118" s="376"/>
      <c r="BBI118" s="376"/>
      <c r="BBJ118" s="376"/>
      <c r="BBK118" s="376"/>
      <c r="BBL118" s="376"/>
      <c r="BBM118" s="376"/>
      <c r="BBN118" s="376"/>
      <c r="BBO118" s="376"/>
      <c r="BBP118" s="376"/>
      <c r="BBQ118" s="376"/>
      <c r="BBR118" s="376"/>
      <c r="BBS118" s="376"/>
      <c r="BBT118" s="376"/>
      <c r="BBU118" s="376"/>
      <c r="BBV118" s="376"/>
      <c r="BBW118" s="376"/>
      <c r="BBX118" s="376"/>
      <c r="BBY118" s="376"/>
      <c r="BBZ118" s="376"/>
      <c r="BCA118" s="376"/>
      <c r="BCB118" s="376"/>
      <c r="BCC118" s="376"/>
      <c r="BCD118" s="376"/>
      <c r="BCE118" s="376"/>
      <c r="BCF118" s="376"/>
      <c r="BCG118" s="376"/>
      <c r="BCH118" s="376"/>
      <c r="BCI118" s="376"/>
      <c r="BCJ118" s="376"/>
      <c r="BCK118" s="376"/>
      <c r="BCL118" s="376"/>
      <c r="BCM118" s="376"/>
      <c r="BCN118" s="376"/>
      <c r="BCO118" s="376"/>
      <c r="BCP118" s="376"/>
      <c r="BCQ118" s="376"/>
      <c r="BCR118" s="376"/>
      <c r="BCS118" s="376"/>
      <c r="BCT118" s="376"/>
      <c r="BCU118" s="376"/>
      <c r="BCV118" s="376"/>
      <c r="BCW118" s="376"/>
      <c r="BCX118" s="376"/>
      <c r="BCY118" s="376"/>
      <c r="BCZ118" s="376"/>
      <c r="BDA118" s="376"/>
      <c r="BDB118" s="376"/>
      <c r="BDC118" s="376"/>
      <c r="BDD118" s="376"/>
      <c r="BDE118" s="376"/>
      <c r="BDF118" s="376"/>
      <c r="BDG118" s="376"/>
      <c r="BDH118" s="376"/>
      <c r="BDI118" s="376"/>
      <c r="BDJ118" s="376"/>
      <c r="BDK118" s="376"/>
      <c r="BDL118" s="376"/>
      <c r="BDM118" s="376"/>
      <c r="BDN118" s="376"/>
      <c r="BDO118" s="376"/>
      <c r="BDP118" s="376"/>
      <c r="BDQ118" s="376"/>
      <c r="BDR118" s="376"/>
      <c r="BDS118" s="376"/>
      <c r="BDT118" s="376"/>
      <c r="BDU118" s="376"/>
      <c r="BDV118" s="376"/>
      <c r="BDW118" s="376"/>
      <c r="BDX118" s="376"/>
      <c r="BDY118" s="376"/>
      <c r="BDZ118" s="376"/>
      <c r="BEA118" s="376"/>
      <c r="BEB118" s="376"/>
      <c r="BEC118" s="376"/>
      <c r="BED118" s="376"/>
      <c r="BEE118" s="376"/>
      <c r="BEF118" s="376"/>
      <c r="BEG118" s="376"/>
      <c r="BEH118" s="376"/>
      <c r="BEI118" s="376"/>
      <c r="BEJ118" s="376"/>
      <c r="BEK118" s="376"/>
      <c r="BEL118" s="376"/>
      <c r="BEM118" s="376"/>
      <c r="BEN118" s="376"/>
      <c r="BEO118" s="376"/>
      <c r="BEP118" s="376"/>
      <c r="BEQ118" s="376"/>
      <c r="BER118" s="376"/>
      <c r="BES118" s="376"/>
      <c r="BET118" s="376"/>
      <c r="BEU118" s="376"/>
      <c r="BEV118" s="376"/>
      <c r="BEW118" s="376"/>
      <c r="BEX118" s="376"/>
      <c r="BEY118" s="376"/>
      <c r="BEZ118" s="376"/>
      <c r="BFA118" s="376"/>
      <c r="BFB118" s="376"/>
      <c r="BFC118" s="376"/>
      <c r="BFD118" s="376"/>
      <c r="BFE118" s="376"/>
      <c r="BFF118" s="376"/>
      <c r="BFG118" s="376"/>
      <c r="BFH118" s="376"/>
      <c r="BFI118" s="376"/>
      <c r="BFJ118" s="376"/>
      <c r="BFK118" s="376"/>
      <c r="BFL118" s="376"/>
      <c r="BFM118" s="376"/>
      <c r="BFN118" s="376"/>
      <c r="BFO118" s="376"/>
      <c r="BFP118" s="376"/>
      <c r="BFQ118" s="376"/>
      <c r="BFR118" s="376"/>
      <c r="BFS118" s="376"/>
      <c r="BFT118" s="376"/>
      <c r="BFU118" s="376"/>
      <c r="BFV118" s="376"/>
      <c r="BFW118" s="376"/>
      <c r="BFX118" s="376"/>
      <c r="BFY118" s="376"/>
      <c r="BFZ118" s="376"/>
      <c r="BGA118" s="376"/>
      <c r="BGB118" s="376"/>
      <c r="BGC118" s="376"/>
      <c r="BGD118" s="376"/>
      <c r="BGE118" s="376"/>
      <c r="BGF118" s="376"/>
      <c r="BGG118" s="376"/>
      <c r="BGH118" s="376"/>
      <c r="BGI118" s="376"/>
      <c r="BGJ118" s="376"/>
      <c r="BGK118" s="376"/>
      <c r="BGL118" s="376"/>
      <c r="BGM118" s="376"/>
      <c r="BGN118" s="376"/>
      <c r="BGO118" s="376"/>
      <c r="BGP118" s="376"/>
      <c r="BGQ118" s="376"/>
      <c r="BGR118" s="376"/>
      <c r="BGS118" s="376"/>
      <c r="BGT118" s="376"/>
      <c r="BGU118" s="376"/>
      <c r="BGV118" s="376"/>
      <c r="BGW118" s="376"/>
      <c r="BGX118" s="376"/>
      <c r="BGY118" s="376"/>
      <c r="BGZ118" s="376"/>
      <c r="BHA118" s="376"/>
      <c r="BHB118" s="376"/>
      <c r="BHC118" s="376"/>
      <c r="BHD118" s="376"/>
      <c r="BHE118" s="376"/>
      <c r="BHF118" s="376"/>
      <c r="BHG118" s="376"/>
      <c r="BHH118" s="376"/>
      <c r="BHI118" s="376"/>
      <c r="BHJ118" s="376"/>
      <c r="BHK118" s="376"/>
      <c r="BHL118" s="376"/>
      <c r="BHM118" s="376"/>
      <c r="BHN118" s="376"/>
      <c r="BHO118" s="376"/>
      <c r="BHP118" s="376"/>
      <c r="BHQ118" s="376"/>
      <c r="BHR118" s="376"/>
      <c r="BHS118" s="376"/>
      <c r="BHT118" s="376"/>
      <c r="BHU118" s="376"/>
      <c r="BHV118" s="376"/>
      <c r="BHW118" s="376"/>
      <c r="BHX118" s="376"/>
      <c r="BHY118" s="376"/>
      <c r="BHZ118" s="376"/>
      <c r="BIA118" s="376"/>
      <c r="BIB118" s="376"/>
      <c r="BIC118" s="376"/>
      <c r="BID118" s="376"/>
      <c r="BIE118" s="376"/>
      <c r="BIF118" s="376"/>
      <c r="BIG118" s="376"/>
      <c r="BIH118" s="376"/>
      <c r="BII118" s="376"/>
      <c r="BIJ118" s="376"/>
      <c r="BIK118" s="376"/>
      <c r="BIL118" s="376"/>
      <c r="BIM118" s="376"/>
      <c r="BIN118" s="376"/>
      <c r="BIO118" s="376"/>
      <c r="BIP118" s="376"/>
      <c r="BIQ118" s="376"/>
      <c r="BIR118" s="376"/>
      <c r="BIS118" s="376"/>
      <c r="BIT118" s="376"/>
      <c r="BIU118" s="376"/>
      <c r="BIV118" s="376"/>
      <c r="BIW118" s="376"/>
      <c r="BIX118" s="376"/>
      <c r="BIY118" s="376"/>
      <c r="BIZ118" s="376"/>
      <c r="BJA118" s="376"/>
      <c r="BJB118" s="376"/>
      <c r="BJC118" s="376"/>
      <c r="BJD118" s="376"/>
      <c r="BJE118" s="376"/>
      <c r="BJF118" s="376"/>
      <c r="BJG118" s="376"/>
      <c r="BJH118" s="376"/>
      <c r="BJI118" s="376"/>
      <c r="BJJ118" s="376"/>
      <c r="BJK118" s="376"/>
      <c r="BJL118" s="376"/>
      <c r="BJM118" s="376"/>
      <c r="BJN118" s="376"/>
      <c r="BJO118" s="376"/>
      <c r="BJP118" s="376"/>
      <c r="BJQ118" s="376"/>
      <c r="BJR118" s="376"/>
      <c r="BJS118" s="376"/>
      <c r="BJT118" s="376"/>
      <c r="BJU118" s="376"/>
      <c r="BJV118" s="376"/>
      <c r="BJW118" s="376"/>
      <c r="BJX118" s="376"/>
      <c r="BJY118" s="376"/>
      <c r="BJZ118" s="376"/>
      <c r="BKA118" s="376"/>
      <c r="BKB118" s="376"/>
      <c r="BKC118" s="376"/>
      <c r="BKD118" s="376"/>
      <c r="BKE118" s="376"/>
      <c r="BKF118" s="376"/>
      <c r="BKG118" s="376"/>
      <c r="BKH118" s="376"/>
      <c r="BKI118" s="376"/>
      <c r="BKJ118" s="376"/>
      <c r="BKK118" s="376"/>
      <c r="BKL118" s="376"/>
      <c r="BKM118" s="376"/>
      <c r="BKN118" s="376"/>
      <c r="BKO118" s="376"/>
      <c r="BKP118" s="376"/>
      <c r="BKQ118" s="376"/>
      <c r="BKR118" s="376"/>
      <c r="BKS118" s="376"/>
      <c r="BKT118" s="376"/>
      <c r="BKU118" s="376"/>
      <c r="BKV118" s="376"/>
      <c r="BKW118" s="376"/>
      <c r="BKX118" s="376"/>
      <c r="BKY118" s="376"/>
      <c r="BKZ118" s="376"/>
      <c r="BLA118" s="376"/>
      <c r="BLB118" s="376"/>
      <c r="BLC118" s="376"/>
      <c r="BLD118" s="376"/>
      <c r="BLE118" s="376"/>
      <c r="BLF118" s="376"/>
      <c r="BLG118" s="376"/>
      <c r="BLH118" s="376"/>
      <c r="BLI118" s="376"/>
      <c r="BLJ118" s="376"/>
      <c r="BLK118" s="376"/>
      <c r="BLL118" s="376"/>
      <c r="BLM118" s="376"/>
      <c r="BLN118" s="376"/>
      <c r="BLO118" s="376"/>
      <c r="BLP118" s="376"/>
      <c r="BLQ118" s="376"/>
      <c r="BLR118" s="376"/>
      <c r="BLS118" s="376"/>
      <c r="BLT118" s="376"/>
      <c r="BLU118" s="376"/>
      <c r="BLV118" s="376"/>
      <c r="BLW118" s="376"/>
      <c r="BLX118" s="376"/>
      <c r="BLY118" s="376"/>
      <c r="BLZ118" s="376"/>
      <c r="BMA118" s="376"/>
      <c r="BMB118" s="376"/>
      <c r="BMC118" s="376"/>
      <c r="BMD118" s="376"/>
      <c r="BME118" s="376"/>
      <c r="BMF118" s="376"/>
      <c r="BMG118" s="376"/>
      <c r="BMH118" s="376"/>
      <c r="BMI118" s="376"/>
      <c r="BMJ118" s="376"/>
      <c r="BMK118" s="376"/>
      <c r="BML118" s="376"/>
      <c r="BMM118" s="376"/>
      <c r="BMN118" s="376"/>
      <c r="BMO118" s="376"/>
      <c r="BMP118" s="376"/>
      <c r="BMQ118" s="376"/>
      <c r="BMR118" s="376"/>
      <c r="BMS118" s="376"/>
      <c r="BMT118" s="376"/>
      <c r="BMU118" s="376"/>
      <c r="BMV118" s="376"/>
      <c r="BMW118" s="376"/>
      <c r="BMX118" s="376"/>
      <c r="BMY118" s="376"/>
      <c r="BMZ118" s="376"/>
      <c r="BNA118" s="376"/>
      <c r="BNB118" s="376"/>
      <c r="BNC118" s="376"/>
      <c r="BND118" s="376"/>
      <c r="BNE118" s="376"/>
      <c r="BNF118" s="376"/>
      <c r="BNG118" s="376"/>
      <c r="BNH118" s="376"/>
      <c r="BNI118" s="376"/>
      <c r="BNJ118" s="376"/>
      <c r="BNK118" s="376"/>
      <c r="BNL118" s="376"/>
      <c r="BNM118" s="376"/>
      <c r="BNN118" s="376"/>
      <c r="BNO118" s="376"/>
      <c r="BNP118" s="376"/>
      <c r="BNQ118" s="376"/>
      <c r="BNR118" s="376"/>
      <c r="BNS118" s="376"/>
      <c r="BNT118" s="376"/>
      <c r="BNU118" s="376"/>
      <c r="BNV118" s="376"/>
      <c r="BNW118" s="376"/>
      <c r="BNX118" s="376"/>
      <c r="BNY118" s="376"/>
      <c r="BNZ118" s="376"/>
      <c r="BOA118" s="376"/>
      <c r="BOB118" s="376"/>
      <c r="BOC118" s="376"/>
      <c r="BOD118" s="376"/>
      <c r="BOE118" s="376"/>
      <c r="BOF118" s="376"/>
      <c r="BOG118" s="376"/>
      <c r="BOH118" s="376"/>
      <c r="BOI118" s="376"/>
      <c r="BOJ118" s="376"/>
      <c r="BOK118" s="376"/>
      <c r="BOL118" s="376"/>
      <c r="BOM118" s="376"/>
      <c r="BON118" s="376"/>
      <c r="BOO118" s="376"/>
      <c r="BOP118" s="376"/>
      <c r="BOQ118" s="376"/>
      <c r="BOR118" s="376"/>
      <c r="BOS118" s="376"/>
      <c r="BOT118" s="376"/>
      <c r="BOU118" s="376"/>
      <c r="BOV118" s="376"/>
      <c r="BOW118" s="376"/>
      <c r="BOX118" s="376"/>
      <c r="BOY118" s="376"/>
      <c r="BOZ118" s="376"/>
      <c r="BPA118" s="376"/>
      <c r="BPB118" s="376"/>
      <c r="BPC118" s="376"/>
      <c r="BPD118" s="376"/>
      <c r="BPE118" s="376"/>
      <c r="BPF118" s="376"/>
      <c r="BPG118" s="376"/>
      <c r="BPH118" s="376"/>
      <c r="BPI118" s="376"/>
      <c r="BPJ118" s="376"/>
      <c r="BPK118" s="376"/>
      <c r="BPL118" s="376"/>
      <c r="BPM118" s="376"/>
      <c r="BPN118" s="376"/>
      <c r="BPO118" s="376"/>
      <c r="BPP118" s="376"/>
      <c r="BPQ118" s="376"/>
      <c r="BPR118" s="376"/>
      <c r="BPS118" s="376"/>
      <c r="BPT118" s="376"/>
      <c r="BPU118" s="376"/>
      <c r="BPV118" s="376"/>
      <c r="BPW118" s="376"/>
      <c r="BPX118" s="376"/>
      <c r="BPY118" s="376"/>
      <c r="BPZ118" s="376"/>
      <c r="BQA118" s="376"/>
      <c r="BQB118" s="376"/>
      <c r="BQC118" s="376"/>
      <c r="BQD118" s="376"/>
      <c r="BQE118" s="376"/>
      <c r="BQF118" s="376"/>
      <c r="BQG118" s="376"/>
      <c r="BQH118" s="376"/>
      <c r="BQI118" s="376"/>
      <c r="BQJ118" s="376"/>
      <c r="BQK118" s="376"/>
      <c r="BQL118" s="376"/>
      <c r="BQM118" s="376"/>
      <c r="BQN118" s="376"/>
      <c r="BQO118" s="376"/>
      <c r="BQP118" s="376"/>
      <c r="BQQ118" s="376"/>
      <c r="BQR118" s="376"/>
      <c r="BQS118" s="376"/>
      <c r="BQT118" s="376"/>
      <c r="BQU118" s="376"/>
      <c r="BQV118" s="376"/>
      <c r="BQW118" s="376"/>
      <c r="BQX118" s="376"/>
      <c r="BQY118" s="376"/>
      <c r="BQZ118" s="376"/>
      <c r="BRA118" s="376"/>
      <c r="BRB118" s="376"/>
      <c r="BRC118" s="376"/>
      <c r="BRD118" s="376"/>
      <c r="BRE118" s="376"/>
      <c r="BRF118" s="376"/>
      <c r="BRG118" s="376"/>
      <c r="BRH118" s="376"/>
      <c r="BRI118" s="376"/>
      <c r="BRJ118" s="376"/>
      <c r="BRK118" s="376"/>
      <c r="BRL118" s="376"/>
      <c r="BRM118" s="376"/>
      <c r="BRN118" s="376"/>
      <c r="BRO118" s="376"/>
      <c r="BRP118" s="376"/>
      <c r="BRQ118" s="376"/>
      <c r="BRR118" s="376"/>
      <c r="BRS118" s="376"/>
      <c r="BRT118" s="376"/>
      <c r="BRU118" s="376"/>
      <c r="BRV118" s="376"/>
      <c r="BRW118" s="376"/>
      <c r="BRX118" s="376"/>
      <c r="BRY118" s="376"/>
      <c r="BRZ118" s="376"/>
      <c r="BSA118" s="376"/>
      <c r="BSB118" s="376"/>
      <c r="BSC118" s="376"/>
      <c r="BSD118" s="376"/>
      <c r="BSE118" s="376"/>
      <c r="BSF118" s="376"/>
      <c r="BSG118" s="376"/>
      <c r="BSH118" s="376"/>
      <c r="BSI118" s="376"/>
      <c r="BSJ118" s="376"/>
      <c r="BSK118" s="376"/>
      <c r="BSL118" s="376"/>
      <c r="BSM118" s="376"/>
      <c r="BSN118" s="376"/>
      <c r="BSO118" s="376"/>
      <c r="BSP118" s="376"/>
      <c r="BSQ118" s="376"/>
      <c r="BSR118" s="376"/>
      <c r="BSS118" s="376"/>
      <c r="BST118" s="376"/>
      <c r="BSU118" s="376"/>
      <c r="BSV118" s="376"/>
      <c r="BSW118" s="376"/>
      <c r="BSX118" s="376"/>
      <c r="BSY118" s="376"/>
      <c r="BSZ118" s="376"/>
      <c r="BTA118" s="376"/>
      <c r="BTB118" s="376"/>
      <c r="BTC118" s="376"/>
      <c r="BTD118" s="376"/>
      <c r="BTE118" s="376"/>
      <c r="BTF118" s="376"/>
      <c r="BTG118" s="376"/>
      <c r="BTH118" s="376"/>
      <c r="BTI118" s="376"/>
      <c r="BTJ118" s="376"/>
      <c r="BTK118" s="376"/>
      <c r="BTL118" s="376"/>
      <c r="BTM118" s="376"/>
      <c r="BTN118" s="376"/>
      <c r="BTO118" s="376"/>
      <c r="BTP118" s="376"/>
      <c r="BTQ118" s="376"/>
      <c r="BTR118" s="376"/>
      <c r="BTS118" s="376"/>
      <c r="BTT118" s="376"/>
      <c r="BTU118" s="376"/>
      <c r="BTV118" s="376"/>
      <c r="BTW118" s="376"/>
      <c r="BTX118" s="376"/>
      <c r="BTY118" s="376"/>
      <c r="BTZ118" s="376"/>
      <c r="BUA118" s="376"/>
      <c r="BUB118" s="376"/>
      <c r="BUC118" s="376"/>
      <c r="BUD118" s="376"/>
      <c r="BUE118" s="376"/>
      <c r="BUF118" s="376"/>
      <c r="BUG118" s="376"/>
      <c r="BUH118" s="376"/>
      <c r="BUI118" s="376"/>
      <c r="BUJ118" s="376"/>
      <c r="BUK118" s="376"/>
      <c r="BUL118" s="376"/>
      <c r="BUM118" s="376"/>
      <c r="BUN118" s="376"/>
      <c r="BUO118" s="376"/>
      <c r="BUP118" s="376"/>
      <c r="BUQ118" s="376"/>
      <c r="BUR118" s="376"/>
      <c r="BUS118" s="376"/>
      <c r="BUT118" s="376"/>
      <c r="BUU118" s="376"/>
      <c r="BUV118" s="376"/>
      <c r="BUW118" s="376"/>
      <c r="BUX118" s="376"/>
      <c r="BUY118" s="376"/>
      <c r="BUZ118" s="376"/>
      <c r="BVA118" s="376"/>
      <c r="BVB118" s="376"/>
      <c r="BVC118" s="376"/>
      <c r="BVD118" s="376"/>
      <c r="BVE118" s="376"/>
      <c r="BVF118" s="376"/>
      <c r="BVG118" s="376"/>
      <c r="BVH118" s="376"/>
      <c r="BVI118" s="376"/>
      <c r="BVJ118" s="376"/>
      <c r="BVK118" s="376"/>
      <c r="BVL118" s="376"/>
      <c r="BVM118" s="376"/>
      <c r="BVN118" s="376"/>
      <c r="BVO118" s="376"/>
      <c r="BVP118" s="376"/>
      <c r="BVQ118" s="376"/>
      <c r="BVR118" s="376"/>
      <c r="BVS118" s="376"/>
      <c r="BVT118" s="376"/>
      <c r="BVU118" s="376"/>
      <c r="BVV118" s="376"/>
      <c r="BVW118" s="376"/>
      <c r="BVX118" s="376"/>
      <c r="BVY118" s="376"/>
      <c r="BVZ118" s="376"/>
      <c r="BWA118" s="376"/>
      <c r="BWB118" s="376"/>
      <c r="BWC118" s="376"/>
      <c r="BWD118" s="376"/>
      <c r="BWE118" s="376"/>
      <c r="BWF118" s="376"/>
      <c r="BWG118" s="376"/>
      <c r="BWH118" s="376"/>
      <c r="BWI118" s="376"/>
      <c r="BWJ118" s="376"/>
      <c r="BWK118" s="376"/>
      <c r="BWL118" s="376"/>
      <c r="BWM118" s="376"/>
      <c r="BWN118" s="376"/>
      <c r="BWO118" s="376"/>
      <c r="BWP118" s="376"/>
      <c r="BWQ118" s="376"/>
      <c r="BWR118" s="376"/>
      <c r="BWS118" s="376"/>
      <c r="BWT118" s="376"/>
      <c r="BWU118" s="376"/>
      <c r="BWV118" s="376"/>
      <c r="BWW118" s="376"/>
      <c r="BWX118" s="376"/>
      <c r="BWY118" s="376"/>
      <c r="BWZ118" s="376"/>
      <c r="BXA118" s="376"/>
      <c r="BXB118" s="376"/>
      <c r="BXC118" s="376"/>
      <c r="BXD118" s="376"/>
      <c r="BXE118" s="376"/>
      <c r="BXF118" s="376"/>
      <c r="BXG118" s="376"/>
      <c r="BXH118" s="376"/>
      <c r="BXI118" s="376"/>
      <c r="BXJ118" s="376"/>
      <c r="BXK118" s="376"/>
      <c r="BXL118" s="376"/>
      <c r="BXM118" s="376"/>
      <c r="BXN118" s="376"/>
      <c r="BXO118" s="376"/>
      <c r="BXP118" s="376"/>
      <c r="BXQ118" s="376"/>
      <c r="BXR118" s="376"/>
      <c r="BXS118" s="376"/>
      <c r="BXT118" s="376"/>
      <c r="BXU118" s="376"/>
      <c r="BXV118" s="376"/>
      <c r="BXW118" s="376"/>
      <c r="BXX118" s="376"/>
      <c r="BXY118" s="376"/>
      <c r="BXZ118" s="376"/>
      <c r="BYA118" s="376"/>
      <c r="BYB118" s="376"/>
      <c r="BYC118" s="376"/>
      <c r="BYD118" s="376"/>
      <c r="BYE118" s="376"/>
      <c r="BYF118" s="376"/>
      <c r="BYG118" s="376"/>
      <c r="BYH118" s="376"/>
      <c r="BYI118" s="376"/>
      <c r="BYJ118" s="376"/>
      <c r="BYK118" s="376"/>
      <c r="BYL118" s="376"/>
      <c r="BYM118" s="376"/>
      <c r="BYN118" s="376"/>
      <c r="BYO118" s="376"/>
      <c r="BYP118" s="376"/>
      <c r="BYQ118" s="376"/>
      <c r="BYR118" s="376"/>
      <c r="BYS118" s="376"/>
      <c r="BYT118" s="376"/>
      <c r="BYU118" s="376"/>
      <c r="BYV118" s="376"/>
      <c r="BYW118" s="376"/>
      <c r="BYX118" s="376"/>
      <c r="BYY118" s="376"/>
      <c r="BYZ118" s="376"/>
      <c r="BZA118" s="376"/>
      <c r="BZB118" s="376"/>
      <c r="BZC118" s="376"/>
      <c r="BZD118" s="376"/>
      <c r="BZE118" s="376"/>
      <c r="BZF118" s="376"/>
      <c r="BZG118" s="376"/>
      <c r="BZH118" s="376"/>
      <c r="BZI118" s="376"/>
      <c r="BZJ118" s="376"/>
      <c r="BZK118" s="376"/>
      <c r="BZL118" s="376"/>
      <c r="BZM118" s="376"/>
      <c r="BZN118" s="376"/>
      <c r="BZO118" s="376"/>
      <c r="BZP118" s="376"/>
      <c r="BZQ118" s="376"/>
      <c r="BZR118" s="376"/>
      <c r="BZS118" s="376"/>
      <c r="BZT118" s="376"/>
      <c r="BZU118" s="376"/>
      <c r="BZV118" s="376"/>
      <c r="BZW118" s="376"/>
      <c r="BZX118" s="376"/>
      <c r="BZY118" s="376"/>
      <c r="BZZ118" s="376"/>
      <c r="CAA118" s="376"/>
      <c r="CAB118" s="376"/>
      <c r="CAC118" s="376"/>
      <c r="CAD118" s="376"/>
      <c r="CAE118" s="376"/>
      <c r="CAF118" s="376"/>
      <c r="CAG118" s="376"/>
      <c r="CAH118" s="376"/>
      <c r="CAI118" s="376"/>
      <c r="CAJ118" s="376"/>
      <c r="CAK118" s="376"/>
      <c r="CAL118" s="376"/>
      <c r="CAM118" s="376"/>
      <c r="CAN118" s="376"/>
      <c r="CAO118" s="376"/>
      <c r="CAP118" s="376"/>
      <c r="CAQ118" s="376"/>
      <c r="CAR118" s="376"/>
      <c r="CAS118" s="376"/>
      <c r="CAT118" s="376"/>
      <c r="CAU118" s="376"/>
      <c r="CAV118" s="376"/>
      <c r="CAW118" s="376"/>
      <c r="CAX118" s="376"/>
      <c r="CAY118" s="376"/>
      <c r="CAZ118" s="376"/>
      <c r="CBA118" s="376"/>
      <c r="CBB118" s="376"/>
      <c r="CBC118" s="376"/>
      <c r="CBD118" s="376"/>
      <c r="CBE118" s="376"/>
      <c r="CBF118" s="376"/>
      <c r="CBG118" s="376"/>
      <c r="CBH118" s="376"/>
      <c r="CBI118" s="376"/>
      <c r="CBJ118" s="376"/>
      <c r="CBK118" s="376"/>
      <c r="CBL118" s="376"/>
      <c r="CBM118" s="376"/>
      <c r="CBN118" s="376"/>
      <c r="CBO118" s="376"/>
      <c r="CBP118" s="376"/>
      <c r="CBQ118" s="376"/>
      <c r="CBR118" s="376"/>
      <c r="CBS118" s="376"/>
      <c r="CBT118" s="376"/>
      <c r="CBU118" s="376"/>
      <c r="CBV118" s="376"/>
      <c r="CBW118" s="376"/>
      <c r="CBX118" s="376"/>
      <c r="CBY118" s="376"/>
      <c r="CBZ118" s="376"/>
      <c r="CCA118" s="376"/>
      <c r="CCB118" s="376"/>
      <c r="CCC118" s="376"/>
      <c r="CCD118" s="376"/>
      <c r="CCE118" s="376"/>
      <c r="CCF118" s="376"/>
      <c r="CCG118" s="376"/>
      <c r="CCH118" s="376"/>
      <c r="CCI118" s="376"/>
      <c r="CCJ118" s="376"/>
      <c r="CCK118" s="376"/>
      <c r="CCL118" s="376"/>
      <c r="CCM118" s="376"/>
      <c r="CCN118" s="376"/>
      <c r="CCO118" s="376"/>
      <c r="CCP118" s="376"/>
      <c r="CCQ118" s="376"/>
      <c r="CCR118" s="376"/>
      <c r="CCS118" s="376"/>
      <c r="CCT118" s="376"/>
      <c r="CCU118" s="376"/>
      <c r="CCV118" s="376"/>
      <c r="CCW118" s="376"/>
      <c r="CCX118" s="376"/>
      <c r="CCY118" s="376"/>
      <c r="CCZ118" s="376"/>
      <c r="CDA118" s="376"/>
      <c r="CDB118" s="376"/>
      <c r="CDC118" s="376"/>
      <c r="CDD118" s="376"/>
      <c r="CDE118" s="376"/>
      <c r="CDF118" s="376"/>
      <c r="CDG118" s="376"/>
      <c r="CDH118" s="376"/>
      <c r="CDI118" s="376"/>
      <c r="CDJ118" s="376"/>
      <c r="CDK118" s="376"/>
      <c r="CDL118" s="376"/>
      <c r="CDM118" s="376"/>
      <c r="CDN118" s="376"/>
      <c r="CDO118" s="376"/>
      <c r="CDP118" s="376"/>
      <c r="CDQ118" s="376"/>
      <c r="CDR118" s="376"/>
      <c r="CDS118" s="376"/>
      <c r="CDT118" s="376"/>
      <c r="CDU118" s="376"/>
      <c r="CDV118" s="376"/>
      <c r="CDW118" s="376"/>
      <c r="CDX118" s="376"/>
      <c r="CDY118" s="376"/>
      <c r="CDZ118" s="376"/>
      <c r="CEA118" s="376"/>
      <c r="CEB118" s="376"/>
      <c r="CEC118" s="376"/>
      <c r="CED118" s="376"/>
      <c r="CEE118" s="376"/>
      <c r="CEF118" s="376"/>
      <c r="CEG118" s="376"/>
      <c r="CEH118" s="376"/>
      <c r="CEI118" s="376"/>
      <c r="CEJ118" s="376"/>
      <c r="CEK118" s="376"/>
      <c r="CEL118" s="376"/>
      <c r="CEM118" s="376"/>
      <c r="CEN118" s="376"/>
      <c r="CEO118" s="376"/>
      <c r="CEP118" s="376"/>
      <c r="CEQ118" s="376"/>
      <c r="CER118" s="376"/>
      <c r="CES118" s="376"/>
      <c r="CET118" s="376"/>
      <c r="CEU118" s="376"/>
      <c r="CEV118" s="376"/>
      <c r="CEW118" s="376"/>
      <c r="CEX118" s="376"/>
      <c r="CEY118" s="376"/>
      <c r="CEZ118" s="376"/>
      <c r="CFA118" s="376"/>
      <c r="CFB118" s="376"/>
      <c r="CFC118" s="376"/>
      <c r="CFD118" s="376"/>
      <c r="CFE118" s="376"/>
      <c r="CFF118" s="376"/>
      <c r="CFG118" s="376"/>
      <c r="CFH118" s="376"/>
      <c r="CFI118" s="376"/>
      <c r="CFJ118" s="376"/>
      <c r="CFK118" s="376"/>
      <c r="CFL118" s="376"/>
      <c r="CFM118" s="376"/>
      <c r="CFN118" s="376"/>
      <c r="CFO118" s="376"/>
      <c r="CFP118" s="376"/>
      <c r="CFQ118" s="376"/>
      <c r="CFR118" s="376"/>
      <c r="CFS118" s="376"/>
      <c r="CFT118" s="376"/>
      <c r="CFU118" s="376"/>
      <c r="CFV118" s="376"/>
      <c r="CFW118" s="376"/>
      <c r="CFX118" s="376"/>
      <c r="CFY118" s="376"/>
      <c r="CFZ118" s="376"/>
      <c r="CGA118" s="376"/>
      <c r="CGB118" s="376"/>
      <c r="CGC118" s="376"/>
      <c r="CGD118" s="376"/>
      <c r="CGE118" s="376"/>
      <c r="CGF118" s="376"/>
      <c r="CGG118" s="376"/>
      <c r="CGH118" s="376"/>
      <c r="CGI118" s="376"/>
      <c r="CGJ118" s="376"/>
      <c r="CGK118" s="376"/>
      <c r="CGL118" s="376"/>
      <c r="CGM118" s="376"/>
      <c r="CGN118" s="376"/>
      <c r="CGO118" s="376"/>
      <c r="CGP118" s="376"/>
      <c r="CGQ118" s="376"/>
      <c r="CGR118" s="376"/>
      <c r="CGS118" s="376"/>
      <c r="CGT118" s="376"/>
      <c r="CGU118" s="376"/>
      <c r="CGV118" s="376"/>
      <c r="CGW118" s="376"/>
      <c r="CGX118" s="376"/>
      <c r="CGY118" s="376"/>
      <c r="CGZ118" s="376"/>
      <c r="CHA118" s="376"/>
      <c r="CHB118" s="376"/>
      <c r="CHC118" s="376"/>
      <c r="CHD118" s="376"/>
      <c r="CHE118" s="376"/>
      <c r="CHF118" s="376"/>
      <c r="CHG118" s="376"/>
      <c r="CHH118" s="376"/>
      <c r="CHI118" s="376"/>
      <c r="CHJ118" s="376"/>
      <c r="CHK118" s="376"/>
      <c r="CHL118" s="376"/>
      <c r="CHM118" s="376"/>
      <c r="CHN118" s="376"/>
      <c r="CHO118" s="376"/>
      <c r="CHP118" s="376"/>
      <c r="CHQ118" s="376"/>
      <c r="CHR118" s="376"/>
      <c r="CHS118" s="376"/>
      <c r="CHT118" s="376"/>
      <c r="CHU118" s="376"/>
      <c r="CHV118" s="376"/>
      <c r="CHW118" s="376"/>
      <c r="CHX118" s="376"/>
      <c r="CHY118" s="376"/>
      <c r="CHZ118" s="376"/>
      <c r="CIA118" s="376"/>
      <c r="CIB118" s="376"/>
      <c r="CIC118" s="376"/>
      <c r="CID118" s="376"/>
      <c r="CIE118" s="376"/>
      <c r="CIF118" s="376"/>
      <c r="CIG118" s="376"/>
      <c r="CIH118" s="376"/>
      <c r="CII118" s="376"/>
      <c r="CIJ118" s="376"/>
      <c r="CIK118" s="376"/>
      <c r="CIL118" s="376"/>
      <c r="CIM118" s="376"/>
      <c r="CIN118" s="376"/>
      <c r="CIO118" s="376"/>
      <c r="CIP118" s="376"/>
      <c r="CIQ118" s="376"/>
      <c r="CIR118" s="376"/>
      <c r="CIS118" s="376"/>
      <c r="CIT118" s="376"/>
      <c r="CIU118" s="376"/>
      <c r="CIV118" s="376"/>
      <c r="CIW118" s="376"/>
      <c r="CIX118" s="376"/>
      <c r="CIY118" s="376"/>
      <c r="CIZ118" s="376"/>
      <c r="CJA118" s="376"/>
      <c r="CJB118" s="376"/>
      <c r="CJC118" s="376"/>
      <c r="CJD118" s="376"/>
      <c r="CJE118" s="376"/>
      <c r="CJF118" s="376"/>
      <c r="CJG118" s="376"/>
      <c r="CJH118" s="376"/>
      <c r="CJI118" s="376"/>
      <c r="CJJ118" s="376"/>
      <c r="CJK118" s="376"/>
      <c r="CJL118" s="376"/>
      <c r="CJM118" s="376"/>
      <c r="CJN118" s="376"/>
      <c r="CJO118" s="376"/>
      <c r="CJP118" s="376"/>
      <c r="CJQ118" s="376"/>
      <c r="CJR118" s="376"/>
      <c r="CJS118" s="376"/>
      <c r="CJT118" s="376"/>
      <c r="CJU118" s="376"/>
      <c r="CJV118" s="376"/>
      <c r="CJW118" s="376"/>
      <c r="CJX118" s="376"/>
      <c r="CJY118" s="376"/>
      <c r="CJZ118" s="376"/>
      <c r="CKA118" s="376"/>
      <c r="CKB118" s="376"/>
      <c r="CKC118" s="376"/>
      <c r="CKD118" s="376"/>
      <c r="CKE118" s="376"/>
      <c r="CKF118" s="376"/>
      <c r="CKG118" s="376"/>
      <c r="CKH118" s="376"/>
      <c r="CKI118" s="376"/>
      <c r="CKJ118" s="376"/>
      <c r="CKK118" s="376"/>
      <c r="CKL118" s="376"/>
      <c r="CKM118" s="376"/>
      <c r="CKN118" s="376"/>
      <c r="CKO118" s="376"/>
      <c r="CKP118" s="376"/>
      <c r="CKQ118" s="376"/>
      <c r="CKR118" s="376"/>
      <c r="CKS118" s="376"/>
      <c r="CKT118" s="376"/>
      <c r="CKU118" s="376"/>
      <c r="CKV118" s="376"/>
      <c r="CKW118" s="376"/>
      <c r="CKX118" s="376"/>
      <c r="CKY118" s="376"/>
      <c r="CKZ118" s="376"/>
      <c r="CLA118" s="376"/>
      <c r="CLB118" s="376"/>
      <c r="CLC118" s="376"/>
      <c r="CLD118" s="376"/>
      <c r="CLE118" s="376"/>
      <c r="CLF118" s="376"/>
      <c r="CLG118" s="376"/>
      <c r="CLH118" s="376"/>
      <c r="CLI118" s="376"/>
      <c r="CLJ118" s="376"/>
      <c r="CLK118" s="376"/>
      <c r="CLL118" s="376"/>
      <c r="CLM118" s="376"/>
      <c r="CLN118" s="376"/>
      <c r="CLO118" s="376"/>
      <c r="CLP118" s="376"/>
      <c r="CLQ118" s="376"/>
      <c r="CLR118" s="376"/>
      <c r="CLS118" s="376"/>
      <c r="CLT118" s="376"/>
      <c r="CLU118" s="376"/>
      <c r="CLV118" s="376"/>
      <c r="CLW118" s="376"/>
      <c r="CLX118" s="376"/>
      <c r="CLY118" s="376"/>
      <c r="CLZ118" s="376"/>
      <c r="CMA118" s="376"/>
      <c r="CMB118" s="376"/>
      <c r="CMC118" s="376"/>
      <c r="CMD118" s="376"/>
      <c r="CME118" s="376"/>
      <c r="CMF118" s="376"/>
      <c r="CMG118" s="376"/>
      <c r="CMH118" s="376"/>
      <c r="CMI118" s="376"/>
      <c r="CMJ118" s="376"/>
      <c r="CMK118" s="376"/>
      <c r="CML118" s="376"/>
      <c r="CMM118" s="376"/>
      <c r="CMN118" s="376"/>
      <c r="CMO118" s="376"/>
      <c r="CMP118" s="376"/>
      <c r="CMQ118" s="376"/>
      <c r="CMR118" s="376"/>
      <c r="CMS118" s="376"/>
      <c r="CMT118" s="376"/>
      <c r="CMU118" s="376"/>
      <c r="CMV118" s="376"/>
      <c r="CMW118" s="376"/>
      <c r="CMX118" s="376"/>
      <c r="CMY118" s="376"/>
      <c r="CMZ118" s="376"/>
      <c r="CNA118" s="376"/>
      <c r="CNB118" s="376"/>
      <c r="CNC118" s="376"/>
      <c r="CND118" s="376"/>
      <c r="CNE118" s="376"/>
      <c r="CNF118" s="376"/>
      <c r="CNG118" s="376"/>
      <c r="CNH118" s="376"/>
      <c r="CNI118" s="376"/>
      <c r="CNJ118" s="376"/>
      <c r="CNK118" s="376"/>
      <c r="CNL118" s="376"/>
      <c r="CNM118" s="376"/>
      <c r="CNN118" s="376"/>
      <c r="CNO118" s="376"/>
      <c r="CNP118" s="376"/>
      <c r="CNQ118" s="376"/>
      <c r="CNR118" s="376"/>
      <c r="CNS118" s="376"/>
      <c r="CNT118" s="376"/>
      <c r="CNU118" s="376"/>
      <c r="CNV118" s="376"/>
      <c r="CNW118" s="376"/>
      <c r="CNX118" s="376"/>
      <c r="CNY118" s="376"/>
      <c r="CNZ118" s="376"/>
      <c r="COA118" s="376"/>
      <c r="COB118" s="376"/>
      <c r="COC118" s="376"/>
      <c r="COD118" s="376"/>
      <c r="COE118" s="376"/>
      <c r="COF118" s="376"/>
      <c r="COG118" s="376"/>
      <c r="COH118" s="376"/>
      <c r="COI118" s="376"/>
      <c r="COJ118" s="376"/>
      <c r="COK118" s="376"/>
      <c r="COL118" s="376"/>
      <c r="COM118" s="376"/>
      <c r="CON118" s="376"/>
      <c r="COO118" s="376"/>
      <c r="COP118" s="376"/>
      <c r="COQ118" s="376"/>
      <c r="COR118" s="376"/>
      <c r="COS118" s="376"/>
      <c r="COT118" s="376"/>
      <c r="COU118" s="376"/>
      <c r="COV118" s="376"/>
      <c r="COW118" s="376"/>
      <c r="COX118" s="376"/>
      <c r="COY118" s="376"/>
      <c r="COZ118" s="376"/>
      <c r="CPA118" s="376"/>
      <c r="CPB118" s="376"/>
      <c r="CPC118" s="376"/>
      <c r="CPD118" s="376"/>
      <c r="CPE118" s="376"/>
      <c r="CPF118" s="376"/>
      <c r="CPG118" s="376"/>
      <c r="CPH118" s="376"/>
      <c r="CPI118" s="376"/>
      <c r="CPJ118" s="376"/>
      <c r="CPK118" s="376"/>
      <c r="CPL118" s="376"/>
      <c r="CPM118" s="376"/>
      <c r="CPN118" s="376"/>
      <c r="CPO118" s="376"/>
      <c r="CPP118" s="376"/>
      <c r="CPQ118" s="376"/>
      <c r="CPR118" s="376"/>
      <c r="CPS118" s="376"/>
      <c r="CPT118" s="376"/>
      <c r="CPU118" s="376"/>
      <c r="CPV118" s="376"/>
      <c r="CPW118" s="376"/>
      <c r="CPX118" s="376"/>
      <c r="CPY118" s="376"/>
      <c r="CPZ118" s="376"/>
      <c r="CQA118" s="376"/>
      <c r="CQB118" s="376"/>
      <c r="CQC118" s="376"/>
      <c r="CQD118" s="376"/>
      <c r="CQE118" s="376"/>
      <c r="CQF118" s="376"/>
      <c r="CQG118" s="376"/>
      <c r="CQH118" s="376"/>
      <c r="CQI118" s="376"/>
      <c r="CQJ118" s="376"/>
      <c r="CQK118" s="376"/>
      <c r="CQL118" s="376"/>
      <c r="CQM118" s="376"/>
      <c r="CQN118" s="376"/>
      <c r="CQO118" s="376"/>
      <c r="CQP118" s="376"/>
      <c r="CQQ118" s="376"/>
      <c r="CQR118" s="376"/>
      <c r="CQS118" s="376"/>
      <c r="CQT118" s="376"/>
      <c r="CQU118" s="376"/>
      <c r="CQV118" s="376"/>
      <c r="CQW118" s="376"/>
      <c r="CQX118" s="376"/>
      <c r="CQY118" s="376"/>
      <c r="CQZ118" s="376"/>
      <c r="CRA118" s="376"/>
      <c r="CRB118" s="376"/>
      <c r="CRC118" s="376"/>
      <c r="CRD118" s="376"/>
      <c r="CRE118" s="376"/>
      <c r="CRF118" s="376"/>
      <c r="CRG118" s="376"/>
      <c r="CRH118" s="376"/>
      <c r="CRI118" s="376"/>
      <c r="CRJ118" s="376"/>
      <c r="CRK118" s="376"/>
      <c r="CRL118" s="376"/>
      <c r="CRM118" s="376"/>
      <c r="CRN118" s="376"/>
      <c r="CRO118" s="376"/>
      <c r="CRP118" s="376"/>
      <c r="CRQ118" s="376"/>
      <c r="CRR118" s="376"/>
      <c r="CRS118" s="376"/>
      <c r="CRT118" s="376"/>
      <c r="CRU118" s="376"/>
      <c r="CRV118" s="376"/>
      <c r="CRW118" s="376"/>
      <c r="CRX118" s="376"/>
      <c r="CRY118" s="376"/>
      <c r="CRZ118" s="376"/>
      <c r="CSA118" s="376"/>
      <c r="CSB118" s="376"/>
      <c r="CSC118" s="376"/>
      <c r="CSD118" s="376"/>
      <c r="CSE118" s="376"/>
      <c r="CSF118" s="376"/>
      <c r="CSG118" s="376"/>
      <c r="CSH118" s="376"/>
      <c r="CSI118" s="376"/>
      <c r="CSJ118" s="376"/>
      <c r="CSK118" s="376"/>
      <c r="CSL118" s="376"/>
      <c r="CSM118" s="376"/>
      <c r="CSN118" s="376"/>
      <c r="CSO118" s="376"/>
      <c r="CSP118" s="376"/>
      <c r="CSQ118" s="376"/>
      <c r="CSR118" s="376"/>
      <c r="CSS118" s="376"/>
      <c r="CST118" s="376"/>
      <c r="CSU118" s="376"/>
      <c r="CSV118" s="376"/>
      <c r="CSW118" s="376"/>
      <c r="CSX118" s="376"/>
      <c r="CSY118" s="376"/>
      <c r="CSZ118" s="376"/>
      <c r="CTA118" s="376"/>
      <c r="CTB118" s="376"/>
      <c r="CTC118" s="376"/>
      <c r="CTD118" s="376"/>
      <c r="CTE118" s="376"/>
      <c r="CTF118" s="376"/>
      <c r="CTG118" s="376"/>
      <c r="CTH118" s="376"/>
      <c r="CTI118" s="376"/>
      <c r="CTJ118" s="376"/>
      <c r="CTK118" s="376"/>
      <c r="CTL118" s="376"/>
      <c r="CTM118" s="376"/>
      <c r="CTN118" s="376"/>
      <c r="CTO118" s="376"/>
      <c r="CTP118" s="376"/>
      <c r="CTQ118" s="376"/>
      <c r="CTR118" s="376"/>
      <c r="CTS118" s="376"/>
      <c r="CTT118" s="376"/>
      <c r="CTU118" s="376"/>
      <c r="CTV118" s="376"/>
      <c r="CTW118" s="376"/>
      <c r="CTX118" s="376"/>
      <c r="CTY118" s="376"/>
      <c r="CTZ118" s="376"/>
      <c r="CUA118" s="376"/>
      <c r="CUB118" s="376"/>
      <c r="CUC118" s="376"/>
      <c r="CUD118" s="376"/>
      <c r="CUE118" s="376"/>
      <c r="CUF118" s="376"/>
      <c r="CUG118" s="376"/>
      <c r="CUH118" s="376"/>
      <c r="CUI118" s="376"/>
      <c r="CUJ118" s="376"/>
      <c r="CUK118" s="376"/>
      <c r="CUL118" s="376"/>
      <c r="CUM118" s="376"/>
      <c r="CUN118" s="376"/>
      <c r="CUO118" s="376"/>
      <c r="CUP118" s="376"/>
      <c r="CUQ118" s="376"/>
      <c r="CUR118" s="376"/>
      <c r="CUS118" s="376"/>
      <c r="CUT118" s="376"/>
      <c r="CUU118" s="376"/>
      <c r="CUV118" s="376"/>
      <c r="CUW118" s="376"/>
      <c r="CUX118" s="376"/>
      <c r="CUY118" s="376"/>
      <c r="CUZ118" s="376"/>
      <c r="CVA118" s="376"/>
      <c r="CVB118" s="376"/>
      <c r="CVC118" s="376"/>
      <c r="CVD118" s="376"/>
      <c r="CVE118" s="376"/>
      <c r="CVF118" s="376"/>
      <c r="CVG118" s="376"/>
      <c r="CVH118" s="376"/>
      <c r="CVI118" s="376"/>
      <c r="CVJ118" s="376"/>
      <c r="CVK118" s="376"/>
      <c r="CVL118" s="376"/>
      <c r="CVM118" s="376"/>
      <c r="CVN118" s="376"/>
      <c r="CVO118" s="376"/>
      <c r="CVP118" s="376"/>
      <c r="CVQ118" s="376"/>
      <c r="CVR118" s="376"/>
      <c r="CVS118" s="376"/>
      <c r="CVT118" s="376"/>
      <c r="CVU118" s="376"/>
      <c r="CVV118" s="376"/>
      <c r="CVW118" s="376"/>
      <c r="CVX118" s="376"/>
      <c r="CVY118" s="376"/>
      <c r="CVZ118" s="376"/>
      <c r="CWA118" s="376"/>
      <c r="CWB118" s="376"/>
      <c r="CWC118" s="376"/>
      <c r="CWD118" s="376"/>
      <c r="CWE118" s="376"/>
      <c r="CWF118" s="376"/>
      <c r="CWG118" s="376"/>
      <c r="CWH118" s="376"/>
      <c r="CWI118" s="376"/>
      <c r="CWJ118" s="376"/>
      <c r="CWK118" s="376"/>
      <c r="CWL118" s="376"/>
      <c r="CWM118" s="376"/>
      <c r="CWN118" s="376"/>
      <c r="CWO118" s="376"/>
      <c r="CWP118" s="376"/>
      <c r="CWQ118" s="376"/>
      <c r="CWR118" s="376"/>
      <c r="CWS118" s="376"/>
      <c r="CWT118" s="376"/>
      <c r="CWU118" s="376"/>
      <c r="CWV118" s="376"/>
      <c r="CWW118" s="376"/>
      <c r="CWX118" s="376"/>
      <c r="CWY118" s="376"/>
      <c r="CWZ118" s="376"/>
      <c r="CXA118" s="376"/>
      <c r="CXB118" s="376"/>
      <c r="CXC118" s="376"/>
      <c r="CXD118" s="376"/>
      <c r="CXE118" s="376"/>
      <c r="CXF118" s="376"/>
      <c r="CXG118" s="376"/>
      <c r="CXH118" s="376"/>
      <c r="CXI118" s="376"/>
      <c r="CXJ118" s="376"/>
      <c r="CXK118" s="376"/>
      <c r="CXL118" s="376"/>
      <c r="CXM118" s="376"/>
      <c r="CXN118" s="376"/>
      <c r="CXO118" s="376"/>
      <c r="CXP118" s="376"/>
      <c r="CXQ118" s="376"/>
      <c r="CXR118" s="376"/>
      <c r="CXS118" s="376"/>
      <c r="CXT118" s="376"/>
      <c r="CXU118" s="376"/>
      <c r="CXV118" s="376"/>
      <c r="CXW118" s="376"/>
      <c r="CXX118" s="376"/>
      <c r="CXY118" s="376"/>
      <c r="CXZ118" s="376"/>
      <c r="CYA118" s="376"/>
      <c r="CYB118" s="376"/>
      <c r="CYC118" s="376"/>
      <c r="CYD118" s="376"/>
      <c r="CYE118" s="376"/>
      <c r="CYF118" s="376"/>
      <c r="CYG118" s="376"/>
      <c r="CYH118" s="376"/>
      <c r="CYI118" s="376"/>
      <c r="CYJ118" s="376"/>
      <c r="CYK118" s="376"/>
      <c r="CYL118" s="376"/>
      <c r="CYM118" s="376"/>
      <c r="CYN118" s="376"/>
      <c r="CYO118" s="376"/>
      <c r="CYP118" s="376"/>
      <c r="CYQ118" s="376"/>
      <c r="CYR118" s="376"/>
      <c r="CYS118" s="376"/>
      <c r="CYT118" s="376"/>
      <c r="CYU118" s="376"/>
      <c r="CYV118" s="376"/>
      <c r="CYW118" s="376"/>
      <c r="CYX118" s="376"/>
      <c r="CYY118" s="376"/>
      <c r="CYZ118" s="376"/>
      <c r="CZA118" s="376"/>
      <c r="CZB118" s="376"/>
      <c r="CZC118" s="376"/>
      <c r="CZD118" s="376"/>
      <c r="CZE118" s="376"/>
      <c r="CZF118" s="376"/>
      <c r="CZG118" s="376"/>
      <c r="CZH118" s="376"/>
      <c r="CZI118" s="376"/>
      <c r="CZJ118" s="376"/>
      <c r="CZK118" s="376"/>
      <c r="CZL118" s="376"/>
      <c r="CZM118" s="376"/>
      <c r="CZN118" s="376"/>
      <c r="CZO118" s="376"/>
      <c r="CZP118" s="376"/>
      <c r="CZQ118" s="376"/>
      <c r="CZR118" s="376"/>
      <c r="CZS118" s="376"/>
      <c r="CZT118" s="376"/>
      <c r="CZU118" s="376"/>
      <c r="CZV118" s="376"/>
      <c r="CZW118" s="376"/>
      <c r="CZX118" s="376"/>
      <c r="CZY118" s="376"/>
      <c r="CZZ118" s="376"/>
      <c r="DAA118" s="376"/>
      <c r="DAB118" s="376"/>
      <c r="DAC118" s="376"/>
      <c r="DAD118" s="376"/>
      <c r="DAE118" s="376"/>
      <c r="DAF118" s="376"/>
      <c r="DAG118" s="376"/>
      <c r="DAH118" s="376"/>
      <c r="DAI118" s="376"/>
      <c r="DAJ118" s="376"/>
      <c r="DAK118" s="376"/>
      <c r="DAL118" s="376"/>
      <c r="DAM118" s="376"/>
      <c r="DAN118" s="376"/>
      <c r="DAO118" s="376"/>
      <c r="DAP118" s="376"/>
      <c r="DAQ118" s="376"/>
      <c r="DAR118" s="376"/>
      <c r="DAS118" s="376"/>
      <c r="DAT118" s="376"/>
      <c r="DAU118" s="376"/>
      <c r="DAV118" s="376"/>
      <c r="DAW118" s="376"/>
      <c r="DAX118" s="376"/>
      <c r="DAY118" s="376"/>
      <c r="DAZ118" s="376"/>
      <c r="DBA118" s="376"/>
      <c r="DBB118" s="376"/>
      <c r="DBC118" s="376"/>
      <c r="DBD118" s="376"/>
      <c r="DBE118" s="376"/>
      <c r="DBF118" s="376"/>
      <c r="DBG118" s="376"/>
      <c r="DBH118" s="376"/>
      <c r="DBI118" s="376"/>
      <c r="DBJ118" s="376"/>
      <c r="DBK118" s="376"/>
      <c r="DBL118" s="376"/>
      <c r="DBM118" s="376"/>
      <c r="DBN118" s="376"/>
      <c r="DBO118" s="376"/>
      <c r="DBP118" s="376"/>
      <c r="DBQ118" s="376"/>
      <c r="DBR118" s="376"/>
      <c r="DBS118" s="376"/>
      <c r="DBT118" s="376"/>
      <c r="DBU118" s="376"/>
      <c r="DBV118" s="376"/>
      <c r="DBW118" s="376"/>
      <c r="DBX118" s="376"/>
      <c r="DBY118" s="376"/>
      <c r="DBZ118" s="376"/>
      <c r="DCA118" s="376"/>
      <c r="DCB118" s="376"/>
      <c r="DCC118" s="376"/>
      <c r="DCD118" s="376"/>
      <c r="DCE118" s="376"/>
      <c r="DCF118" s="376"/>
      <c r="DCG118" s="376"/>
      <c r="DCH118" s="376"/>
      <c r="DCI118" s="376"/>
      <c r="DCJ118" s="376"/>
      <c r="DCK118" s="376"/>
      <c r="DCL118" s="376"/>
      <c r="DCM118" s="376"/>
      <c r="DCN118" s="376"/>
      <c r="DCO118" s="376"/>
      <c r="DCP118" s="376"/>
      <c r="DCQ118" s="376"/>
      <c r="DCR118" s="376"/>
      <c r="DCS118" s="376"/>
      <c r="DCT118" s="376"/>
      <c r="DCU118" s="376"/>
      <c r="DCV118" s="376"/>
      <c r="DCW118" s="376"/>
      <c r="DCX118" s="376"/>
      <c r="DCY118" s="376"/>
      <c r="DCZ118" s="376"/>
      <c r="DDA118" s="376"/>
      <c r="DDB118" s="376"/>
      <c r="DDC118" s="376"/>
      <c r="DDD118" s="376"/>
      <c r="DDE118" s="376"/>
      <c r="DDF118" s="376"/>
      <c r="DDG118" s="376"/>
      <c r="DDH118" s="376"/>
      <c r="DDI118" s="376"/>
      <c r="DDJ118" s="376"/>
      <c r="DDK118" s="376"/>
      <c r="DDL118" s="376"/>
      <c r="DDM118" s="376"/>
      <c r="DDN118" s="376"/>
      <c r="DDO118" s="376"/>
      <c r="DDP118" s="376"/>
      <c r="DDQ118" s="376"/>
      <c r="DDR118" s="376"/>
      <c r="DDS118" s="376"/>
      <c r="DDT118" s="376"/>
      <c r="DDU118" s="376"/>
      <c r="DDV118" s="376"/>
      <c r="DDW118" s="376"/>
      <c r="DDX118" s="376"/>
      <c r="DDY118" s="376"/>
      <c r="DDZ118" s="376"/>
      <c r="DEA118" s="376"/>
      <c r="DEB118" s="376"/>
      <c r="DEC118" s="376"/>
      <c r="DED118" s="376"/>
      <c r="DEE118" s="376"/>
      <c r="DEF118" s="376"/>
      <c r="DEG118" s="376"/>
      <c r="DEH118" s="376"/>
      <c r="DEI118" s="376"/>
      <c r="DEJ118" s="376"/>
      <c r="DEK118" s="376"/>
      <c r="DEL118" s="376"/>
      <c r="DEM118" s="376"/>
      <c r="DEN118" s="376"/>
      <c r="DEO118" s="376"/>
      <c r="DEP118" s="376"/>
      <c r="DEQ118" s="376"/>
      <c r="DER118" s="376"/>
      <c r="DES118" s="376"/>
      <c r="DET118" s="376"/>
      <c r="DEU118" s="376"/>
      <c r="DEV118" s="376"/>
      <c r="DEW118" s="376"/>
      <c r="DEX118" s="376"/>
      <c r="DEY118" s="376"/>
      <c r="DEZ118" s="376"/>
      <c r="DFA118" s="376"/>
      <c r="DFB118" s="376"/>
      <c r="DFC118" s="376"/>
      <c r="DFD118" s="376"/>
      <c r="DFE118" s="376"/>
      <c r="DFF118" s="376"/>
      <c r="DFG118" s="376"/>
      <c r="DFH118" s="376"/>
      <c r="DFI118" s="376"/>
      <c r="DFJ118" s="376"/>
      <c r="DFK118" s="376"/>
      <c r="DFL118" s="376"/>
      <c r="DFM118" s="376"/>
      <c r="DFN118" s="376"/>
      <c r="DFO118" s="376"/>
      <c r="DFP118" s="376"/>
      <c r="DFQ118" s="376"/>
      <c r="DFR118" s="376"/>
      <c r="DFS118" s="376"/>
      <c r="DFT118" s="376"/>
      <c r="DFU118" s="376"/>
      <c r="DFV118" s="376"/>
      <c r="DFW118" s="376"/>
      <c r="DFX118" s="376"/>
      <c r="DFY118" s="376"/>
      <c r="DFZ118" s="376"/>
      <c r="DGA118" s="376"/>
      <c r="DGB118" s="376"/>
      <c r="DGC118" s="376"/>
      <c r="DGD118" s="376"/>
      <c r="DGE118" s="376"/>
      <c r="DGF118" s="376"/>
      <c r="DGG118" s="376"/>
      <c r="DGH118" s="376"/>
      <c r="DGI118" s="376"/>
      <c r="DGJ118" s="376"/>
      <c r="DGK118" s="376"/>
      <c r="DGL118" s="376"/>
      <c r="DGM118" s="376"/>
      <c r="DGN118" s="376"/>
      <c r="DGO118" s="376"/>
      <c r="DGP118" s="376"/>
      <c r="DGQ118" s="376"/>
      <c r="DGR118" s="376"/>
      <c r="DGS118" s="376"/>
      <c r="DGT118" s="376"/>
      <c r="DGU118" s="376"/>
      <c r="DGV118" s="376"/>
      <c r="DGW118" s="376"/>
      <c r="DGX118" s="376"/>
      <c r="DGY118" s="376"/>
      <c r="DGZ118" s="376"/>
      <c r="DHA118" s="376"/>
      <c r="DHB118" s="376"/>
      <c r="DHC118" s="376"/>
      <c r="DHD118" s="376"/>
      <c r="DHE118" s="376"/>
      <c r="DHF118" s="376"/>
      <c r="DHG118" s="376"/>
      <c r="DHH118" s="376"/>
      <c r="DHI118" s="376"/>
      <c r="DHJ118" s="376"/>
      <c r="DHK118" s="376"/>
      <c r="DHL118" s="376"/>
      <c r="DHM118" s="376"/>
      <c r="DHN118" s="376"/>
      <c r="DHO118" s="376"/>
      <c r="DHP118" s="376"/>
      <c r="DHQ118" s="376"/>
      <c r="DHR118" s="376"/>
      <c r="DHS118" s="376"/>
      <c r="DHT118" s="376"/>
      <c r="DHU118" s="376"/>
      <c r="DHV118" s="376"/>
      <c r="DHW118" s="376"/>
      <c r="DHX118" s="376"/>
      <c r="DHY118" s="376"/>
      <c r="DHZ118" s="376"/>
      <c r="DIA118" s="376"/>
      <c r="DIB118" s="376"/>
      <c r="DIC118" s="376"/>
      <c r="DID118" s="376"/>
      <c r="DIE118" s="376"/>
      <c r="DIF118" s="376"/>
      <c r="DIG118" s="376"/>
      <c r="DIH118" s="376"/>
      <c r="DII118" s="376"/>
      <c r="DIJ118" s="376"/>
      <c r="DIK118" s="376"/>
      <c r="DIL118" s="376"/>
      <c r="DIM118" s="376"/>
      <c r="DIN118" s="376"/>
      <c r="DIO118" s="376"/>
      <c r="DIP118" s="376"/>
      <c r="DIQ118" s="376"/>
      <c r="DIR118" s="376"/>
      <c r="DIS118" s="376"/>
      <c r="DIT118" s="376"/>
      <c r="DIU118" s="376"/>
      <c r="DIV118" s="376"/>
      <c r="DIW118" s="376"/>
      <c r="DIX118" s="376"/>
      <c r="DIY118" s="376"/>
      <c r="DIZ118" s="376"/>
      <c r="DJA118" s="376"/>
      <c r="DJB118" s="376"/>
      <c r="DJC118" s="376"/>
      <c r="DJD118" s="376"/>
      <c r="DJE118" s="376"/>
      <c r="DJF118" s="376"/>
      <c r="DJG118" s="376"/>
      <c r="DJH118" s="376"/>
      <c r="DJI118" s="376"/>
      <c r="DJJ118" s="376"/>
      <c r="DJK118" s="376"/>
      <c r="DJL118" s="376"/>
      <c r="DJM118" s="376"/>
      <c r="DJN118" s="376"/>
      <c r="DJO118" s="376"/>
      <c r="DJP118" s="376"/>
      <c r="DJQ118" s="376"/>
      <c r="DJR118" s="376"/>
      <c r="DJS118" s="376"/>
      <c r="DJT118" s="376"/>
      <c r="DJU118" s="376"/>
      <c r="DJV118" s="376"/>
      <c r="DJW118" s="376"/>
      <c r="DJX118" s="376"/>
      <c r="DJY118" s="376"/>
      <c r="DJZ118" s="376"/>
      <c r="DKA118" s="376"/>
      <c r="DKB118" s="376"/>
      <c r="DKC118" s="376"/>
      <c r="DKD118" s="376"/>
      <c r="DKE118" s="376"/>
      <c r="DKF118" s="376"/>
      <c r="DKG118" s="376"/>
      <c r="DKH118" s="376"/>
      <c r="DKI118" s="376"/>
      <c r="DKJ118" s="376"/>
      <c r="DKK118" s="376"/>
      <c r="DKL118" s="376"/>
      <c r="DKM118" s="376"/>
      <c r="DKN118" s="376"/>
      <c r="DKO118" s="376"/>
      <c r="DKP118" s="376"/>
      <c r="DKQ118" s="376"/>
      <c r="DKR118" s="376"/>
      <c r="DKS118" s="376"/>
      <c r="DKT118" s="376"/>
      <c r="DKU118" s="376"/>
      <c r="DKV118" s="376"/>
      <c r="DKW118" s="376"/>
      <c r="DKX118" s="376"/>
      <c r="DKY118" s="376"/>
      <c r="DKZ118" s="376"/>
      <c r="DLA118" s="376"/>
      <c r="DLB118" s="376"/>
      <c r="DLC118" s="376"/>
      <c r="DLD118" s="376"/>
      <c r="DLE118" s="376"/>
      <c r="DLF118" s="376"/>
      <c r="DLG118" s="376"/>
      <c r="DLH118" s="376"/>
      <c r="DLI118" s="376"/>
      <c r="DLJ118" s="376"/>
      <c r="DLK118" s="376"/>
      <c r="DLL118" s="376"/>
      <c r="DLM118" s="376"/>
      <c r="DLN118" s="376"/>
      <c r="DLO118" s="376"/>
      <c r="DLP118" s="376"/>
      <c r="DLQ118" s="376"/>
      <c r="DLR118" s="376"/>
      <c r="DLS118" s="376"/>
      <c r="DLT118" s="376"/>
      <c r="DLU118" s="376"/>
      <c r="DLV118" s="376"/>
      <c r="DLW118" s="376"/>
      <c r="DLX118" s="376"/>
      <c r="DLY118" s="376"/>
      <c r="DLZ118" s="376"/>
      <c r="DMA118" s="376"/>
      <c r="DMB118" s="376"/>
      <c r="DMC118" s="376"/>
      <c r="DMD118" s="376"/>
      <c r="DME118" s="376"/>
      <c r="DMF118" s="376"/>
      <c r="DMG118" s="376"/>
      <c r="DMH118" s="376"/>
      <c r="DMI118" s="376"/>
      <c r="DMJ118" s="376"/>
      <c r="DMK118" s="376"/>
      <c r="DML118" s="376"/>
      <c r="DMM118" s="376"/>
      <c r="DMN118" s="376"/>
      <c r="DMO118" s="376"/>
      <c r="DMP118" s="376"/>
      <c r="DMQ118" s="376"/>
      <c r="DMR118" s="376"/>
      <c r="DMS118" s="376"/>
      <c r="DMT118" s="376"/>
      <c r="DMU118" s="376"/>
      <c r="DMV118" s="376"/>
      <c r="DMW118" s="376"/>
      <c r="DMX118" s="376"/>
      <c r="DMY118" s="376"/>
      <c r="DMZ118" s="376"/>
      <c r="DNA118" s="376"/>
      <c r="DNB118" s="376"/>
      <c r="DNC118" s="376"/>
      <c r="DND118" s="376"/>
      <c r="DNE118" s="376"/>
      <c r="DNF118" s="376"/>
      <c r="DNG118" s="376"/>
      <c r="DNH118" s="376"/>
      <c r="DNI118" s="376"/>
      <c r="DNJ118" s="376"/>
      <c r="DNK118" s="376"/>
      <c r="DNL118" s="376"/>
      <c r="DNM118" s="376"/>
      <c r="DNN118" s="376"/>
      <c r="DNO118" s="376"/>
      <c r="DNP118" s="376"/>
      <c r="DNQ118" s="376"/>
      <c r="DNR118" s="376"/>
      <c r="DNS118" s="376"/>
      <c r="DNT118" s="376"/>
      <c r="DNU118" s="376"/>
      <c r="DNV118" s="376"/>
      <c r="DNW118" s="376"/>
      <c r="DNX118" s="376"/>
      <c r="DNY118" s="376"/>
      <c r="DNZ118" s="376"/>
      <c r="DOA118" s="376"/>
      <c r="DOB118" s="376"/>
      <c r="DOC118" s="376"/>
      <c r="DOD118" s="376"/>
      <c r="DOE118" s="376"/>
      <c r="DOF118" s="376"/>
      <c r="DOG118" s="376"/>
      <c r="DOH118" s="376"/>
      <c r="DOI118" s="376"/>
      <c r="DOJ118" s="376"/>
      <c r="DOK118" s="376"/>
      <c r="DOL118" s="376"/>
      <c r="DOM118" s="376"/>
      <c r="DON118" s="376"/>
      <c r="DOO118" s="376"/>
      <c r="DOP118" s="376"/>
      <c r="DOQ118" s="376"/>
      <c r="DOR118" s="376"/>
      <c r="DOS118" s="376"/>
      <c r="DOT118" s="376"/>
      <c r="DOU118" s="376"/>
      <c r="DOV118" s="376"/>
      <c r="DOW118" s="376"/>
      <c r="DOX118" s="376"/>
      <c r="DOY118" s="376"/>
      <c r="DOZ118" s="376"/>
      <c r="DPA118" s="376"/>
      <c r="DPB118" s="376"/>
      <c r="DPC118" s="376"/>
      <c r="DPD118" s="376"/>
      <c r="DPE118" s="376"/>
      <c r="DPF118" s="376"/>
      <c r="DPG118" s="376"/>
      <c r="DPH118" s="376"/>
      <c r="DPI118" s="376"/>
      <c r="DPJ118" s="376"/>
      <c r="DPK118" s="376"/>
      <c r="DPL118" s="376"/>
      <c r="DPM118" s="376"/>
      <c r="DPN118" s="376"/>
      <c r="DPO118" s="376"/>
      <c r="DPP118" s="376"/>
      <c r="DPQ118" s="376"/>
      <c r="DPR118" s="376"/>
      <c r="DPS118" s="376"/>
      <c r="DPT118" s="376"/>
      <c r="DPU118" s="376"/>
      <c r="DPV118" s="376"/>
      <c r="DPW118" s="376"/>
      <c r="DPX118" s="376"/>
      <c r="DPY118" s="376"/>
      <c r="DPZ118" s="376"/>
      <c r="DQA118" s="376"/>
      <c r="DQB118" s="376"/>
      <c r="DQC118" s="376"/>
      <c r="DQD118" s="376"/>
      <c r="DQE118" s="376"/>
      <c r="DQF118" s="376"/>
      <c r="DQG118" s="376"/>
      <c r="DQH118" s="376"/>
      <c r="DQI118" s="376"/>
      <c r="DQJ118" s="376"/>
      <c r="DQK118" s="376"/>
      <c r="DQL118" s="376"/>
      <c r="DQM118" s="376"/>
      <c r="DQN118" s="376"/>
      <c r="DQO118" s="376"/>
      <c r="DQP118" s="376"/>
      <c r="DQQ118" s="376"/>
      <c r="DQR118" s="376"/>
      <c r="DQS118" s="376"/>
      <c r="DQT118" s="376"/>
      <c r="DQU118" s="376"/>
      <c r="DQV118" s="376"/>
      <c r="DQW118" s="376"/>
      <c r="DQX118" s="376"/>
      <c r="DQY118" s="376"/>
      <c r="DQZ118" s="376"/>
      <c r="DRA118" s="376"/>
      <c r="DRB118" s="376"/>
      <c r="DRC118" s="376"/>
      <c r="DRD118" s="376"/>
      <c r="DRE118" s="376"/>
      <c r="DRF118" s="376"/>
      <c r="DRG118" s="376"/>
      <c r="DRH118" s="376"/>
      <c r="DRI118" s="376"/>
      <c r="DRJ118" s="376"/>
      <c r="DRK118" s="376"/>
      <c r="DRL118" s="376"/>
      <c r="DRM118" s="376"/>
      <c r="DRN118" s="376"/>
      <c r="DRO118" s="376"/>
      <c r="DRP118" s="376"/>
      <c r="DRQ118" s="376"/>
      <c r="DRR118" s="376"/>
      <c r="DRS118" s="376"/>
      <c r="DRT118" s="376"/>
      <c r="DRU118" s="376"/>
      <c r="DRV118" s="376"/>
      <c r="DRW118" s="376"/>
      <c r="DRX118" s="376"/>
      <c r="DRY118" s="376"/>
      <c r="DRZ118" s="376"/>
      <c r="DSA118" s="376"/>
      <c r="DSB118" s="376"/>
      <c r="DSC118" s="376"/>
      <c r="DSD118" s="376"/>
      <c r="DSE118" s="376"/>
      <c r="DSF118" s="376"/>
      <c r="DSG118" s="376"/>
      <c r="DSH118" s="376"/>
      <c r="DSI118" s="376"/>
      <c r="DSJ118" s="376"/>
      <c r="DSK118" s="376"/>
      <c r="DSL118" s="376"/>
      <c r="DSM118" s="376"/>
      <c r="DSN118" s="376"/>
      <c r="DSO118" s="376"/>
      <c r="DSP118" s="376"/>
      <c r="DSQ118" s="376"/>
      <c r="DSR118" s="376"/>
      <c r="DSS118" s="376"/>
      <c r="DST118" s="376"/>
      <c r="DSU118" s="376"/>
      <c r="DSV118" s="376"/>
      <c r="DSW118" s="376"/>
      <c r="DSX118" s="376"/>
      <c r="DSY118" s="376"/>
      <c r="DSZ118" s="376"/>
      <c r="DTA118" s="376"/>
      <c r="DTB118" s="376"/>
      <c r="DTC118" s="376"/>
      <c r="DTD118" s="376"/>
      <c r="DTE118" s="376"/>
      <c r="DTF118" s="376"/>
      <c r="DTG118" s="376"/>
      <c r="DTH118" s="376"/>
      <c r="DTI118" s="376"/>
      <c r="DTJ118" s="376"/>
      <c r="DTK118" s="376"/>
      <c r="DTL118" s="376"/>
      <c r="DTM118" s="376"/>
      <c r="DTN118" s="376"/>
      <c r="DTO118" s="376"/>
      <c r="DTP118" s="376"/>
      <c r="DTQ118" s="376"/>
      <c r="DTR118" s="376"/>
      <c r="DTS118" s="376"/>
      <c r="DTT118" s="376"/>
      <c r="DTU118" s="376"/>
      <c r="DTV118" s="376"/>
      <c r="DTW118" s="376"/>
      <c r="DTX118" s="376"/>
      <c r="DTY118" s="376"/>
      <c r="DTZ118" s="376"/>
      <c r="DUA118" s="376"/>
      <c r="DUB118" s="376"/>
      <c r="DUC118" s="376"/>
      <c r="DUD118" s="376"/>
      <c r="DUE118" s="376"/>
      <c r="DUF118" s="376"/>
      <c r="DUG118" s="376"/>
      <c r="DUH118" s="376"/>
      <c r="DUI118" s="376"/>
      <c r="DUJ118" s="376"/>
      <c r="DUK118" s="376"/>
      <c r="DUL118" s="376"/>
      <c r="DUM118" s="376"/>
      <c r="DUN118" s="376"/>
      <c r="DUO118" s="376"/>
      <c r="DUP118" s="376"/>
      <c r="DUQ118" s="376"/>
      <c r="DUR118" s="376"/>
      <c r="DUS118" s="376"/>
      <c r="DUT118" s="376"/>
      <c r="DUU118" s="376"/>
      <c r="DUV118" s="376"/>
      <c r="DUW118" s="376"/>
      <c r="DUX118" s="376"/>
      <c r="DUY118" s="376"/>
      <c r="DUZ118" s="376"/>
      <c r="DVA118" s="376"/>
      <c r="DVB118" s="376"/>
      <c r="DVC118" s="376"/>
      <c r="DVD118" s="376"/>
      <c r="DVE118" s="376"/>
      <c r="DVF118" s="376"/>
      <c r="DVG118" s="376"/>
      <c r="DVH118" s="376"/>
      <c r="DVI118" s="376"/>
      <c r="DVJ118" s="376"/>
      <c r="DVK118" s="376"/>
      <c r="DVL118" s="376"/>
      <c r="DVM118" s="376"/>
      <c r="DVN118" s="376"/>
      <c r="DVO118" s="376"/>
      <c r="DVP118" s="376"/>
      <c r="DVQ118" s="376"/>
      <c r="DVR118" s="376"/>
      <c r="DVS118" s="376"/>
      <c r="DVT118" s="376"/>
      <c r="DVU118" s="376"/>
      <c r="DVV118" s="376"/>
      <c r="DVW118" s="376"/>
      <c r="DVX118" s="376"/>
      <c r="DVY118" s="376"/>
      <c r="DVZ118" s="376"/>
      <c r="DWA118" s="376"/>
      <c r="DWB118" s="376"/>
      <c r="DWC118" s="376"/>
      <c r="DWD118" s="376"/>
      <c r="DWE118" s="376"/>
      <c r="DWF118" s="376"/>
      <c r="DWG118" s="376"/>
      <c r="DWH118" s="376"/>
      <c r="DWI118" s="376"/>
      <c r="DWJ118" s="376"/>
      <c r="DWK118" s="376"/>
      <c r="DWL118" s="376"/>
      <c r="DWM118" s="376"/>
      <c r="DWN118" s="376"/>
      <c r="DWO118" s="376"/>
      <c r="DWP118" s="376"/>
      <c r="DWQ118" s="376"/>
      <c r="DWR118" s="376"/>
      <c r="DWS118" s="376"/>
      <c r="DWT118" s="376"/>
      <c r="DWU118" s="376"/>
      <c r="DWV118" s="376"/>
      <c r="DWW118" s="376"/>
      <c r="DWX118" s="376"/>
      <c r="DWY118" s="376"/>
      <c r="DWZ118" s="376"/>
      <c r="DXA118" s="376"/>
      <c r="DXB118" s="376"/>
      <c r="DXC118" s="376"/>
      <c r="DXD118" s="376"/>
      <c r="DXE118" s="376"/>
      <c r="DXF118" s="376"/>
      <c r="DXG118" s="376"/>
      <c r="DXH118" s="376"/>
      <c r="DXI118" s="376"/>
      <c r="DXJ118" s="376"/>
      <c r="DXK118" s="376"/>
      <c r="DXL118" s="376"/>
      <c r="DXM118" s="376"/>
      <c r="DXN118" s="376"/>
      <c r="DXO118" s="376"/>
      <c r="DXP118" s="376"/>
      <c r="DXQ118" s="376"/>
      <c r="DXR118" s="376"/>
      <c r="DXS118" s="376"/>
      <c r="DXT118" s="376"/>
      <c r="DXU118" s="376"/>
      <c r="DXV118" s="376"/>
      <c r="DXW118" s="376"/>
      <c r="DXX118" s="376"/>
      <c r="DXY118" s="376"/>
      <c r="DXZ118" s="376"/>
      <c r="DYA118" s="376"/>
      <c r="DYB118" s="376"/>
      <c r="DYC118" s="376"/>
      <c r="DYD118" s="376"/>
      <c r="DYE118" s="376"/>
      <c r="DYF118" s="376"/>
      <c r="DYG118" s="376"/>
      <c r="DYH118" s="376"/>
      <c r="DYI118" s="376"/>
      <c r="DYJ118" s="376"/>
      <c r="DYK118" s="376"/>
      <c r="DYL118" s="376"/>
      <c r="DYM118" s="376"/>
      <c r="DYN118" s="376"/>
      <c r="DYO118" s="376"/>
      <c r="DYP118" s="376"/>
      <c r="DYQ118" s="376"/>
      <c r="DYR118" s="376"/>
      <c r="DYS118" s="376"/>
      <c r="DYT118" s="376"/>
      <c r="DYU118" s="376"/>
      <c r="DYV118" s="376"/>
      <c r="DYW118" s="376"/>
      <c r="DYX118" s="376"/>
      <c r="DYY118" s="376"/>
      <c r="DYZ118" s="376"/>
      <c r="DZA118" s="376"/>
      <c r="DZB118" s="376"/>
      <c r="DZC118" s="376"/>
      <c r="DZD118" s="376"/>
      <c r="DZE118" s="376"/>
      <c r="DZF118" s="376"/>
      <c r="DZG118" s="376"/>
      <c r="DZH118" s="376"/>
      <c r="DZI118" s="376"/>
      <c r="DZJ118" s="376"/>
      <c r="DZK118" s="376"/>
      <c r="DZL118" s="376"/>
      <c r="DZM118" s="376"/>
      <c r="DZN118" s="376"/>
      <c r="DZO118" s="376"/>
      <c r="DZP118" s="376"/>
      <c r="DZQ118" s="376"/>
      <c r="DZR118" s="376"/>
      <c r="DZS118" s="376"/>
      <c r="DZT118" s="376"/>
      <c r="DZU118" s="376"/>
      <c r="DZV118" s="376"/>
      <c r="DZW118" s="376"/>
      <c r="DZX118" s="376"/>
      <c r="DZY118" s="376"/>
      <c r="DZZ118" s="376"/>
      <c r="EAA118" s="376"/>
      <c r="EAB118" s="376"/>
      <c r="EAC118" s="376"/>
      <c r="EAD118" s="376"/>
      <c r="EAE118" s="376"/>
      <c r="EAF118" s="376"/>
      <c r="EAG118" s="376"/>
      <c r="EAH118" s="376"/>
      <c r="EAI118" s="376"/>
      <c r="EAJ118" s="376"/>
      <c r="EAK118" s="376"/>
      <c r="EAL118" s="376"/>
      <c r="EAM118" s="376"/>
      <c r="EAN118" s="376"/>
      <c r="EAO118" s="376"/>
      <c r="EAP118" s="376"/>
      <c r="EAQ118" s="376"/>
      <c r="EAR118" s="376"/>
      <c r="EAS118" s="376"/>
      <c r="EAT118" s="376"/>
      <c r="EAU118" s="376"/>
      <c r="EAV118" s="376"/>
      <c r="EAW118" s="376"/>
      <c r="EAX118" s="376"/>
      <c r="EAY118" s="376"/>
      <c r="EAZ118" s="376"/>
      <c r="EBA118" s="376"/>
      <c r="EBB118" s="376"/>
      <c r="EBC118" s="376"/>
      <c r="EBD118" s="376"/>
      <c r="EBE118" s="376"/>
      <c r="EBF118" s="376"/>
      <c r="EBG118" s="376"/>
      <c r="EBH118" s="376"/>
      <c r="EBI118" s="376"/>
      <c r="EBJ118" s="376"/>
      <c r="EBK118" s="376"/>
      <c r="EBL118" s="376"/>
      <c r="EBM118" s="376"/>
      <c r="EBN118" s="376"/>
      <c r="EBO118" s="376"/>
      <c r="EBP118" s="376"/>
      <c r="EBQ118" s="376"/>
      <c r="EBR118" s="376"/>
      <c r="EBS118" s="376"/>
      <c r="EBT118" s="376"/>
      <c r="EBU118" s="376"/>
      <c r="EBV118" s="376"/>
      <c r="EBW118" s="376"/>
      <c r="EBX118" s="376"/>
      <c r="EBY118" s="376"/>
      <c r="EBZ118" s="376"/>
      <c r="ECA118" s="376"/>
      <c r="ECB118" s="376"/>
      <c r="ECC118" s="376"/>
      <c r="ECD118" s="376"/>
      <c r="ECE118" s="376"/>
      <c r="ECF118" s="376"/>
      <c r="ECG118" s="376"/>
      <c r="ECH118" s="376"/>
      <c r="ECI118" s="376"/>
      <c r="ECJ118" s="376"/>
      <c r="ECK118" s="376"/>
      <c r="ECL118" s="376"/>
      <c r="ECM118" s="376"/>
      <c r="ECN118" s="376"/>
      <c r="ECO118" s="376"/>
      <c r="ECP118" s="376"/>
      <c r="ECQ118" s="376"/>
      <c r="ECR118" s="376"/>
      <c r="ECS118" s="376"/>
      <c r="ECT118" s="376"/>
      <c r="ECU118" s="376"/>
      <c r="ECV118" s="376"/>
      <c r="ECW118" s="376"/>
      <c r="ECX118" s="376"/>
      <c r="ECY118" s="376"/>
      <c r="ECZ118" s="376"/>
      <c r="EDA118" s="376"/>
      <c r="EDB118" s="376"/>
      <c r="EDC118" s="376"/>
      <c r="EDD118" s="376"/>
      <c r="EDE118" s="376"/>
      <c r="EDF118" s="376"/>
      <c r="EDG118" s="376"/>
      <c r="EDH118" s="376"/>
      <c r="EDI118" s="376"/>
      <c r="EDJ118" s="376"/>
      <c r="EDK118" s="376"/>
      <c r="EDL118" s="376"/>
      <c r="EDM118" s="376"/>
      <c r="EDN118" s="376"/>
      <c r="EDO118" s="376"/>
      <c r="EDP118" s="376"/>
      <c r="EDQ118" s="376"/>
      <c r="EDR118" s="376"/>
      <c r="EDS118" s="376"/>
      <c r="EDT118" s="376"/>
      <c r="EDU118" s="376"/>
      <c r="EDV118" s="376"/>
      <c r="EDW118" s="376"/>
      <c r="EDX118" s="376"/>
      <c r="EDY118" s="376"/>
      <c r="EDZ118" s="376"/>
      <c r="EEA118" s="376"/>
      <c r="EEB118" s="376"/>
      <c r="EEC118" s="376"/>
      <c r="EED118" s="376"/>
      <c r="EEE118" s="376"/>
      <c r="EEF118" s="376"/>
      <c r="EEG118" s="376"/>
      <c r="EEH118" s="376"/>
      <c r="EEI118" s="376"/>
      <c r="EEJ118" s="376"/>
      <c r="EEK118" s="376"/>
      <c r="EEL118" s="376"/>
      <c r="EEM118" s="376"/>
      <c r="EEN118" s="376"/>
      <c r="EEO118" s="376"/>
      <c r="EEP118" s="376"/>
      <c r="EEQ118" s="376"/>
      <c r="EER118" s="376"/>
      <c r="EES118" s="376"/>
      <c r="EET118" s="376"/>
      <c r="EEU118" s="376"/>
      <c r="EEV118" s="376"/>
      <c r="EEW118" s="376"/>
      <c r="EEX118" s="376"/>
      <c r="EEY118" s="376"/>
      <c r="EEZ118" s="376"/>
      <c r="EFA118" s="376"/>
      <c r="EFB118" s="376"/>
      <c r="EFC118" s="376"/>
      <c r="EFD118" s="376"/>
      <c r="EFE118" s="376"/>
      <c r="EFF118" s="376"/>
      <c r="EFG118" s="376"/>
      <c r="EFH118" s="376"/>
      <c r="EFI118" s="376"/>
      <c r="EFJ118" s="376"/>
      <c r="EFK118" s="376"/>
      <c r="EFL118" s="376"/>
      <c r="EFM118" s="376"/>
      <c r="EFN118" s="376"/>
      <c r="EFO118" s="376"/>
      <c r="EFP118" s="376"/>
      <c r="EFQ118" s="376"/>
      <c r="EFR118" s="376"/>
      <c r="EFS118" s="376"/>
      <c r="EFT118" s="376"/>
      <c r="EFU118" s="376"/>
      <c r="EFV118" s="376"/>
      <c r="EFW118" s="376"/>
      <c r="EFX118" s="376"/>
      <c r="EFY118" s="376"/>
      <c r="EFZ118" s="376"/>
      <c r="EGA118" s="376"/>
      <c r="EGB118" s="376"/>
      <c r="EGC118" s="376"/>
      <c r="EGD118" s="376"/>
      <c r="EGE118" s="376"/>
      <c r="EGF118" s="376"/>
      <c r="EGG118" s="376"/>
      <c r="EGH118" s="376"/>
      <c r="EGI118" s="376"/>
      <c r="EGJ118" s="376"/>
      <c r="EGK118" s="376"/>
      <c r="EGL118" s="376"/>
      <c r="EGM118" s="376"/>
      <c r="EGN118" s="376"/>
      <c r="EGO118" s="376"/>
      <c r="EGP118" s="376"/>
      <c r="EGQ118" s="376"/>
      <c r="EGR118" s="376"/>
      <c r="EGS118" s="376"/>
      <c r="EGT118" s="376"/>
      <c r="EGU118" s="376"/>
      <c r="EGV118" s="376"/>
      <c r="EGW118" s="376"/>
      <c r="EGX118" s="376"/>
      <c r="EGY118" s="376"/>
      <c r="EGZ118" s="376"/>
      <c r="EHA118" s="376"/>
      <c r="EHB118" s="376"/>
      <c r="EHC118" s="376"/>
      <c r="EHD118" s="376"/>
      <c r="EHE118" s="376"/>
      <c r="EHF118" s="376"/>
      <c r="EHG118" s="376"/>
      <c r="EHH118" s="376"/>
      <c r="EHI118" s="376"/>
      <c r="EHJ118" s="376"/>
      <c r="EHK118" s="376"/>
      <c r="EHL118" s="376"/>
      <c r="EHM118" s="376"/>
      <c r="EHN118" s="376"/>
      <c r="EHO118" s="376"/>
      <c r="EHP118" s="376"/>
      <c r="EHQ118" s="376"/>
      <c r="EHR118" s="376"/>
      <c r="EHS118" s="376"/>
      <c r="EHT118" s="376"/>
      <c r="EHU118" s="376"/>
      <c r="EHV118" s="376"/>
      <c r="EHW118" s="376"/>
      <c r="EHX118" s="376"/>
      <c r="EHY118" s="376"/>
      <c r="EHZ118" s="376"/>
      <c r="EIA118" s="376"/>
      <c r="EIB118" s="376"/>
      <c r="EIC118" s="376"/>
      <c r="EID118" s="376"/>
      <c r="EIE118" s="376"/>
      <c r="EIF118" s="376"/>
      <c r="EIG118" s="376"/>
      <c r="EIH118" s="376"/>
      <c r="EII118" s="376"/>
      <c r="EIJ118" s="376"/>
      <c r="EIK118" s="376"/>
      <c r="EIL118" s="376"/>
      <c r="EIM118" s="376"/>
      <c r="EIN118" s="376"/>
      <c r="EIO118" s="376"/>
      <c r="EIP118" s="376"/>
      <c r="EIQ118" s="376"/>
      <c r="EIR118" s="376"/>
      <c r="EIS118" s="376"/>
      <c r="EIT118" s="376"/>
      <c r="EIU118" s="376"/>
      <c r="EIV118" s="376"/>
      <c r="EIW118" s="376"/>
      <c r="EIX118" s="376"/>
      <c r="EIY118" s="376"/>
      <c r="EIZ118" s="376"/>
      <c r="EJA118" s="376"/>
      <c r="EJB118" s="376"/>
      <c r="EJC118" s="376"/>
      <c r="EJD118" s="376"/>
      <c r="EJE118" s="376"/>
      <c r="EJF118" s="376"/>
      <c r="EJG118" s="376"/>
      <c r="EJH118" s="376"/>
      <c r="EJI118" s="376"/>
      <c r="EJJ118" s="376"/>
      <c r="EJK118" s="376"/>
      <c r="EJL118" s="376"/>
      <c r="EJM118" s="376"/>
      <c r="EJN118" s="376"/>
      <c r="EJO118" s="376"/>
      <c r="EJP118" s="376"/>
      <c r="EJQ118" s="376"/>
      <c r="EJR118" s="376"/>
      <c r="EJS118" s="376"/>
      <c r="EJT118" s="376"/>
      <c r="EJU118" s="376"/>
      <c r="EJV118" s="376"/>
      <c r="EJW118" s="376"/>
      <c r="EJX118" s="376"/>
      <c r="EJY118" s="376"/>
      <c r="EJZ118" s="376"/>
      <c r="EKA118" s="376"/>
      <c r="EKB118" s="376"/>
      <c r="EKC118" s="376"/>
      <c r="EKD118" s="376"/>
      <c r="EKE118" s="376"/>
      <c r="EKF118" s="376"/>
      <c r="EKG118" s="376"/>
      <c r="EKH118" s="376"/>
      <c r="EKI118" s="376"/>
      <c r="EKJ118" s="376"/>
      <c r="EKK118" s="376"/>
      <c r="EKL118" s="376"/>
      <c r="EKM118" s="376"/>
      <c r="EKN118" s="376"/>
      <c r="EKO118" s="376"/>
      <c r="EKP118" s="376"/>
      <c r="EKQ118" s="376"/>
      <c r="EKR118" s="376"/>
      <c r="EKS118" s="376"/>
      <c r="EKT118" s="376"/>
      <c r="EKU118" s="376"/>
      <c r="EKV118" s="376"/>
      <c r="EKW118" s="376"/>
      <c r="EKX118" s="376"/>
      <c r="EKY118" s="376"/>
      <c r="EKZ118" s="376"/>
      <c r="ELA118" s="376"/>
      <c r="ELB118" s="376"/>
      <c r="ELC118" s="376"/>
      <c r="ELD118" s="376"/>
      <c r="ELE118" s="376"/>
      <c r="ELF118" s="376"/>
      <c r="ELG118" s="376"/>
      <c r="ELH118" s="376"/>
      <c r="ELI118" s="376"/>
      <c r="ELJ118" s="376"/>
      <c r="ELK118" s="376"/>
      <c r="ELL118" s="376"/>
      <c r="ELM118" s="376"/>
      <c r="ELN118" s="376"/>
      <c r="ELO118" s="376"/>
      <c r="ELP118" s="376"/>
      <c r="ELQ118" s="376"/>
      <c r="ELR118" s="376"/>
      <c r="ELS118" s="376"/>
      <c r="ELT118" s="376"/>
      <c r="ELU118" s="376"/>
      <c r="ELV118" s="376"/>
      <c r="ELW118" s="376"/>
      <c r="ELX118" s="376"/>
      <c r="ELY118" s="376"/>
      <c r="ELZ118" s="376"/>
      <c r="EMA118" s="376"/>
      <c r="EMB118" s="376"/>
      <c r="EMC118" s="376"/>
      <c r="EMD118" s="376"/>
      <c r="EME118" s="376"/>
      <c r="EMF118" s="376"/>
      <c r="EMG118" s="376"/>
      <c r="EMH118" s="376"/>
      <c r="EMI118" s="376"/>
      <c r="EMJ118" s="376"/>
      <c r="EMK118" s="376"/>
      <c r="EML118" s="376"/>
      <c r="EMM118" s="376"/>
      <c r="EMN118" s="376"/>
      <c r="EMO118" s="376"/>
      <c r="EMP118" s="376"/>
      <c r="EMQ118" s="376"/>
      <c r="EMR118" s="376"/>
      <c r="EMS118" s="376"/>
      <c r="EMT118" s="376"/>
      <c r="EMU118" s="376"/>
      <c r="EMV118" s="376"/>
      <c r="EMW118" s="376"/>
      <c r="EMX118" s="376"/>
      <c r="EMY118" s="376"/>
      <c r="EMZ118" s="376"/>
      <c r="ENA118" s="376"/>
      <c r="ENB118" s="376"/>
      <c r="ENC118" s="376"/>
      <c r="END118" s="376"/>
      <c r="ENE118" s="376"/>
      <c r="ENF118" s="376"/>
      <c r="ENG118" s="376"/>
      <c r="ENH118" s="376"/>
      <c r="ENI118" s="376"/>
      <c r="ENJ118" s="376"/>
      <c r="ENK118" s="376"/>
      <c r="ENL118" s="376"/>
      <c r="ENM118" s="376"/>
      <c r="ENN118" s="376"/>
      <c r="ENO118" s="376"/>
      <c r="ENP118" s="376"/>
      <c r="ENQ118" s="376"/>
      <c r="ENR118" s="376"/>
      <c r="ENS118" s="376"/>
      <c r="ENT118" s="376"/>
      <c r="ENU118" s="376"/>
      <c r="ENV118" s="376"/>
      <c r="ENW118" s="376"/>
      <c r="ENX118" s="376"/>
      <c r="ENY118" s="376"/>
      <c r="ENZ118" s="376"/>
      <c r="EOA118" s="376"/>
      <c r="EOB118" s="376"/>
      <c r="EOC118" s="376"/>
      <c r="EOD118" s="376"/>
      <c r="EOE118" s="376"/>
      <c r="EOF118" s="376"/>
      <c r="EOG118" s="376"/>
      <c r="EOH118" s="376"/>
      <c r="EOI118" s="376"/>
      <c r="EOJ118" s="376"/>
      <c r="EOK118" s="376"/>
      <c r="EOL118" s="376"/>
      <c r="EOM118" s="376"/>
      <c r="EON118" s="376"/>
      <c r="EOO118" s="376"/>
      <c r="EOP118" s="376"/>
      <c r="EOQ118" s="376"/>
      <c r="EOR118" s="376"/>
      <c r="EOS118" s="376"/>
      <c r="EOT118" s="376"/>
      <c r="EOU118" s="376"/>
      <c r="EOV118" s="376"/>
      <c r="EOW118" s="376"/>
      <c r="EOX118" s="376"/>
      <c r="EOY118" s="376"/>
      <c r="EOZ118" s="376"/>
      <c r="EPA118" s="376"/>
      <c r="EPB118" s="376"/>
      <c r="EPC118" s="376"/>
      <c r="EPD118" s="376"/>
      <c r="EPE118" s="376"/>
      <c r="EPF118" s="376"/>
      <c r="EPG118" s="376"/>
      <c r="EPH118" s="376"/>
      <c r="EPI118" s="376"/>
      <c r="EPJ118" s="376"/>
      <c r="EPK118" s="376"/>
      <c r="EPL118" s="376"/>
      <c r="EPM118" s="376"/>
      <c r="EPN118" s="376"/>
      <c r="EPO118" s="376"/>
      <c r="EPP118" s="376"/>
      <c r="EPQ118" s="376"/>
      <c r="EPR118" s="376"/>
      <c r="EPS118" s="376"/>
      <c r="EPT118" s="376"/>
      <c r="EPU118" s="376"/>
      <c r="EPV118" s="376"/>
      <c r="EPW118" s="376"/>
      <c r="EPX118" s="376"/>
      <c r="EPY118" s="376"/>
      <c r="EPZ118" s="376"/>
      <c r="EQA118" s="376"/>
      <c r="EQB118" s="376"/>
      <c r="EQC118" s="376"/>
      <c r="EQD118" s="376"/>
      <c r="EQE118" s="376"/>
      <c r="EQF118" s="376"/>
      <c r="EQG118" s="376"/>
      <c r="EQH118" s="376"/>
      <c r="EQI118" s="376"/>
      <c r="EQJ118" s="376"/>
      <c r="EQK118" s="376"/>
      <c r="EQL118" s="376"/>
      <c r="EQM118" s="376"/>
      <c r="EQN118" s="376"/>
      <c r="EQO118" s="376"/>
      <c r="EQP118" s="376"/>
      <c r="EQQ118" s="376"/>
      <c r="EQR118" s="376"/>
      <c r="EQS118" s="376"/>
      <c r="EQT118" s="376"/>
      <c r="EQU118" s="376"/>
      <c r="EQV118" s="376"/>
      <c r="EQW118" s="376"/>
      <c r="EQX118" s="376"/>
      <c r="EQY118" s="376"/>
      <c r="EQZ118" s="376"/>
      <c r="ERA118" s="376"/>
      <c r="ERB118" s="376"/>
      <c r="ERC118" s="376"/>
      <c r="ERD118" s="376"/>
      <c r="ERE118" s="376"/>
      <c r="ERF118" s="376"/>
      <c r="ERG118" s="376"/>
      <c r="ERH118" s="376"/>
      <c r="ERI118" s="376"/>
      <c r="ERJ118" s="376"/>
      <c r="ERK118" s="376"/>
      <c r="ERL118" s="376"/>
      <c r="ERM118" s="376"/>
      <c r="ERN118" s="376"/>
      <c r="ERO118" s="376"/>
      <c r="ERP118" s="376"/>
      <c r="ERQ118" s="376"/>
      <c r="ERR118" s="376"/>
      <c r="ERS118" s="376"/>
      <c r="ERT118" s="376"/>
      <c r="ERU118" s="376"/>
      <c r="ERV118" s="376"/>
      <c r="ERW118" s="376"/>
      <c r="ERX118" s="376"/>
      <c r="ERY118" s="376"/>
      <c r="ERZ118" s="376"/>
      <c r="ESA118" s="376"/>
      <c r="ESB118" s="376"/>
      <c r="ESC118" s="376"/>
      <c r="ESD118" s="376"/>
      <c r="ESE118" s="376"/>
      <c r="ESF118" s="376"/>
      <c r="ESG118" s="376"/>
      <c r="ESH118" s="376"/>
      <c r="ESI118" s="376"/>
      <c r="ESJ118" s="376"/>
      <c r="ESK118" s="376"/>
      <c r="ESL118" s="376"/>
      <c r="ESM118" s="376"/>
      <c r="ESN118" s="376"/>
      <c r="ESO118" s="376"/>
      <c r="ESP118" s="376"/>
      <c r="ESQ118" s="376"/>
      <c r="ESR118" s="376"/>
      <c r="ESS118" s="376"/>
      <c r="EST118" s="376"/>
      <c r="ESU118" s="376"/>
      <c r="ESV118" s="376"/>
      <c r="ESW118" s="376"/>
      <c r="ESX118" s="376"/>
      <c r="ESY118" s="376"/>
      <c r="ESZ118" s="376"/>
      <c r="ETA118" s="376"/>
      <c r="ETB118" s="376"/>
      <c r="ETC118" s="376"/>
      <c r="ETD118" s="376"/>
      <c r="ETE118" s="376"/>
      <c r="ETF118" s="376"/>
      <c r="ETG118" s="376"/>
      <c r="ETH118" s="376"/>
      <c r="ETI118" s="376"/>
      <c r="ETJ118" s="376"/>
      <c r="ETK118" s="376"/>
      <c r="ETL118" s="376"/>
      <c r="ETM118" s="376"/>
      <c r="ETN118" s="376"/>
      <c r="ETO118" s="376"/>
      <c r="ETP118" s="376"/>
      <c r="ETQ118" s="376"/>
      <c r="ETR118" s="376"/>
      <c r="ETS118" s="376"/>
      <c r="ETT118" s="376"/>
      <c r="ETU118" s="376"/>
      <c r="ETV118" s="376"/>
      <c r="ETW118" s="376"/>
      <c r="ETX118" s="376"/>
      <c r="ETY118" s="376"/>
      <c r="ETZ118" s="376"/>
      <c r="EUA118" s="376"/>
      <c r="EUB118" s="376"/>
      <c r="EUC118" s="376"/>
      <c r="EUD118" s="376"/>
      <c r="EUE118" s="376"/>
      <c r="EUF118" s="376"/>
      <c r="EUG118" s="376"/>
      <c r="EUH118" s="376"/>
      <c r="EUI118" s="376"/>
      <c r="EUJ118" s="376"/>
      <c r="EUK118" s="376"/>
      <c r="EUL118" s="376"/>
      <c r="EUM118" s="376"/>
      <c r="EUN118" s="376"/>
      <c r="EUO118" s="376"/>
      <c r="EUP118" s="376"/>
      <c r="EUQ118" s="376"/>
      <c r="EUR118" s="376"/>
      <c r="EUS118" s="376"/>
      <c r="EUT118" s="376"/>
      <c r="EUU118" s="376"/>
      <c r="EUV118" s="376"/>
      <c r="EUW118" s="376"/>
      <c r="EUX118" s="376"/>
      <c r="EUY118" s="376"/>
      <c r="EUZ118" s="376"/>
      <c r="EVA118" s="376"/>
      <c r="EVB118" s="376"/>
      <c r="EVC118" s="376"/>
      <c r="EVD118" s="376"/>
      <c r="EVE118" s="376"/>
      <c r="EVF118" s="376"/>
      <c r="EVG118" s="376"/>
      <c r="EVH118" s="376"/>
      <c r="EVI118" s="376"/>
      <c r="EVJ118" s="376"/>
      <c r="EVK118" s="376"/>
      <c r="EVL118" s="376"/>
      <c r="EVM118" s="376"/>
      <c r="EVN118" s="376"/>
      <c r="EVO118" s="376"/>
      <c r="EVP118" s="376"/>
      <c r="EVQ118" s="376"/>
      <c r="EVR118" s="376"/>
      <c r="EVS118" s="376"/>
      <c r="EVT118" s="376"/>
      <c r="EVU118" s="376"/>
      <c r="EVV118" s="376"/>
      <c r="EVW118" s="376"/>
      <c r="EVX118" s="376"/>
      <c r="EVY118" s="376"/>
      <c r="EVZ118" s="376"/>
      <c r="EWA118" s="376"/>
      <c r="EWB118" s="376"/>
      <c r="EWC118" s="376"/>
      <c r="EWD118" s="376"/>
      <c r="EWE118" s="376"/>
      <c r="EWF118" s="376"/>
      <c r="EWG118" s="376"/>
      <c r="EWH118" s="376"/>
      <c r="EWI118" s="376"/>
      <c r="EWJ118" s="376"/>
      <c r="EWK118" s="376"/>
      <c r="EWL118" s="376"/>
      <c r="EWM118" s="376"/>
      <c r="EWN118" s="376"/>
      <c r="EWO118" s="376"/>
      <c r="EWP118" s="376"/>
      <c r="EWQ118" s="376"/>
      <c r="EWR118" s="376"/>
      <c r="EWS118" s="376"/>
      <c r="EWT118" s="376"/>
      <c r="EWU118" s="376"/>
      <c r="EWV118" s="376"/>
      <c r="EWW118" s="376"/>
      <c r="EWX118" s="376"/>
      <c r="EWY118" s="376"/>
      <c r="EWZ118" s="376"/>
      <c r="EXA118" s="376"/>
      <c r="EXB118" s="376"/>
      <c r="EXC118" s="376"/>
      <c r="EXD118" s="376"/>
      <c r="EXE118" s="376"/>
      <c r="EXF118" s="376"/>
      <c r="EXG118" s="376"/>
      <c r="EXH118" s="376"/>
      <c r="EXI118" s="376"/>
      <c r="EXJ118" s="376"/>
      <c r="EXK118" s="376"/>
      <c r="EXL118" s="376"/>
      <c r="EXM118" s="376"/>
      <c r="EXN118" s="376"/>
      <c r="EXO118" s="376"/>
      <c r="EXP118" s="376"/>
      <c r="EXQ118" s="376"/>
      <c r="EXR118" s="376"/>
      <c r="EXS118" s="376"/>
      <c r="EXT118" s="376"/>
      <c r="EXU118" s="376"/>
      <c r="EXV118" s="376"/>
      <c r="EXW118" s="376"/>
      <c r="EXX118" s="376"/>
      <c r="EXY118" s="376"/>
      <c r="EXZ118" s="376"/>
      <c r="EYA118" s="376"/>
      <c r="EYB118" s="376"/>
      <c r="EYC118" s="376"/>
      <c r="EYD118" s="376"/>
      <c r="EYE118" s="376"/>
      <c r="EYF118" s="376"/>
      <c r="EYG118" s="376"/>
      <c r="EYH118" s="376"/>
      <c r="EYI118" s="376"/>
      <c r="EYJ118" s="376"/>
      <c r="EYK118" s="376"/>
      <c r="EYL118" s="376"/>
      <c r="EYM118" s="376"/>
      <c r="EYN118" s="376"/>
      <c r="EYO118" s="376"/>
      <c r="EYP118" s="376"/>
      <c r="EYQ118" s="376"/>
      <c r="EYR118" s="376"/>
      <c r="EYS118" s="376"/>
      <c r="EYT118" s="376"/>
      <c r="EYU118" s="376"/>
      <c r="EYV118" s="376"/>
      <c r="EYW118" s="376"/>
      <c r="EYX118" s="376"/>
      <c r="EYY118" s="376"/>
      <c r="EYZ118" s="376"/>
      <c r="EZA118" s="376"/>
      <c r="EZB118" s="376"/>
      <c r="EZC118" s="376"/>
      <c r="EZD118" s="376"/>
      <c r="EZE118" s="376"/>
      <c r="EZF118" s="376"/>
      <c r="EZG118" s="376"/>
      <c r="EZH118" s="376"/>
      <c r="EZI118" s="376"/>
      <c r="EZJ118" s="376"/>
      <c r="EZK118" s="376"/>
      <c r="EZL118" s="376"/>
      <c r="EZM118" s="376"/>
      <c r="EZN118" s="376"/>
      <c r="EZO118" s="376"/>
      <c r="EZP118" s="376"/>
      <c r="EZQ118" s="376"/>
      <c r="EZR118" s="376"/>
      <c r="EZS118" s="376"/>
      <c r="EZT118" s="376"/>
      <c r="EZU118" s="376"/>
      <c r="EZV118" s="376"/>
      <c r="EZW118" s="376"/>
      <c r="EZX118" s="376"/>
      <c r="EZY118" s="376"/>
      <c r="EZZ118" s="376"/>
      <c r="FAA118" s="376"/>
      <c r="FAB118" s="376"/>
      <c r="FAC118" s="376"/>
      <c r="FAD118" s="376"/>
      <c r="FAE118" s="376"/>
      <c r="FAF118" s="376"/>
      <c r="FAG118" s="376"/>
      <c r="FAH118" s="376"/>
      <c r="FAI118" s="376"/>
      <c r="FAJ118" s="376"/>
      <c r="FAK118" s="376"/>
      <c r="FAL118" s="376"/>
      <c r="FAM118" s="376"/>
      <c r="FAN118" s="376"/>
      <c r="FAO118" s="376"/>
      <c r="FAP118" s="376"/>
      <c r="FAQ118" s="376"/>
      <c r="FAR118" s="376"/>
      <c r="FAS118" s="376"/>
      <c r="FAT118" s="376"/>
      <c r="FAU118" s="376"/>
      <c r="FAV118" s="376"/>
      <c r="FAW118" s="376"/>
      <c r="FAX118" s="376"/>
      <c r="FAY118" s="376"/>
      <c r="FAZ118" s="376"/>
      <c r="FBA118" s="376"/>
      <c r="FBB118" s="376"/>
      <c r="FBC118" s="376"/>
      <c r="FBD118" s="376"/>
      <c r="FBE118" s="376"/>
      <c r="FBF118" s="376"/>
      <c r="FBG118" s="376"/>
      <c r="FBH118" s="376"/>
      <c r="FBI118" s="376"/>
      <c r="FBJ118" s="376"/>
      <c r="FBK118" s="376"/>
      <c r="FBL118" s="376"/>
      <c r="FBM118" s="376"/>
      <c r="FBN118" s="376"/>
      <c r="FBO118" s="376"/>
      <c r="FBP118" s="376"/>
      <c r="FBQ118" s="376"/>
      <c r="FBR118" s="376"/>
      <c r="FBS118" s="376"/>
      <c r="FBT118" s="376"/>
      <c r="FBU118" s="376"/>
      <c r="FBV118" s="376"/>
      <c r="FBW118" s="376"/>
      <c r="FBX118" s="376"/>
      <c r="FBY118" s="376"/>
      <c r="FBZ118" s="376"/>
      <c r="FCA118" s="376"/>
      <c r="FCB118" s="376"/>
      <c r="FCC118" s="376"/>
      <c r="FCD118" s="376"/>
      <c r="FCE118" s="376"/>
      <c r="FCF118" s="376"/>
      <c r="FCG118" s="376"/>
      <c r="FCH118" s="376"/>
      <c r="FCI118" s="376"/>
      <c r="FCJ118" s="376"/>
      <c r="FCK118" s="376"/>
      <c r="FCL118" s="376"/>
      <c r="FCM118" s="376"/>
      <c r="FCN118" s="376"/>
      <c r="FCO118" s="376"/>
      <c r="FCP118" s="376"/>
      <c r="FCQ118" s="376"/>
      <c r="FCR118" s="376"/>
      <c r="FCS118" s="376"/>
      <c r="FCT118" s="376"/>
      <c r="FCU118" s="376"/>
      <c r="FCV118" s="376"/>
      <c r="FCW118" s="376"/>
      <c r="FCX118" s="376"/>
      <c r="FCY118" s="376"/>
      <c r="FCZ118" s="376"/>
      <c r="FDA118" s="376"/>
      <c r="FDB118" s="376"/>
      <c r="FDC118" s="376"/>
      <c r="FDD118" s="376"/>
      <c r="FDE118" s="376"/>
      <c r="FDF118" s="376"/>
      <c r="FDG118" s="376"/>
      <c r="FDH118" s="376"/>
      <c r="FDI118" s="376"/>
      <c r="FDJ118" s="376"/>
      <c r="FDK118" s="376"/>
      <c r="FDL118" s="376"/>
      <c r="FDM118" s="376"/>
      <c r="FDN118" s="376"/>
      <c r="FDO118" s="376"/>
      <c r="FDP118" s="376"/>
      <c r="FDQ118" s="376"/>
      <c r="FDR118" s="376"/>
      <c r="FDS118" s="376"/>
      <c r="FDT118" s="376"/>
      <c r="FDU118" s="376"/>
      <c r="FDV118" s="376"/>
      <c r="FDW118" s="376"/>
      <c r="FDX118" s="376"/>
      <c r="FDY118" s="376"/>
      <c r="FDZ118" s="376"/>
      <c r="FEA118" s="376"/>
      <c r="FEB118" s="376"/>
      <c r="FEC118" s="376"/>
      <c r="FED118" s="376"/>
      <c r="FEE118" s="376"/>
      <c r="FEF118" s="376"/>
      <c r="FEG118" s="376"/>
      <c r="FEH118" s="376"/>
      <c r="FEI118" s="376"/>
      <c r="FEJ118" s="376"/>
      <c r="FEK118" s="376"/>
      <c r="FEL118" s="376"/>
      <c r="FEM118" s="376"/>
      <c r="FEN118" s="376"/>
      <c r="FEO118" s="376"/>
      <c r="FEP118" s="376"/>
      <c r="FEQ118" s="376"/>
      <c r="FER118" s="376"/>
      <c r="FES118" s="376"/>
      <c r="FET118" s="376"/>
      <c r="FEU118" s="376"/>
      <c r="FEV118" s="376"/>
      <c r="FEW118" s="376"/>
      <c r="FEX118" s="376"/>
      <c r="FEY118" s="376"/>
      <c r="FEZ118" s="376"/>
      <c r="FFA118" s="376"/>
      <c r="FFB118" s="376"/>
      <c r="FFC118" s="376"/>
      <c r="FFD118" s="376"/>
      <c r="FFE118" s="376"/>
      <c r="FFF118" s="376"/>
      <c r="FFG118" s="376"/>
      <c r="FFH118" s="376"/>
      <c r="FFI118" s="376"/>
      <c r="FFJ118" s="376"/>
      <c r="FFK118" s="376"/>
      <c r="FFL118" s="376"/>
      <c r="FFM118" s="376"/>
      <c r="FFN118" s="376"/>
      <c r="FFO118" s="376"/>
      <c r="FFP118" s="376"/>
      <c r="FFQ118" s="376"/>
      <c r="FFR118" s="376"/>
      <c r="FFS118" s="376"/>
      <c r="FFT118" s="376"/>
      <c r="FFU118" s="376"/>
      <c r="FFV118" s="376"/>
      <c r="FFW118" s="376"/>
      <c r="FFX118" s="376"/>
      <c r="FFY118" s="376"/>
      <c r="FFZ118" s="376"/>
      <c r="FGA118" s="376"/>
      <c r="FGB118" s="376"/>
      <c r="FGC118" s="376"/>
      <c r="FGD118" s="376"/>
      <c r="FGE118" s="376"/>
      <c r="FGF118" s="376"/>
      <c r="FGG118" s="376"/>
      <c r="FGH118" s="376"/>
      <c r="FGI118" s="376"/>
      <c r="FGJ118" s="376"/>
      <c r="FGK118" s="376"/>
      <c r="FGL118" s="376"/>
      <c r="FGM118" s="376"/>
      <c r="FGN118" s="376"/>
      <c r="FGO118" s="376"/>
      <c r="FGP118" s="376"/>
      <c r="FGQ118" s="376"/>
      <c r="FGR118" s="376"/>
      <c r="FGS118" s="376"/>
      <c r="FGT118" s="376"/>
      <c r="FGU118" s="376"/>
      <c r="FGV118" s="376"/>
      <c r="FGW118" s="376"/>
      <c r="FGX118" s="376"/>
      <c r="FGY118" s="376"/>
      <c r="FGZ118" s="376"/>
      <c r="FHA118" s="376"/>
      <c r="FHB118" s="376"/>
      <c r="FHC118" s="376"/>
      <c r="FHD118" s="376"/>
      <c r="FHE118" s="376"/>
      <c r="FHF118" s="376"/>
      <c r="FHG118" s="376"/>
      <c r="FHH118" s="376"/>
      <c r="FHI118" s="376"/>
      <c r="FHJ118" s="376"/>
      <c r="FHK118" s="376"/>
      <c r="FHL118" s="376"/>
      <c r="FHM118" s="376"/>
      <c r="FHN118" s="376"/>
      <c r="FHO118" s="376"/>
      <c r="FHP118" s="376"/>
      <c r="FHQ118" s="376"/>
      <c r="FHR118" s="376"/>
      <c r="FHS118" s="376"/>
      <c r="FHT118" s="376"/>
      <c r="FHU118" s="376"/>
      <c r="FHV118" s="376"/>
      <c r="FHW118" s="376"/>
      <c r="FHX118" s="376"/>
      <c r="FHY118" s="376"/>
      <c r="FHZ118" s="376"/>
      <c r="FIA118" s="376"/>
      <c r="FIB118" s="376"/>
      <c r="FIC118" s="376"/>
      <c r="FID118" s="376"/>
      <c r="FIE118" s="376"/>
      <c r="FIF118" s="376"/>
      <c r="FIG118" s="376"/>
      <c r="FIH118" s="376"/>
      <c r="FII118" s="376"/>
      <c r="FIJ118" s="376"/>
      <c r="FIK118" s="376"/>
      <c r="FIL118" s="376"/>
      <c r="FIM118" s="376"/>
      <c r="FIN118" s="376"/>
      <c r="FIO118" s="376"/>
      <c r="FIP118" s="376"/>
      <c r="FIQ118" s="376"/>
      <c r="FIR118" s="376"/>
      <c r="FIS118" s="376"/>
      <c r="FIT118" s="376"/>
      <c r="FIU118" s="376"/>
      <c r="FIV118" s="376"/>
      <c r="FIW118" s="376"/>
      <c r="FIX118" s="376"/>
      <c r="FIY118" s="376"/>
      <c r="FIZ118" s="376"/>
      <c r="FJA118" s="376"/>
      <c r="FJB118" s="376"/>
      <c r="FJC118" s="376"/>
      <c r="FJD118" s="376"/>
      <c r="FJE118" s="376"/>
      <c r="FJF118" s="376"/>
      <c r="FJG118" s="376"/>
      <c r="FJH118" s="376"/>
      <c r="FJI118" s="376"/>
      <c r="FJJ118" s="376"/>
      <c r="FJK118" s="376"/>
      <c r="FJL118" s="376"/>
      <c r="FJM118" s="376"/>
      <c r="FJN118" s="376"/>
      <c r="FJO118" s="376"/>
      <c r="FJP118" s="376"/>
      <c r="FJQ118" s="376"/>
      <c r="FJR118" s="376"/>
      <c r="FJS118" s="376"/>
      <c r="FJT118" s="376"/>
      <c r="FJU118" s="376"/>
      <c r="FJV118" s="376"/>
      <c r="FJW118" s="376"/>
      <c r="FJX118" s="376"/>
      <c r="FJY118" s="376"/>
      <c r="FJZ118" s="376"/>
      <c r="FKA118" s="376"/>
      <c r="FKB118" s="376"/>
      <c r="FKC118" s="376"/>
      <c r="FKD118" s="376"/>
      <c r="FKE118" s="376"/>
      <c r="FKF118" s="376"/>
      <c r="FKG118" s="376"/>
      <c r="FKH118" s="376"/>
      <c r="FKI118" s="376"/>
      <c r="FKJ118" s="376"/>
      <c r="FKK118" s="376"/>
      <c r="FKL118" s="376"/>
      <c r="FKM118" s="376"/>
      <c r="FKN118" s="376"/>
      <c r="FKO118" s="376"/>
      <c r="FKP118" s="376"/>
      <c r="FKQ118" s="376"/>
      <c r="FKR118" s="376"/>
      <c r="FKS118" s="376"/>
      <c r="FKT118" s="376"/>
      <c r="FKU118" s="376"/>
      <c r="FKV118" s="376"/>
      <c r="FKW118" s="376"/>
      <c r="FKX118" s="376"/>
      <c r="FKY118" s="376"/>
      <c r="FKZ118" s="376"/>
      <c r="FLA118" s="376"/>
      <c r="FLB118" s="376"/>
      <c r="FLC118" s="376"/>
      <c r="FLD118" s="376"/>
      <c r="FLE118" s="376"/>
      <c r="FLF118" s="376"/>
      <c r="FLG118" s="376"/>
      <c r="FLH118" s="376"/>
      <c r="FLI118" s="376"/>
      <c r="FLJ118" s="376"/>
      <c r="FLK118" s="376"/>
      <c r="FLL118" s="376"/>
      <c r="FLM118" s="376"/>
      <c r="FLN118" s="376"/>
      <c r="FLO118" s="376"/>
      <c r="FLP118" s="376"/>
      <c r="FLQ118" s="376"/>
      <c r="FLR118" s="376"/>
      <c r="FLS118" s="376"/>
      <c r="FLT118" s="376"/>
      <c r="FLU118" s="376"/>
      <c r="FLV118" s="376"/>
      <c r="FLW118" s="376"/>
      <c r="FLX118" s="376"/>
      <c r="FLY118" s="376"/>
      <c r="FLZ118" s="376"/>
      <c r="FMA118" s="376"/>
      <c r="FMB118" s="376"/>
      <c r="FMC118" s="376"/>
      <c r="FMD118" s="376"/>
      <c r="FME118" s="376"/>
      <c r="FMF118" s="376"/>
      <c r="FMG118" s="376"/>
      <c r="FMH118" s="376"/>
      <c r="FMI118" s="376"/>
      <c r="FMJ118" s="376"/>
      <c r="FMK118" s="376"/>
      <c r="FML118" s="376"/>
      <c r="FMM118" s="376"/>
      <c r="FMN118" s="376"/>
      <c r="FMO118" s="376"/>
      <c r="FMP118" s="376"/>
      <c r="FMQ118" s="376"/>
      <c r="FMR118" s="376"/>
      <c r="FMS118" s="376"/>
      <c r="FMT118" s="376"/>
      <c r="FMU118" s="376"/>
      <c r="FMV118" s="376"/>
      <c r="FMW118" s="376"/>
      <c r="FMX118" s="376"/>
      <c r="FMY118" s="376"/>
      <c r="FMZ118" s="376"/>
      <c r="FNA118" s="376"/>
      <c r="FNB118" s="376"/>
      <c r="FNC118" s="376"/>
      <c r="FND118" s="376"/>
      <c r="FNE118" s="376"/>
      <c r="FNF118" s="376"/>
      <c r="FNG118" s="376"/>
      <c r="FNH118" s="376"/>
      <c r="FNI118" s="376"/>
      <c r="FNJ118" s="376"/>
      <c r="FNK118" s="376"/>
      <c r="FNL118" s="376"/>
      <c r="FNM118" s="376"/>
      <c r="FNN118" s="376"/>
      <c r="FNO118" s="376"/>
      <c r="FNP118" s="376"/>
      <c r="FNQ118" s="376"/>
      <c r="FNR118" s="376"/>
      <c r="FNS118" s="376"/>
      <c r="FNT118" s="376"/>
      <c r="FNU118" s="376"/>
      <c r="FNV118" s="376"/>
      <c r="FNW118" s="376"/>
      <c r="FNX118" s="376"/>
      <c r="FNY118" s="376"/>
      <c r="FNZ118" s="376"/>
      <c r="FOA118" s="376"/>
      <c r="FOB118" s="376"/>
      <c r="FOC118" s="376"/>
      <c r="FOD118" s="376"/>
      <c r="FOE118" s="376"/>
      <c r="FOF118" s="376"/>
      <c r="FOG118" s="376"/>
      <c r="FOH118" s="376"/>
      <c r="FOI118" s="376"/>
      <c r="FOJ118" s="376"/>
      <c r="FOK118" s="376"/>
      <c r="FOL118" s="376"/>
      <c r="FOM118" s="376"/>
      <c r="FON118" s="376"/>
      <c r="FOO118" s="376"/>
      <c r="FOP118" s="376"/>
      <c r="FOQ118" s="376"/>
      <c r="FOR118" s="376"/>
      <c r="FOS118" s="376"/>
      <c r="FOT118" s="376"/>
      <c r="FOU118" s="376"/>
      <c r="FOV118" s="376"/>
      <c r="FOW118" s="376"/>
      <c r="FOX118" s="376"/>
      <c r="FOY118" s="376"/>
      <c r="FOZ118" s="376"/>
      <c r="FPA118" s="376"/>
      <c r="FPB118" s="376"/>
      <c r="FPC118" s="376"/>
      <c r="FPD118" s="376"/>
      <c r="FPE118" s="376"/>
      <c r="FPF118" s="376"/>
      <c r="FPG118" s="376"/>
      <c r="FPH118" s="376"/>
      <c r="FPI118" s="376"/>
      <c r="FPJ118" s="376"/>
      <c r="FPK118" s="376"/>
      <c r="FPL118" s="376"/>
      <c r="FPM118" s="376"/>
      <c r="FPN118" s="376"/>
      <c r="FPO118" s="376"/>
      <c r="FPP118" s="376"/>
      <c r="FPQ118" s="376"/>
      <c r="FPR118" s="376"/>
      <c r="FPS118" s="376"/>
      <c r="FPT118" s="376"/>
      <c r="FPU118" s="376"/>
      <c r="FPV118" s="376"/>
      <c r="FPW118" s="376"/>
      <c r="FPX118" s="376"/>
      <c r="FPY118" s="376"/>
      <c r="FPZ118" s="376"/>
      <c r="FQA118" s="376"/>
      <c r="FQB118" s="376"/>
      <c r="FQC118" s="376"/>
      <c r="FQD118" s="376"/>
      <c r="FQE118" s="376"/>
      <c r="FQF118" s="376"/>
      <c r="FQG118" s="376"/>
      <c r="FQH118" s="376"/>
      <c r="FQI118" s="376"/>
      <c r="FQJ118" s="376"/>
      <c r="FQK118" s="376"/>
      <c r="FQL118" s="376"/>
      <c r="FQM118" s="376"/>
      <c r="FQN118" s="376"/>
      <c r="FQO118" s="376"/>
      <c r="FQP118" s="376"/>
      <c r="FQQ118" s="376"/>
      <c r="FQR118" s="376"/>
      <c r="FQS118" s="376"/>
      <c r="FQT118" s="376"/>
      <c r="FQU118" s="376"/>
      <c r="FQV118" s="376"/>
      <c r="FQW118" s="376"/>
      <c r="FQX118" s="376"/>
      <c r="FQY118" s="376"/>
      <c r="FQZ118" s="376"/>
      <c r="FRA118" s="376"/>
      <c r="FRB118" s="376"/>
      <c r="FRC118" s="376"/>
      <c r="FRD118" s="376"/>
      <c r="FRE118" s="376"/>
      <c r="FRF118" s="376"/>
      <c r="FRG118" s="376"/>
      <c r="FRH118" s="376"/>
      <c r="FRI118" s="376"/>
      <c r="FRJ118" s="376"/>
      <c r="FRK118" s="376"/>
      <c r="FRL118" s="376"/>
      <c r="FRM118" s="376"/>
      <c r="FRN118" s="376"/>
      <c r="FRO118" s="376"/>
      <c r="FRP118" s="376"/>
      <c r="FRQ118" s="376"/>
      <c r="FRR118" s="376"/>
      <c r="FRS118" s="376"/>
      <c r="FRT118" s="376"/>
      <c r="FRU118" s="376"/>
      <c r="FRV118" s="376"/>
      <c r="FRW118" s="376"/>
      <c r="FRX118" s="376"/>
      <c r="FRY118" s="376"/>
      <c r="FRZ118" s="376"/>
      <c r="FSA118" s="376"/>
      <c r="FSB118" s="376"/>
      <c r="FSC118" s="376"/>
      <c r="FSD118" s="376"/>
      <c r="FSE118" s="376"/>
      <c r="FSF118" s="376"/>
      <c r="FSG118" s="376"/>
      <c r="FSH118" s="376"/>
      <c r="FSI118" s="376"/>
      <c r="FSJ118" s="376"/>
      <c r="FSK118" s="376"/>
      <c r="FSL118" s="376"/>
      <c r="FSM118" s="376"/>
      <c r="FSN118" s="376"/>
      <c r="FSO118" s="376"/>
      <c r="FSP118" s="376"/>
      <c r="FSQ118" s="376"/>
      <c r="FSR118" s="376"/>
      <c r="FSS118" s="376"/>
      <c r="FST118" s="376"/>
      <c r="FSU118" s="376"/>
      <c r="FSV118" s="376"/>
      <c r="FSW118" s="376"/>
      <c r="FSX118" s="376"/>
      <c r="FSY118" s="376"/>
      <c r="FSZ118" s="376"/>
      <c r="FTA118" s="376"/>
      <c r="FTB118" s="376"/>
      <c r="FTC118" s="376"/>
      <c r="FTD118" s="376"/>
      <c r="FTE118" s="376"/>
      <c r="FTF118" s="376"/>
      <c r="FTG118" s="376"/>
      <c r="FTH118" s="376"/>
      <c r="FTI118" s="376"/>
      <c r="FTJ118" s="376"/>
      <c r="FTK118" s="376"/>
      <c r="FTL118" s="376"/>
      <c r="FTM118" s="376"/>
      <c r="FTN118" s="376"/>
      <c r="FTO118" s="376"/>
      <c r="FTP118" s="376"/>
      <c r="FTQ118" s="376"/>
      <c r="FTR118" s="376"/>
      <c r="FTS118" s="376"/>
      <c r="FTT118" s="376"/>
      <c r="FTU118" s="376"/>
      <c r="FTV118" s="376"/>
      <c r="FTW118" s="376"/>
      <c r="FTX118" s="376"/>
      <c r="FTY118" s="376"/>
      <c r="FTZ118" s="376"/>
      <c r="FUA118" s="376"/>
      <c r="FUB118" s="376"/>
      <c r="FUC118" s="376"/>
      <c r="FUD118" s="376"/>
      <c r="FUE118" s="376"/>
      <c r="FUF118" s="376"/>
      <c r="FUG118" s="376"/>
      <c r="FUH118" s="376"/>
      <c r="FUI118" s="376"/>
      <c r="FUJ118" s="376"/>
      <c r="FUK118" s="376"/>
      <c r="FUL118" s="376"/>
      <c r="FUM118" s="376"/>
      <c r="FUN118" s="376"/>
      <c r="FUO118" s="376"/>
      <c r="FUP118" s="376"/>
      <c r="FUQ118" s="376"/>
      <c r="FUR118" s="376"/>
      <c r="FUS118" s="376"/>
      <c r="FUT118" s="376"/>
      <c r="FUU118" s="376"/>
      <c r="FUV118" s="376"/>
      <c r="FUW118" s="376"/>
      <c r="FUX118" s="376"/>
      <c r="FUY118" s="376"/>
      <c r="FUZ118" s="376"/>
      <c r="FVA118" s="376"/>
      <c r="FVB118" s="376"/>
      <c r="FVC118" s="376"/>
      <c r="FVD118" s="376"/>
      <c r="FVE118" s="376"/>
      <c r="FVF118" s="376"/>
      <c r="FVG118" s="376"/>
      <c r="FVH118" s="376"/>
      <c r="FVI118" s="376"/>
      <c r="FVJ118" s="376"/>
      <c r="FVK118" s="376"/>
      <c r="FVL118" s="376"/>
      <c r="FVM118" s="376"/>
      <c r="FVN118" s="376"/>
      <c r="FVO118" s="376"/>
      <c r="FVP118" s="376"/>
      <c r="FVQ118" s="376"/>
      <c r="FVR118" s="376"/>
      <c r="FVS118" s="376"/>
      <c r="FVT118" s="376"/>
      <c r="FVU118" s="376"/>
      <c r="FVV118" s="376"/>
      <c r="FVW118" s="376"/>
      <c r="FVX118" s="376"/>
      <c r="FVY118" s="376"/>
      <c r="FVZ118" s="376"/>
      <c r="FWA118" s="376"/>
      <c r="FWB118" s="376"/>
      <c r="FWC118" s="376"/>
      <c r="FWD118" s="376"/>
      <c r="FWE118" s="376"/>
      <c r="FWF118" s="376"/>
      <c r="FWG118" s="376"/>
      <c r="FWH118" s="376"/>
      <c r="FWI118" s="376"/>
      <c r="FWJ118" s="376"/>
      <c r="FWK118" s="376"/>
      <c r="FWL118" s="376"/>
      <c r="FWM118" s="376"/>
      <c r="FWN118" s="376"/>
      <c r="FWO118" s="376"/>
      <c r="FWP118" s="376"/>
      <c r="FWQ118" s="376"/>
      <c r="FWR118" s="376"/>
      <c r="FWS118" s="376"/>
      <c r="FWT118" s="376"/>
      <c r="FWU118" s="376"/>
      <c r="FWV118" s="376"/>
      <c r="FWW118" s="376"/>
      <c r="FWX118" s="376"/>
      <c r="FWY118" s="376"/>
      <c r="FWZ118" s="376"/>
      <c r="FXA118" s="376"/>
      <c r="FXB118" s="376"/>
      <c r="FXC118" s="376"/>
      <c r="FXD118" s="376"/>
      <c r="FXE118" s="376"/>
      <c r="FXF118" s="376"/>
      <c r="FXG118" s="376"/>
      <c r="FXH118" s="376"/>
      <c r="FXI118" s="376"/>
      <c r="FXJ118" s="376"/>
      <c r="FXK118" s="376"/>
      <c r="FXL118" s="376"/>
      <c r="FXM118" s="376"/>
      <c r="FXN118" s="376"/>
      <c r="FXO118" s="376"/>
      <c r="FXP118" s="376"/>
      <c r="FXQ118" s="376"/>
      <c r="FXR118" s="376"/>
      <c r="FXS118" s="376"/>
      <c r="FXT118" s="376"/>
      <c r="FXU118" s="376"/>
      <c r="FXV118" s="376"/>
      <c r="FXW118" s="376"/>
      <c r="FXX118" s="376"/>
      <c r="FXY118" s="376"/>
      <c r="FXZ118" s="376"/>
      <c r="FYA118" s="376"/>
      <c r="FYB118" s="376"/>
      <c r="FYC118" s="376"/>
      <c r="FYD118" s="376"/>
      <c r="FYE118" s="376"/>
      <c r="FYF118" s="376"/>
      <c r="FYG118" s="376"/>
      <c r="FYH118" s="376"/>
      <c r="FYI118" s="376"/>
      <c r="FYJ118" s="376"/>
      <c r="FYK118" s="376"/>
      <c r="FYL118" s="376"/>
      <c r="FYM118" s="376"/>
      <c r="FYN118" s="376"/>
      <c r="FYO118" s="376"/>
      <c r="FYP118" s="376"/>
      <c r="FYQ118" s="376"/>
      <c r="FYR118" s="376"/>
      <c r="FYS118" s="376"/>
      <c r="FYT118" s="376"/>
      <c r="FYU118" s="376"/>
      <c r="FYV118" s="376"/>
      <c r="FYW118" s="376"/>
      <c r="FYX118" s="376"/>
      <c r="FYY118" s="376"/>
      <c r="FYZ118" s="376"/>
      <c r="FZA118" s="376"/>
      <c r="FZB118" s="376"/>
      <c r="FZC118" s="376"/>
      <c r="FZD118" s="376"/>
      <c r="FZE118" s="376"/>
      <c r="FZF118" s="376"/>
      <c r="FZG118" s="376"/>
      <c r="FZH118" s="376"/>
      <c r="FZI118" s="376"/>
      <c r="FZJ118" s="376"/>
      <c r="FZK118" s="376"/>
      <c r="FZL118" s="376"/>
      <c r="FZM118" s="376"/>
      <c r="FZN118" s="376"/>
      <c r="FZO118" s="376"/>
      <c r="FZP118" s="376"/>
      <c r="FZQ118" s="376"/>
      <c r="FZR118" s="376"/>
      <c r="FZS118" s="376"/>
      <c r="FZT118" s="376"/>
      <c r="FZU118" s="376"/>
      <c r="FZV118" s="376"/>
      <c r="FZW118" s="376"/>
      <c r="FZX118" s="376"/>
      <c r="FZY118" s="376"/>
      <c r="FZZ118" s="376"/>
      <c r="GAA118" s="376"/>
      <c r="GAB118" s="376"/>
      <c r="GAC118" s="376"/>
      <c r="GAD118" s="376"/>
      <c r="GAE118" s="376"/>
      <c r="GAF118" s="376"/>
      <c r="GAG118" s="376"/>
      <c r="GAH118" s="376"/>
      <c r="GAI118" s="376"/>
      <c r="GAJ118" s="376"/>
      <c r="GAK118" s="376"/>
      <c r="GAL118" s="376"/>
      <c r="GAM118" s="376"/>
      <c r="GAN118" s="376"/>
      <c r="GAO118" s="376"/>
      <c r="GAP118" s="376"/>
      <c r="GAQ118" s="376"/>
      <c r="GAR118" s="376"/>
      <c r="GAS118" s="376"/>
      <c r="GAT118" s="376"/>
      <c r="GAU118" s="376"/>
      <c r="GAV118" s="376"/>
      <c r="GAW118" s="376"/>
      <c r="GAX118" s="376"/>
      <c r="GAY118" s="376"/>
      <c r="GAZ118" s="376"/>
      <c r="GBA118" s="376"/>
      <c r="GBB118" s="376"/>
      <c r="GBC118" s="376"/>
      <c r="GBD118" s="376"/>
      <c r="GBE118" s="376"/>
      <c r="GBF118" s="376"/>
      <c r="GBG118" s="376"/>
      <c r="GBH118" s="376"/>
      <c r="GBI118" s="376"/>
      <c r="GBJ118" s="376"/>
      <c r="GBK118" s="376"/>
      <c r="GBL118" s="376"/>
      <c r="GBM118" s="376"/>
      <c r="GBN118" s="376"/>
      <c r="GBO118" s="376"/>
      <c r="GBP118" s="376"/>
      <c r="GBQ118" s="376"/>
      <c r="GBR118" s="376"/>
      <c r="GBS118" s="376"/>
      <c r="GBT118" s="376"/>
      <c r="GBU118" s="376"/>
      <c r="GBV118" s="376"/>
      <c r="GBW118" s="376"/>
      <c r="GBX118" s="376"/>
      <c r="GBY118" s="376"/>
      <c r="GBZ118" s="376"/>
      <c r="GCA118" s="376"/>
      <c r="GCB118" s="376"/>
      <c r="GCC118" s="376"/>
      <c r="GCD118" s="376"/>
      <c r="GCE118" s="376"/>
      <c r="GCF118" s="376"/>
      <c r="GCG118" s="376"/>
      <c r="GCH118" s="376"/>
      <c r="GCI118" s="376"/>
      <c r="GCJ118" s="376"/>
      <c r="GCK118" s="376"/>
      <c r="GCL118" s="376"/>
      <c r="GCM118" s="376"/>
      <c r="GCN118" s="376"/>
      <c r="GCO118" s="376"/>
      <c r="GCP118" s="376"/>
      <c r="GCQ118" s="376"/>
      <c r="GCR118" s="376"/>
      <c r="GCS118" s="376"/>
      <c r="GCT118" s="376"/>
      <c r="GCU118" s="376"/>
      <c r="GCV118" s="376"/>
      <c r="GCW118" s="376"/>
      <c r="GCX118" s="376"/>
      <c r="GCY118" s="376"/>
      <c r="GCZ118" s="376"/>
      <c r="GDA118" s="376"/>
      <c r="GDB118" s="376"/>
      <c r="GDC118" s="376"/>
      <c r="GDD118" s="376"/>
      <c r="GDE118" s="376"/>
      <c r="GDF118" s="376"/>
      <c r="GDG118" s="376"/>
      <c r="GDH118" s="376"/>
      <c r="GDI118" s="376"/>
      <c r="GDJ118" s="376"/>
      <c r="GDK118" s="376"/>
      <c r="GDL118" s="376"/>
      <c r="GDM118" s="376"/>
      <c r="GDN118" s="376"/>
      <c r="GDO118" s="376"/>
      <c r="GDP118" s="376"/>
      <c r="GDQ118" s="376"/>
      <c r="GDR118" s="376"/>
      <c r="GDS118" s="376"/>
      <c r="GDT118" s="376"/>
      <c r="GDU118" s="376"/>
      <c r="GDV118" s="376"/>
      <c r="GDW118" s="376"/>
      <c r="GDX118" s="376"/>
      <c r="GDY118" s="376"/>
      <c r="GDZ118" s="376"/>
      <c r="GEA118" s="376"/>
      <c r="GEB118" s="376"/>
      <c r="GEC118" s="376"/>
      <c r="GED118" s="376"/>
      <c r="GEE118" s="376"/>
      <c r="GEF118" s="376"/>
      <c r="GEG118" s="376"/>
      <c r="GEH118" s="376"/>
      <c r="GEI118" s="376"/>
      <c r="GEJ118" s="376"/>
      <c r="GEK118" s="376"/>
      <c r="GEL118" s="376"/>
      <c r="GEM118" s="376"/>
      <c r="GEN118" s="376"/>
      <c r="GEO118" s="376"/>
      <c r="GEP118" s="376"/>
      <c r="GEQ118" s="376"/>
      <c r="GER118" s="376"/>
      <c r="GES118" s="376"/>
      <c r="GET118" s="376"/>
      <c r="GEU118" s="376"/>
      <c r="GEV118" s="376"/>
      <c r="GEW118" s="376"/>
      <c r="GEX118" s="376"/>
      <c r="GEY118" s="376"/>
      <c r="GEZ118" s="376"/>
      <c r="GFA118" s="376"/>
      <c r="GFB118" s="376"/>
      <c r="GFC118" s="376"/>
      <c r="GFD118" s="376"/>
      <c r="GFE118" s="376"/>
      <c r="GFF118" s="376"/>
      <c r="GFG118" s="376"/>
      <c r="GFH118" s="376"/>
      <c r="GFI118" s="376"/>
      <c r="GFJ118" s="376"/>
      <c r="GFK118" s="376"/>
      <c r="GFL118" s="376"/>
      <c r="GFM118" s="376"/>
      <c r="GFN118" s="376"/>
      <c r="GFO118" s="376"/>
      <c r="GFP118" s="376"/>
      <c r="GFQ118" s="376"/>
      <c r="GFR118" s="376"/>
      <c r="GFS118" s="376"/>
      <c r="GFT118" s="376"/>
      <c r="GFU118" s="376"/>
      <c r="GFV118" s="376"/>
      <c r="GFW118" s="376"/>
      <c r="GFX118" s="376"/>
      <c r="GFY118" s="376"/>
      <c r="GFZ118" s="376"/>
      <c r="GGA118" s="376"/>
      <c r="GGB118" s="376"/>
      <c r="GGC118" s="376"/>
      <c r="GGD118" s="376"/>
      <c r="GGE118" s="376"/>
      <c r="GGF118" s="376"/>
      <c r="GGG118" s="376"/>
      <c r="GGH118" s="376"/>
      <c r="GGI118" s="376"/>
      <c r="GGJ118" s="376"/>
      <c r="GGK118" s="376"/>
      <c r="GGL118" s="376"/>
      <c r="GGM118" s="376"/>
      <c r="GGN118" s="376"/>
      <c r="GGO118" s="376"/>
      <c r="GGP118" s="376"/>
      <c r="GGQ118" s="376"/>
      <c r="GGR118" s="376"/>
      <c r="GGS118" s="376"/>
      <c r="GGT118" s="376"/>
      <c r="GGU118" s="376"/>
      <c r="GGV118" s="376"/>
      <c r="GGW118" s="376"/>
      <c r="GGX118" s="376"/>
      <c r="GGY118" s="376"/>
      <c r="GGZ118" s="376"/>
      <c r="GHA118" s="376"/>
      <c r="GHB118" s="376"/>
      <c r="GHC118" s="376"/>
      <c r="GHD118" s="376"/>
      <c r="GHE118" s="376"/>
      <c r="GHF118" s="376"/>
      <c r="GHG118" s="376"/>
      <c r="GHH118" s="376"/>
      <c r="GHI118" s="376"/>
      <c r="GHJ118" s="376"/>
      <c r="GHK118" s="376"/>
      <c r="GHL118" s="376"/>
      <c r="GHM118" s="376"/>
      <c r="GHN118" s="376"/>
      <c r="GHO118" s="376"/>
      <c r="GHP118" s="376"/>
      <c r="GHQ118" s="376"/>
      <c r="GHR118" s="376"/>
      <c r="GHS118" s="376"/>
      <c r="GHT118" s="376"/>
      <c r="GHU118" s="376"/>
      <c r="GHV118" s="376"/>
      <c r="GHW118" s="376"/>
      <c r="GHX118" s="376"/>
      <c r="GHY118" s="376"/>
      <c r="GHZ118" s="376"/>
      <c r="GIA118" s="376"/>
      <c r="GIB118" s="376"/>
      <c r="GIC118" s="376"/>
      <c r="GID118" s="376"/>
      <c r="GIE118" s="376"/>
      <c r="GIF118" s="376"/>
      <c r="GIG118" s="376"/>
      <c r="GIH118" s="376"/>
      <c r="GII118" s="376"/>
      <c r="GIJ118" s="376"/>
      <c r="GIK118" s="376"/>
      <c r="GIL118" s="376"/>
      <c r="GIM118" s="376"/>
      <c r="GIN118" s="376"/>
      <c r="GIO118" s="376"/>
      <c r="GIP118" s="376"/>
      <c r="GIQ118" s="376"/>
      <c r="GIR118" s="376"/>
      <c r="GIS118" s="376"/>
      <c r="GIT118" s="376"/>
      <c r="GIU118" s="376"/>
      <c r="GIV118" s="376"/>
      <c r="GIW118" s="376"/>
      <c r="GIX118" s="376"/>
      <c r="GIY118" s="376"/>
      <c r="GIZ118" s="376"/>
      <c r="GJA118" s="376"/>
      <c r="GJB118" s="376"/>
      <c r="GJC118" s="376"/>
      <c r="GJD118" s="376"/>
      <c r="GJE118" s="376"/>
      <c r="GJF118" s="376"/>
      <c r="GJG118" s="376"/>
      <c r="GJH118" s="376"/>
      <c r="GJI118" s="376"/>
      <c r="GJJ118" s="376"/>
      <c r="GJK118" s="376"/>
      <c r="GJL118" s="376"/>
      <c r="GJM118" s="376"/>
      <c r="GJN118" s="376"/>
      <c r="GJO118" s="376"/>
      <c r="GJP118" s="376"/>
      <c r="GJQ118" s="376"/>
      <c r="GJR118" s="376"/>
      <c r="GJS118" s="376"/>
      <c r="GJT118" s="376"/>
      <c r="GJU118" s="376"/>
      <c r="GJV118" s="376"/>
      <c r="GJW118" s="376"/>
      <c r="GJX118" s="376"/>
      <c r="GJY118" s="376"/>
      <c r="GJZ118" s="376"/>
      <c r="GKA118" s="376"/>
      <c r="GKB118" s="376"/>
      <c r="GKC118" s="376"/>
      <c r="GKD118" s="376"/>
      <c r="GKE118" s="376"/>
      <c r="GKF118" s="376"/>
      <c r="GKG118" s="376"/>
      <c r="GKH118" s="376"/>
      <c r="GKI118" s="376"/>
      <c r="GKJ118" s="376"/>
      <c r="GKK118" s="376"/>
      <c r="GKL118" s="376"/>
      <c r="GKM118" s="376"/>
      <c r="GKN118" s="376"/>
      <c r="GKO118" s="376"/>
      <c r="GKP118" s="376"/>
      <c r="GKQ118" s="376"/>
      <c r="GKR118" s="376"/>
      <c r="GKS118" s="376"/>
      <c r="GKT118" s="376"/>
      <c r="GKU118" s="376"/>
      <c r="GKV118" s="376"/>
      <c r="GKW118" s="376"/>
      <c r="GKX118" s="376"/>
      <c r="GKY118" s="376"/>
      <c r="GKZ118" s="376"/>
      <c r="GLA118" s="376"/>
      <c r="GLB118" s="376"/>
      <c r="GLC118" s="376"/>
      <c r="GLD118" s="376"/>
      <c r="GLE118" s="376"/>
      <c r="GLF118" s="376"/>
      <c r="GLG118" s="376"/>
      <c r="GLH118" s="376"/>
      <c r="GLI118" s="376"/>
      <c r="GLJ118" s="376"/>
      <c r="GLK118" s="376"/>
      <c r="GLL118" s="376"/>
      <c r="GLM118" s="376"/>
      <c r="GLN118" s="376"/>
      <c r="GLO118" s="376"/>
      <c r="GLP118" s="376"/>
      <c r="GLQ118" s="376"/>
      <c r="GLR118" s="376"/>
      <c r="GLS118" s="376"/>
      <c r="GLT118" s="376"/>
      <c r="GLU118" s="376"/>
      <c r="GLV118" s="376"/>
      <c r="GLW118" s="376"/>
      <c r="GLX118" s="376"/>
      <c r="GLY118" s="376"/>
      <c r="GLZ118" s="376"/>
      <c r="GMA118" s="376"/>
      <c r="GMB118" s="376"/>
      <c r="GMC118" s="376"/>
      <c r="GMD118" s="376"/>
      <c r="GME118" s="376"/>
      <c r="GMF118" s="376"/>
      <c r="GMG118" s="376"/>
      <c r="GMH118" s="376"/>
      <c r="GMI118" s="376"/>
      <c r="GMJ118" s="376"/>
      <c r="GMK118" s="376"/>
      <c r="GML118" s="376"/>
      <c r="GMM118" s="376"/>
      <c r="GMN118" s="376"/>
      <c r="GMO118" s="376"/>
      <c r="GMP118" s="376"/>
      <c r="GMQ118" s="376"/>
      <c r="GMR118" s="376"/>
      <c r="GMS118" s="376"/>
      <c r="GMT118" s="376"/>
      <c r="GMU118" s="376"/>
      <c r="GMV118" s="376"/>
      <c r="GMW118" s="376"/>
      <c r="GMX118" s="376"/>
      <c r="GMY118" s="376"/>
      <c r="GMZ118" s="376"/>
      <c r="GNA118" s="376"/>
      <c r="GNB118" s="376"/>
      <c r="GNC118" s="376"/>
      <c r="GND118" s="376"/>
      <c r="GNE118" s="376"/>
      <c r="GNF118" s="376"/>
      <c r="GNG118" s="376"/>
      <c r="GNH118" s="376"/>
      <c r="GNI118" s="376"/>
      <c r="GNJ118" s="376"/>
      <c r="GNK118" s="376"/>
      <c r="GNL118" s="376"/>
      <c r="GNM118" s="376"/>
      <c r="GNN118" s="376"/>
      <c r="GNO118" s="376"/>
      <c r="GNP118" s="376"/>
      <c r="GNQ118" s="376"/>
      <c r="GNR118" s="376"/>
      <c r="GNS118" s="376"/>
      <c r="GNT118" s="376"/>
      <c r="GNU118" s="376"/>
      <c r="GNV118" s="376"/>
      <c r="GNW118" s="376"/>
      <c r="GNX118" s="376"/>
      <c r="GNY118" s="376"/>
      <c r="GNZ118" s="376"/>
      <c r="GOA118" s="376"/>
      <c r="GOB118" s="376"/>
      <c r="GOC118" s="376"/>
      <c r="GOD118" s="376"/>
      <c r="GOE118" s="376"/>
      <c r="GOF118" s="376"/>
      <c r="GOG118" s="376"/>
      <c r="GOH118" s="376"/>
      <c r="GOI118" s="376"/>
      <c r="GOJ118" s="376"/>
      <c r="GOK118" s="376"/>
      <c r="GOL118" s="376"/>
      <c r="GOM118" s="376"/>
      <c r="GON118" s="376"/>
      <c r="GOO118" s="376"/>
      <c r="GOP118" s="376"/>
      <c r="GOQ118" s="376"/>
      <c r="GOR118" s="376"/>
      <c r="GOS118" s="376"/>
      <c r="GOT118" s="376"/>
      <c r="GOU118" s="376"/>
      <c r="GOV118" s="376"/>
      <c r="GOW118" s="376"/>
      <c r="GOX118" s="376"/>
      <c r="GOY118" s="376"/>
      <c r="GOZ118" s="376"/>
      <c r="GPA118" s="376"/>
      <c r="GPB118" s="376"/>
      <c r="GPC118" s="376"/>
      <c r="GPD118" s="376"/>
      <c r="GPE118" s="376"/>
      <c r="GPF118" s="376"/>
      <c r="GPG118" s="376"/>
      <c r="GPH118" s="376"/>
      <c r="GPI118" s="376"/>
      <c r="GPJ118" s="376"/>
      <c r="GPK118" s="376"/>
      <c r="GPL118" s="376"/>
      <c r="GPM118" s="376"/>
      <c r="GPN118" s="376"/>
      <c r="GPO118" s="376"/>
      <c r="GPP118" s="376"/>
      <c r="GPQ118" s="376"/>
      <c r="GPR118" s="376"/>
      <c r="GPS118" s="376"/>
      <c r="GPT118" s="376"/>
      <c r="GPU118" s="376"/>
      <c r="GPV118" s="376"/>
      <c r="GPW118" s="376"/>
      <c r="GPX118" s="376"/>
      <c r="GPY118" s="376"/>
      <c r="GPZ118" s="376"/>
      <c r="GQA118" s="376"/>
      <c r="GQB118" s="376"/>
      <c r="GQC118" s="376"/>
      <c r="GQD118" s="376"/>
      <c r="GQE118" s="376"/>
      <c r="GQF118" s="376"/>
      <c r="GQG118" s="376"/>
      <c r="GQH118" s="376"/>
      <c r="GQI118" s="376"/>
      <c r="GQJ118" s="376"/>
      <c r="GQK118" s="376"/>
      <c r="GQL118" s="376"/>
      <c r="GQM118" s="376"/>
      <c r="GQN118" s="376"/>
      <c r="GQO118" s="376"/>
      <c r="GQP118" s="376"/>
      <c r="GQQ118" s="376"/>
      <c r="GQR118" s="376"/>
      <c r="GQS118" s="376"/>
      <c r="GQT118" s="376"/>
      <c r="GQU118" s="376"/>
      <c r="GQV118" s="376"/>
      <c r="GQW118" s="376"/>
      <c r="GQX118" s="376"/>
      <c r="GQY118" s="376"/>
      <c r="GQZ118" s="376"/>
      <c r="GRA118" s="376"/>
      <c r="GRB118" s="376"/>
      <c r="GRC118" s="376"/>
      <c r="GRD118" s="376"/>
      <c r="GRE118" s="376"/>
      <c r="GRF118" s="376"/>
      <c r="GRG118" s="376"/>
      <c r="GRH118" s="376"/>
      <c r="GRI118" s="376"/>
      <c r="GRJ118" s="376"/>
      <c r="GRK118" s="376"/>
      <c r="GRL118" s="376"/>
      <c r="GRM118" s="376"/>
      <c r="GRN118" s="376"/>
      <c r="GRO118" s="376"/>
      <c r="GRP118" s="376"/>
      <c r="GRQ118" s="376"/>
      <c r="GRR118" s="376"/>
      <c r="GRS118" s="376"/>
      <c r="GRT118" s="376"/>
      <c r="GRU118" s="376"/>
      <c r="GRV118" s="376"/>
      <c r="GRW118" s="376"/>
      <c r="GRX118" s="376"/>
      <c r="GRY118" s="376"/>
      <c r="GRZ118" s="376"/>
      <c r="GSA118" s="376"/>
      <c r="GSB118" s="376"/>
      <c r="GSC118" s="376"/>
      <c r="GSD118" s="376"/>
      <c r="GSE118" s="376"/>
      <c r="GSF118" s="376"/>
      <c r="GSG118" s="376"/>
      <c r="GSH118" s="376"/>
      <c r="GSI118" s="376"/>
      <c r="GSJ118" s="376"/>
      <c r="GSK118" s="376"/>
      <c r="GSL118" s="376"/>
      <c r="GSM118" s="376"/>
      <c r="GSN118" s="376"/>
      <c r="GSO118" s="376"/>
      <c r="GSP118" s="376"/>
      <c r="GSQ118" s="376"/>
      <c r="GSR118" s="376"/>
      <c r="GSS118" s="376"/>
      <c r="GST118" s="376"/>
      <c r="GSU118" s="376"/>
      <c r="GSV118" s="376"/>
      <c r="GSW118" s="376"/>
      <c r="GSX118" s="376"/>
      <c r="GSY118" s="376"/>
      <c r="GSZ118" s="376"/>
      <c r="GTA118" s="376"/>
      <c r="GTB118" s="376"/>
      <c r="GTC118" s="376"/>
      <c r="GTD118" s="376"/>
      <c r="GTE118" s="376"/>
      <c r="GTF118" s="376"/>
      <c r="GTG118" s="376"/>
      <c r="GTH118" s="376"/>
      <c r="GTI118" s="376"/>
      <c r="GTJ118" s="376"/>
      <c r="GTK118" s="376"/>
      <c r="GTL118" s="376"/>
      <c r="GTM118" s="376"/>
      <c r="GTN118" s="376"/>
      <c r="GTO118" s="376"/>
      <c r="GTP118" s="376"/>
      <c r="GTQ118" s="376"/>
      <c r="GTR118" s="376"/>
      <c r="GTS118" s="376"/>
      <c r="GTT118" s="376"/>
      <c r="GTU118" s="376"/>
      <c r="GTV118" s="376"/>
      <c r="GTW118" s="376"/>
      <c r="GTX118" s="376"/>
      <c r="GTY118" s="376"/>
      <c r="GTZ118" s="376"/>
      <c r="GUA118" s="376"/>
      <c r="GUB118" s="376"/>
      <c r="GUC118" s="376"/>
      <c r="GUD118" s="376"/>
      <c r="GUE118" s="376"/>
      <c r="GUF118" s="376"/>
      <c r="GUG118" s="376"/>
      <c r="GUH118" s="376"/>
      <c r="GUI118" s="376"/>
      <c r="GUJ118" s="376"/>
      <c r="GUK118" s="376"/>
      <c r="GUL118" s="376"/>
      <c r="GUM118" s="376"/>
      <c r="GUN118" s="376"/>
      <c r="GUO118" s="376"/>
      <c r="GUP118" s="376"/>
      <c r="GUQ118" s="376"/>
      <c r="GUR118" s="376"/>
      <c r="GUS118" s="376"/>
      <c r="GUT118" s="376"/>
      <c r="GUU118" s="376"/>
      <c r="GUV118" s="376"/>
      <c r="GUW118" s="376"/>
      <c r="GUX118" s="376"/>
      <c r="GUY118" s="376"/>
      <c r="GUZ118" s="376"/>
      <c r="GVA118" s="376"/>
      <c r="GVB118" s="376"/>
      <c r="GVC118" s="376"/>
      <c r="GVD118" s="376"/>
      <c r="GVE118" s="376"/>
      <c r="GVF118" s="376"/>
      <c r="GVG118" s="376"/>
      <c r="GVH118" s="376"/>
      <c r="GVI118" s="376"/>
      <c r="GVJ118" s="376"/>
      <c r="GVK118" s="376"/>
      <c r="GVL118" s="376"/>
      <c r="GVM118" s="376"/>
      <c r="GVN118" s="376"/>
      <c r="GVO118" s="376"/>
      <c r="GVP118" s="376"/>
      <c r="GVQ118" s="376"/>
      <c r="GVR118" s="376"/>
      <c r="GVS118" s="376"/>
      <c r="GVT118" s="376"/>
      <c r="GVU118" s="376"/>
      <c r="GVV118" s="376"/>
      <c r="GVW118" s="376"/>
      <c r="GVX118" s="376"/>
      <c r="GVY118" s="376"/>
      <c r="GVZ118" s="376"/>
      <c r="GWA118" s="376"/>
      <c r="GWB118" s="376"/>
      <c r="GWC118" s="376"/>
      <c r="GWD118" s="376"/>
      <c r="GWE118" s="376"/>
      <c r="GWF118" s="376"/>
      <c r="GWG118" s="376"/>
      <c r="GWH118" s="376"/>
      <c r="GWI118" s="376"/>
      <c r="GWJ118" s="376"/>
      <c r="GWK118" s="376"/>
      <c r="GWL118" s="376"/>
      <c r="GWM118" s="376"/>
      <c r="GWN118" s="376"/>
      <c r="GWO118" s="376"/>
      <c r="GWP118" s="376"/>
      <c r="GWQ118" s="376"/>
      <c r="GWR118" s="376"/>
      <c r="GWS118" s="376"/>
      <c r="GWT118" s="376"/>
      <c r="GWU118" s="376"/>
      <c r="GWV118" s="376"/>
      <c r="GWW118" s="376"/>
      <c r="GWX118" s="376"/>
      <c r="GWY118" s="376"/>
      <c r="GWZ118" s="376"/>
      <c r="GXA118" s="376"/>
      <c r="GXB118" s="376"/>
      <c r="GXC118" s="376"/>
      <c r="GXD118" s="376"/>
      <c r="GXE118" s="376"/>
      <c r="GXF118" s="376"/>
      <c r="GXG118" s="376"/>
      <c r="GXH118" s="376"/>
      <c r="GXI118" s="376"/>
      <c r="GXJ118" s="376"/>
      <c r="GXK118" s="376"/>
      <c r="GXL118" s="376"/>
      <c r="GXM118" s="376"/>
      <c r="GXN118" s="376"/>
      <c r="GXO118" s="376"/>
      <c r="GXP118" s="376"/>
      <c r="GXQ118" s="376"/>
      <c r="GXR118" s="376"/>
      <c r="GXS118" s="376"/>
      <c r="GXT118" s="376"/>
      <c r="GXU118" s="376"/>
      <c r="GXV118" s="376"/>
      <c r="GXW118" s="376"/>
      <c r="GXX118" s="376"/>
      <c r="GXY118" s="376"/>
      <c r="GXZ118" s="376"/>
      <c r="GYA118" s="376"/>
      <c r="GYB118" s="376"/>
      <c r="GYC118" s="376"/>
      <c r="GYD118" s="376"/>
      <c r="GYE118" s="376"/>
      <c r="GYF118" s="376"/>
      <c r="GYG118" s="376"/>
      <c r="GYH118" s="376"/>
      <c r="GYI118" s="376"/>
      <c r="GYJ118" s="376"/>
      <c r="GYK118" s="376"/>
      <c r="GYL118" s="376"/>
      <c r="GYM118" s="376"/>
      <c r="GYN118" s="376"/>
      <c r="GYO118" s="376"/>
      <c r="GYP118" s="376"/>
      <c r="GYQ118" s="376"/>
      <c r="GYR118" s="376"/>
      <c r="GYS118" s="376"/>
      <c r="GYT118" s="376"/>
      <c r="GYU118" s="376"/>
      <c r="GYV118" s="376"/>
      <c r="GYW118" s="376"/>
      <c r="GYX118" s="376"/>
      <c r="GYY118" s="376"/>
      <c r="GYZ118" s="376"/>
      <c r="GZA118" s="376"/>
      <c r="GZB118" s="376"/>
      <c r="GZC118" s="376"/>
      <c r="GZD118" s="376"/>
      <c r="GZE118" s="376"/>
      <c r="GZF118" s="376"/>
      <c r="GZG118" s="376"/>
      <c r="GZH118" s="376"/>
      <c r="GZI118" s="376"/>
      <c r="GZJ118" s="376"/>
      <c r="GZK118" s="376"/>
      <c r="GZL118" s="376"/>
      <c r="GZM118" s="376"/>
      <c r="GZN118" s="376"/>
      <c r="GZO118" s="376"/>
      <c r="GZP118" s="376"/>
      <c r="GZQ118" s="376"/>
      <c r="GZR118" s="376"/>
      <c r="GZS118" s="376"/>
      <c r="GZT118" s="376"/>
      <c r="GZU118" s="376"/>
      <c r="GZV118" s="376"/>
      <c r="GZW118" s="376"/>
      <c r="GZX118" s="376"/>
      <c r="GZY118" s="376"/>
      <c r="GZZ118" s="376"/>
      <c r="HAA118" s="376"/>
      <c r="HAB118" s="376"/>
      <c r="HAC118" s="376"/>
      <c r="HAD118" s="376"/>
      <c r="HAE118" s="376"/>
      <c r="HAF118" s="376"/>
      <c r="HAG118" s="376"/>
      <c r="HAH118" s="376"/>
      <c r="HAI118" s="376"/>
      <c r="HAJ118" s="376"/>
      <c r="HAK118" s="376"/>
      <c r="HAL118" s="376"/>
      <c r="HAM118" s="376"/>
      <c r="HAN118" s="376"/>
      <c r="HAO118" s="376"/>
      <c r="HAP118" s="376"/>
      <c r="HAQ118" s="376"/>
      <c r="HAR118" s="376"/>
      <c r="HAS118" s="376"/>
      <c r="HAT118" s="376"/>
      <c r="HAU118" s="376"/>
      <c r="HAV118" s="376"/>
      <c r="HAW118" s="376"/>
      <c r="HAX118" s="376"/>
      <c r="HAY118" s="376"/>
      <c r="HAZ118" s="376"/>
      <c r="HBA118" s="376"/>
      <c r="HBB118" s="376"/>
      <c r="HBC118" s="376"/>
      <c r="HBD118" s="376"/>
      <c r="HBE118" s="376"/>
      <c r="HBF118" s="376"/>
      <c r="HBG118" s="376"/>
      <c r="HBH118" s="376"/>
      <c r="HBI118" s="376"/>
      <c r="HBJ118" s="376"/>
      <c r="HBK118" s="376"/>
      <c r="HBL118" s="376"/>
      <c r="HBM118" s="376"/>
      <c r="HBN118" s="376"/>
      <c r="HBO118" s="376"/>
      <c r="HBP118" s="376"/>
      <c r="HBQ118" s="376"/>
      <c r="HBR118" s="376"/>
      <c r="HBS118" s="376"/>
      <c r="HBT118" s="376"/>
      <c r="HBU118" s="376"/>
      <c r="HBV118" s="376"/>
      <c r="HBW118" s="376"/>
      <c r="HBX118" s="376"/>
      <c r="HBY118" s="376"/>
      <c r="HBZ118" s="376"/>
      <c r="HCA118" s="376"/>
      <c r="HCB118" s="376"/>
      <c r="HCC118" s="376"/>
      <c r="HCD118" s="376"/>
      <c r="HCE118" s="376"/>
      <c r="HCF118" s="376"/>
      <c r="HCG118" s="376"/>
      <c r="HCH118" s="376"/>
      <c r="HCI118" s="376"/>
      <c r="HCJ118" s="376"/>
      <c r="HCK118" s="376"/>
      <c r="HCL118" s="376"/>
      <c r="HCM118" s="376"/>
      <c r="HCN118" s="376"/>
      <c r="HCO118" s="376"/>
      <c r="HCP118" s="376"/>
      <c r="HCQ118" s="376"/>
      <c r="HCR118" s="376"/>
      <c r="HCS118" s="376"/>
      <c r="HCT118" s="376"/>
      <c r="HCU118" s="376"/>
      <c r="HCV118" s="376"/>
      <c r="HCW118" s="376"/>
      <c r="HCX118" s="376"/>
      <c r="HCY118" s="376"/>
      <c r="HCZ118" s="376"/>
      <c r="HDA118" s="376"/>
      <c r="HDB118" s="376"/>
      <c r="HDC118" s="376"/>
      <c r="HDD118" s="376"/>
      <c r="HDE118" s="376"/>
      <c r="HDF118" s="376"/>
      <c r="HDG118" s="376"/>
      <c r="HDH118" s="376"/>
      <c r="HDI118" s="376"/>
      <c r="HDJ118" s="376"/>
      <c r="HDK118" s="376"/>
      <c r="HDL118" s="376"/>
      <c r="HDM118" s="376"/>
      <c r="HDN118" s="376"/>
      <c r="HDO118" s="376"/>
      <c r="HDP118" s="376"/>
      <c r="HDQ118" s="376"/>
      <c r="HDR118" s="376"/>
      <c r="HDS118" s="376"/>
      <c r="HDT118" s="376"/>
      <c r="HDU118" s="376"/>
      <c r="HDV118" s="376"/>
      <c r="HDW118" s="376"/>
      <c r="HDX118" s="376"/>
      <c r="HDY118" s="376"/>
      <c r="HDZ118" s="376"/>
      <c r="HEA118" s="376"/>
      <c r="HEB118" s="376"/>
      <c r="HEC118" s="376"/>
      <c r="HED118" s="376"/>
      <c r="HEE118" s="376"/>
      <c r="HEF118" s="376"/>
      <c r="HEG118" s="376"/>
      <c r="HEH118" s="376"/>
      <c r="HEI118" s="376"/>
      <c r="HEJ118" s="376"/>
      <c r="HEK118" s="376"/>
      <c r="HEL118" s="376"/>
      <c r="HEM118" s="376"/>
      <c r="HEN118" s="376"/>
      <c r="HEO118" s="376"/>
      <c r="HEP118" s="376"/>
      <c r="HEQ118" s="376"/>
      <c r="HER118" s="376"/>
      <c r="HES118" s="376"/>
      <c r="HET118" s="376"/>
      <c r="HEU118" s="376"/>
      <c r="HEV118" s="376"/>
      <c r="HEW118" s="376"/>
      <c r="HEX118" s="376"/>
      <c r="HEY118" s="376"/>
      <c r="HEZ118" s="376"/>
      <c r="HFA118" s="376"/>
      <c r="HFB118" s="376"/>
      <c r="HFC118" s="376"/>
      <c r="HFD118" s="376"/>
      <c r="HFE118" s="376"/>
      <c r="HFF118" s="376"/>
      <c r="HFG118" s="376"/>
      <c r="HFH118" s="376"/>
      <c r="HFI118" s="376"/>
      <c r="HFJ118" s="376"/>
      <c r="HFK118" s="376"/>
      <c r="HFL118" s="376"/>
      <c r="HFM118" s="376"/>
      <c r="HFN118" s="376"/>
      <c r="HFO118" s="376"/>
      <c r="HFP118" s="376"/>
      <c r="HFQ118" s="376"/>
      <c r="HFR118" s="376"/>
      <c r="HFS118" s="376"/>
      <c r="HFT118" s="376"/>
      <c r="HFU118" s="376"/>
      <c r="HFV118" s="376"/>
      <c r="HFW118" s="376"/>
      <c r="HFX118" s="376"/>
      <c r="HFY118" s="376"/>
      <c r="HFZ118" s="376"/>
      <c r="HGA118" s="376"/>
      <c r="HGB118" s="376"/>
      <c r="HGC118" s="376"/>
      <c r="HGD118" s="376"/>
      <c r="HGE118" s="376"/>
      <c r="HGF118" s="376"/>
      <c r="HGG118" s="376"/>
      <c r="HGH118" s="376"/>
      <c r="HGI118" s="376"/>
      <c r="HGJ118" s="376"/>
      <c r="HGK118" s="376"/>
      <c r="HGL118" s="376"/>
      <c r="HGM118" s="376"/>
      <c r="HGN118" s="376"/>
      <c r="HGO118" s="376"/>
      <c r="HGP118" s="376"/>
      <c r="HGQ118" s="376"/>
      <c r="HGR118" s="376"/>
      <c r="HGS118" s="376"/>
      <c r="HGT118" s="376"/>
      <c r="HGU118" s="376"/>
      <c r="HGV118" s="376"/>
      <c r="HGW118" s="376"/>
      <c r="HGX118" s="376"/>
      <c r="HGY118" s="376"/>
      <c r="HGZ118" s="376"/>
      <c r="HHA118" s="376"/>
      <c r="HHB118" s="376"/>
      <c r="HHC118" s="376"/>
      <c r="HHD118" s="376"/>
      <c r="HHE118" s="376"/>
      <c r="HHF118" s="376"/>
      <c r="HHG118" s="376"/>
      <c r="HHH118" s="376"/>
      <c r="HHI118" s="376"/>
      <c r="HHJ118" s="376"/>
      <c r="HHK118" s="376"/>
      <c r="HHL118" s="376"/>
      <c r="HHM118" s="376"/>
      <c r="HHN118" s="376"/>
      <c r="HHO118" s="376"/>
      <c r="HHP118" s="376"/>
      <c r="HHQ118" s="376"/>
      <c r="HHR118" s="376"/>
      <c r="HHS118" s="376"/>
      <c r="HHT118" s="376"/>
      <c r="HHU118" s="376"/>
      <c r="HHV118" s="376"/>
      <c r="HHW118" s="376"/>
      <c r="HHX118" s="376"/>
      <c r="HHY118" s="376"/>
      <c r="HHZ118" s="376"/>
      <c r="HIA118" s="376"/>
      <c r="HIB118" s="376"/>
      <c r="HIC118" s="376"/>
      <c r="HID118" s="376"/>
      <c r="HIE118" s="376"/>
      <c r="HIF118" s="376"/>
      <c r="HIG118" s="376"/>
      <c r="HIH118" s="376"/>
      <c r="HII118" s="376"/>
      <c r="HIJ118" s="376"/>
      <c r="HIK118" s="376"/>
      <c r="HIL118" s="376"/>
      <c r="HIM118" s="376"/>
      <c r="HIN118" s="376"/>
      <c r="HIO118" s="376"/>
      <c r="HIP118" s="376"/>
      <c r="HIQ118" s="376"/>
      <c r="HIR118" s="376"/>
      <c r="HIS118" s="376"/>
      <c r="HIT118" s="376"/>
      <c r="HIU118" s="376"/>
      <c r="HIV118" s="376"/>
      <c r="HIW118" s="376"/>
      <c r="HIX118" s="376"/>
      <c r="HIY118" s="376"/>
      <c r="HIZ118" s="376"/>
      <c r="HJA118" s="376"/>
      <c r="HJB118" s="376"/>
      <c r="HJC118" s="376"/>
      <c r="HJD118" s="376"/>
      <c r="HJE118" s="376"/>
      <c r="HJF118" s="376"/>
      <c r="HJG118" s="376"/>
      <c r="HJH118" s="376"/>
      <c r="HJI118" s="376"/>
      <c r="HJJ118" s="376"/>
      <c r="HJK118" s="376"/>
      <c r="HJL118" s="376"/>
      <c r="HJM118" s="376"/>
      <c r="HJN118" s="376"/>
      <c r="HJO118" s="376"/>
      <c r="HJP118" s="376"/>
      <c r="HJQ118" s="376"/>
      <c r="HJR118" s="376"/>
      <c r="HJS118" s="376"/>
      <c r="HJT118" s="376"/>
      <c r="HJU118" s="376"/>
      <c r="HJV118" s="376"/>
      <c r="HJW118" s="376"/>
      <c r="HJX118" s="376"/>
      <c r="HJY118" s="376"/>
      <c r="HJZ118" s="376"/>
      <c r="HKA118" s="376"/>
      <c r="HKB118" s="376"/>
      <c r="HKC118" s="376"/>
      <c r="HKD118" s="376"/>
      <c r="HKE118" s="376"/>
      <c r="HKF118" s="376"/>
      <c r="HKG118" s="376"/>
      <c r="HKH118" s="376"/>
      <c r="HKI118" s="376"/>
      <c r="HKJ118" s="376"/>
      <c r="HKK118" s="376"/>
      <c r="HKL118" s="376"/>
      <c r="HKM118" s="376"/>
      <c r="HKN118" s="376"/>
      <c r="HKO118" s="376"/>
      <c r="HKP118" s="376"/>
      <c r="HKQ118" s="376"/>
      <c r="HKR118" s="376"/>
      <c r="HKS118" s="376"/>
      <c r="HKT118" s="376"/>
      <c r="HKU118" s="376"/>
      <c r="HKV118" s="376"/>
      <c r="HKW118" s="376"/>
      <c r="HKX118" s="376"/>
      <c r="HKY118" s="376"/>
      <c r="HKZ118" s="376"/>
      <c r="HLA118" s="376"/>
      <c r="HLB118" s="376"/>
      <c r="HLC118" s="376"/>
      <c r="HLD118" s="376"/>
      <c r="HLE118" s="376"/>
      <c r="HLF118" s="376"/>
      <c r="HLG118" s="376"/>
      <c r="HLH118" s="376"/>
      <c r="HLI118" s="376"/>
      <c r="HLJ118" s="376"/>
      <c r="HLK118" s="376"/>
      <c r="HLL118" s="376"/>
      <c r="HLM118" s="376"/>
      <c r="HLN118" s="376"/>
      <c r="HLO118" s="376"/>
      <c r="HLP118" s="376"/>
      <c r="HLQ118" s="376"/>
      <c r="HLR118" s="376"/>
      <c r="HLS118" s="376"/>
      <c r="HLT118" s="376"/>
      <c r="HLU118" s="376"/>
      <c r="HLV118" s="376"/>
      <c r="HLW118" s="376"/>
      <c r="HLX118" s="376"/>
      <c r="HLY118" s="376"/>
      <c r="HLZ118" s="376"/>
      <c r="HMA118" s="376"/>
      <c r="HMB118" s="376"/>
      <c r="HMC118" s="376"/>
      <c r="HMD118" s="376"/>
      <c r="HME118" s="376"/>
      <c r="HMF118" s="376"/>
      <c r="HMG118" s="376"/>
      <c r="HMH118" s="376"/>
      <c r="HMI118" s="376"/>
      <c r="HMJ118" s="376"/>
      <c r="HMK118" s="376"/>
      <c r="HML118" s="376"/>
      <c r="HMM118" s="376"/>
      <c r="HMN118" s="376"/>
      <c r="HMO118" s="376"/>
      <c r="HMP118" s="376"/>
      <c r="HMQ118" s="376"/>
      <c r="HMR118" s="376"/>
      <c r="HMS118" s="376"/>
      <c r="HMT118" s="376"/>
      <c r="HMU118" s="376"/>
      <c r="HMV118" s="376"/>
      <c r="HMW118" s="376"/>
      <c r="HMX118" s="376"/>
      <c r="HMY118" s="376"/>
      <c r="HMZ118" s="376"/>
      <c r="HNA118" s="376"/>
      <c r="HNB118" s="376"/>
      <c r="HNC118" s="376"/>
      <c r="HND118" s="376"/>
      <c r="HNE118" s="376"/>
      <c r="HNF118" s="376"/>
      <c r="HNG118" s="376"/>
      <c r="HNH118" s="376"/>
      <c r="HNI118" s="376"/>
      <c r="HNJ118" s="376"/>
      <c r="HNK118" s="376"/>
      <c r="HNL118" s="376"/>
      <c r="HNM118" s="376"/>
      <c r="HNN118" s="376"/>
      <c r="HNO118" s="376"/>
      <c r="HNP118" s="376"/>
      <c r="HNQ118" s="376"/>
      <c r="HNR118" s="376"/>
      <c r="HNS118" s="376"/>
      <c r="HNT118" s="376"/>
      <c r="HNU118" s="376"/>
      <c r="HNV118" s="376"/>
      <c r="HNW118" s="376"/>
      <c r="HNX118" s="376"/>
      <c r="HNY118" s="376"/>
      <c r="HNZ118" s="376"/>
      <c r="HOA118" s="376"/>
      <c r="HOB118" s="376"/>
      <c r="HOC118" s="376"/>
      <c r="HOD118" s="376"/>
      <c r="HOE118" s="376"/>
      <c r="HOF118" s="376"/>
      <c r="HOG118" s="376"/>
      <c r="HOH118" s="376"/>
      <c r="HOI118" s="376"/>
      <c r="HOJ118" s="376"/>
      <c r="HOK118" s="376"/>
      <c r="HOL118" s="376"/>
      <c r="HOM118" s="376"/>
      <c r="HON118" s="376"/>
      <c r="HOO118" s="376"/>
      <c r="HOP118" s="376"/>
      <c r="HOQ118" s="376"/>
      <c r="HOR118" s="376"/>
      <c r="HOS118" s="376"/>
      <c r="HOT118" s="376"/>
      <c r="HOU118" s="376"/>
      <c r="HOV118" s="376"/>
      <c r="HOW118" s="376"/>
      <c r="HOX118" s="376"/>
      <c r="HOY118" s="376"/>
      <c r="HOZ118" s="376"/>
      <c r="HPA118" s="376"/>
      <c r="HPB118" s="376"/>
      <c r="HPC118" s="376"/>
      <c r="HPD118" s="376"/>
      <c r="HPE118" s="376"/>
      <c r="HPF118" s="376"/>
      <c r="HPG118" s="376"/>
      <c r="HPH118" s="376"/>
      <c r="HPI118" s="376"/>
      <c r="HPJ118" s="376"/>
      <c r="HPK118" s="376"/>
      <c r="HPL118" s="376"/>
      <c r="HPM118" s="376"/>
      <c r="HPN118" s="376"/>
      <c r="HPO118" s="376"/>
      <c r="HPP118" s="376"/>
      <c r="HPQ118" s="376"/>
      <c r="HPR118" s="376"/>
      <c r="HPS118" s="376"/>
      <c r="HPT118" s="376"/>
      <c r="HPU118" s="376"/>
      <c r="HPV118" s="376"/>
      <c r="HPW118" s="376"/>
      <c r="HPX118" s="376"/>
      <c r="HPY118" s="376"/>
      <c r="HPZ118" s="376"/>
      <c r="HQA118" s="376"/>
      <c r="HQB118" s="376"/>
      <c r="HQC118" s="376"/>
      <c r="HQD118" s="376"/>
      <c r="HQE118" s="376"/>
      <c r="HQF118" s="376"/>
      <c r="HQG118" s="376"/>
      <c r="HQH118" s="376"/>
      <c r="HQI118" s="376"/>
      <c r="HQJ118" s="376"/>
      <c r="HQK118" s="376"/>
      <c r="HQL118" s="376"/>
      <c r="HQM118" s="376"/>
      <c r="HQN118" s="376"/>
      <c r="HQO118" s="376"/>
      <c r="HQP118" s="376"/>
      <c r="HQQ118" s="376"/>
      <c r="HQR118" s="376"/>
      <c r="HQS118" s="376"/>
      <c r="HQT118" s="376"/>
      <c r="HQU118" s="376"/>
      <c r="HQV118" s="376"/>
      <c r="HQW118" s="376"/>
      <c r="HQX118" s="376"/>
      <c r="HQY118" s="376"/>
      <c r="HQZ118" s="376"/>
      <c r="HRA118" s="376"/>
      <c r="HRB118" s="376"/>
      <c r="HRC118" s="376"/>
      <c r="HRD118" s="376"/>
      <c r="HRE118" s="376"/>
      <c r="HRF118" s="376"/>
      <c r="HRG118" s="376"/>
      <c r="HRH118" s="376"/>
      <c r="HRI118" s="376"/>
      <c r="HRJ118" s="376"/>
      <c r="HRK118" s="376"/>
      <c r="HRL118" s="376"/>
      <c r="HRM118" s="376"/>
      <c r="HRN118" s="376"/>
      <c r="HRO118" s="376"/>
      <c r="HRP118" s="376"/>
      <c r="HRQ118" s="376"/>
      <c r="HRR118" s="376"/>
      <c r="HRS118" s="376"/>
      <c r="HRT118" s="376"/>
      <c r="HRU118" s="376"/>
      <c r="HRV118" s="376"/>
      <c r="HRW118" s="376"/>
      <c r="HRX118" s="376"/>
      <c r="HRY118" s="376"/>
      <c r="HRZ118" s="376"/>
      <c r="HSA118" s="376"/>
      <c r="HSB118" s="376"/>
      <c r="HSC118" s="376"/>
      <c r="HSD118" s="376"/>
      <c r="HSE118" s="376"/>
      <c r="HSF118" s="376"/>
      <c r="HSG118" s="376"/>
      <c r="HSH118" s="376"/>
      <c r="HSI118" s="376"/>
      <c r="HSJ118" s="376"/>
      <c r="HSK118" s="376"/>
      <c r="HSL118" s="376"/>
      <c r="HSM118" s="376"/>
      <c r="HSN118" s="376"/>
      <c r="HSO118" s="376"/>
      <c r="HSP118" s="376"/>
      <c r="HSQ118" s="376"/>
      <c r="HSR118" s="376"/>
      <c r="HSS118" s="376"/>
      <c r="HST118" s="376"/>
      <c r="HSU118" s="376"/>
      <c r="HSV118" s="376"/>
      <c r="HSW118" s="376"/>
      <c r="HSX118" s="376"/>
      <c r="HSY118" s="376"/>
      <c r="HSZ118" s="376"/>
      <c r="HTA118" s="376"/>
      <c r="HTB118" s="376"/>
      <c r="HTC118" s="376"/>
      <c r="HTD118" s="376"/>
      <c r="HTE118" s="376"/>
      <c r="HTF118" s="376"/>
      <c r="HTG118" s="376"/>
      <c r="HTH118" s="376"/>
      <c r="HTI118" s="376"/>
      <c r="HTJ118" s="376"/>
      <c r="HTK118" s="376"/>
      <c r="HTL118" s="376"/>
      <c r="HTM118" s="376"/>
      <c r="HTN118" s="376"/>
      <c r="HTO118" s="376"/>
      <c r="HTP118" s="376"/>
      <c r="HTQ118" s="376"/>
      <c r="HTR118" s="376"/>
      <c r="HTS118" s="376"/>
      <c r="HTT118" s="376"/>
      <c r="HTU118" s="376"/>
      <c r="HTV118" s="376"/>
      <c r="HTW118" s="376"/>
      <c r="HTX118" s="376"/>
      <c r="HTY118" s="376"/>
      <c r="HTZ118" s="376"/>
      <c r="HUA118" s="376"/>
      <c r="HUB118" s="376"/>
      <c r="HUC118" s="376"/>
      <c r="HUD118" s="376"/>
      <c r="HUE118" s="376"/>
      <c r="HUF118" s="376"/>
      <c r="HUG118" s="376"/>
      <c r="HUH118" s="376"/>
      <c r="HUI118" s="376"/>
      <c r="HUJ118" s="376"/>
      <c r="HUK118" s="376"/>
      <c r="HUL118" s="376"/>
      <c r="HUM118" s="376"/>
      <c r="HUN118" s="376"/>
      <c r="HUO118" s="376"/>
      <c r="HUP118" s="376"/>
      <c r="HUQ118" s="376"/>
      <c r="HUR118" s="376"/>
      <c r="HUS118" s="376"/>
      <c r="HUT118" s="376"/>
      <c r="HUU118" s="376"/>
      <c r="HUV118" s="376"/>
      <c r="HUW118" s="376"/>
      <c r="HUX118" s="376"/>
      <c r="HUY118" s="376"/>
      <c r="HUZ118" s="376"/>
      <c r="HVA118" s="376"/>
      <c r="HVB118" s="376"/>
      <c r="HVC118" s="376"/>
      <c r="HVD118" s="376"/>
      <c r="HVE118" s="376"/>
      <c r="HVF118" s="376"/>
      <c r="HVG118" s="376"/>
      <c r="HVH118" s="376"/>
      <c r="HVI118" s="376"/>
      <c r="HVJ118" s="376"/>
      <c r="HVK118" s="376"/>
      <c r="HVL118" s="376"/>
      <c r="HVM118" s="376"/>
      <c r="HVN118" s="376"/>
      <c r="HVO118" s="376"/>
      <c r="HVP118" s="376"/>
      <c r="HVQ118" s="376"/>
      <c r="HVR118" s="376"/>
      <c r="HVS118" s="376"/>
      <c r="HVT118" s="376"/>
      <c r="HVU118" s="376"/>
      <c r="HVV118" s="376"/>
      <c r="HVW118" s="376"/>
      <c r="HVX118" s="376"/>
      <c r="HVY118" s="376"/>
      <c r="HVZ118" s="376"/>
      <c r="HWA118" s="376"/>
      <c r="HWB118" s="376"/>
      <c r="HWC118" s="376"/>
      <c r="HWD118" s="376"/>
      <c r="HWE118" s="376"/>
      <c r="HWF118" s="376"/>
      <c r="HWG118" s="376"/>
      <c r="HWH118" s="376"/>
      <c r="HWI118" s="376"/>
      <c r="HWJ118" s="376"/>
      <c r="HWK118" s="376"/>
      <c r="HWL118" s="376"/>
      <c r="HWM118" s="376"/>
      <c r="HWN118" s="376"/>
      <c r="HWO118" s="376"/>
      <c r="HWP118" s="376"/>
      <c r="HWQ118" s="376"/>
      <c r="HWR118" s="376"/>
      <c r="HWS118" s="376"/>
      <c r="HWT118" s="376"/>
      <c r="HWU118" s="376"/>
      <c r="HWV118" s="376"/>
      <c r="HWW118" s="376"/>
      <c r="HWX118" s="376"/>
      <c r="HWY118" s="376"/>
      <c r="HWZ118" s="376"/>
      <c r="HXA118" s="376"/>
      <c r="HXB118" s="376"/>
      <c r="HXC118" s="376"/>
      <c r="HXD118" s="376"/>
      <c r="HXE118" s="376"/>
      <c r="HXF118" s="376"/>
      <c r="HXG118" s="376"/>
      <c r="HXH118" s="376"/>
      <c r="HXI118" s="376"/>
      <c r="HXJ118" s="376"/>
      <c r="HXK118" s="376"/>
      <c r="HXL118" s="376"/>
      <c r="HXM118" s="376"/>
      <c r="HXN118" s="376"/>
      <c r="HXO118" s="376"/>
      <c r="HXP118" s="376"/>
      <c r="HXQ118" s="376"/>
      <c r="HXR118" s="376"/>
      <c r="HXS118" s="376"/>
      <c r="HXT118" s="376"/>
      <c r="HXU118" s="376"/>
      <c r="HXV118" s="376"/>
      <c r="HXW118" s="376"/>
      <c r="HXX118" s="376"/>
      <c r="HXY118" s="376"/>
      <c r="HXZ118" s="376"/>
      <c r="HYA118" s="376"/>
      <c r="HYB118" s="376"/>
      <c r="HYC118" s="376"/>
      <c r="HYD118" s="376"/>
      <c r="HYE118" s="376"/>
      <c r="HYF118" s="376"/>
      <c r="HYG118" s="376"/>
      <c r="HYH118" s="376"/>
      <c r="HYI118" s="376"/>
      <c r="HYJ118" s="376"/>
      <c r="HYK118" s="376"/>
      <c r="HYL118" s="376"/>
      <c r="HYM118" s="376"/>
      <c r="HYN118" s="376"/>
      <c r="HYO118" s="376"/>
      <c r="HYP118" s="376"/>
      <c r="HYQ118" s="376"/>
      <c r="HYR118" s="376"/>
      <c r="HYS118" s="376"/>
      <c r="HYT118" s="376"/>
      <c r="HYU118" s="376"/>
      <c r="HYV118" s="376"/>
      <c r="HYW118" s="376"/>
      <c r="HYX118" s="376"/>
      <c r="HYY118" s="376"/>
      <c r="HYZ118" s="376"/>
      <c r="HZA118" s="376"/>
      <c r="HZB118" s="376"/>
      <c r="HZC118" s="376"/>
      <c r="HZD118" s="376"/>
      <c r="HZE118" s="376"/>
      <c r="HZF118" s="376"/>
      <c r="HZG118" s="376"/>
      <c r="HZH118" s="376"/>
      <c r="HZI118" s="376"/>
      <c r="HZJ118" s="376"/>
      <c r="HZK118" s="376"/>
      <c r="HZL118" s="376"/>
      <c r="HZM118" s="376"/>
      <c r="HZN118" s="376"/>
      <c r="HZO118" s="376"/>
      <c r="HZP118" s="376"/>
      <c r="HZQ118" s="376"/>
      <c r="HZR118" s="376"/>
      <c r="HZS118" s="376"/>
      <c r="HZT118" s="376"/>
      <c r="HZU118" s="376"/>
      <c r="HZV118" s="376"/>
      <c r="HZW118" s="376"/>
      <c r="HZX118" s="376"/>
      <c r="HZY118" s="376"/>
      <c r="HZZ118" s="376"/>
      <c r="IAA118" s="376"/>
      <c r="IAB118" s="376"/>
      <c r="IAC118" s="376"/>
      <c r="IAD118" s="376"/>
      <c r="IAE118" s="376"/>
      <c r="IAF118" s="376"/>
      <c r="IAG118" s="376"/>
      <c r="IAH118" s="376"/>
      <c r="IAI118" s="376"/>
      <c r="IAJ118" s="376"/>
      <c r="IAK118" s="376"/>
      <c r="IAL118" s="376"/>
      <c r="IAM118" s="376"/>
      <c r="IAN118" s="376"/>
      <c r="IAO118" s="376"/>
      <c r="IAP118" s="376"/>
      <c r="IAQ118" s="376"/>
      <c r="IAR118" s="376"/>
      <c r="IAS118" s="376"/>
      <c r="IAT118" s="376"/>
      <c r="IAU118" s="376"/>
      <c r="IAV118" s="376"/>
      <c r="IAW118" s="376"/>
      <c r="IAX118" s="376"/>
      <c r="IAY118" s="376"/>
      <c r="IAZ118" s="376"/>
      <c r="IBA118" s="376"/>
      <c r="IBB118" s="376"/>
      <c r="IBC118" s="376"/>
      <c r="IBD118" s="376"/>
      <c r="IBE118" s="376"/>
      <c r="IBF118" s="376"/>
      <c r="IBG118" s="376"/>
      <c r="IBH118" s="376"/>
      <c r="IBI118" s="376"/>
      <c r="IBJ118" s="376"/>
      <c r="IBK118" s="376"/>
      <c r="IBL118" s="376"/>
      <c r="IBM118" s="376"/>
      <c r="IBN118" s="376"/>
      <c r="IBO118" s="376"/>
      <c r="IBP118" s="376"/>
      <c r="IBQ118" s="376"/>
      <c r="IBR118" s="376"/>
      <c r="IBS118" s="376"/>
      <c r="IBT118" s="376"/>
      <c r="IBU118" s="376"/>
      <c r="IBV118" s="376"/>
      <c r="IBW118" s="376"/>
      <c r="IBX118" s="376"/>
      <c r="IBY118" s="376"/>
      <c r="IBZ118" s="376"/>
      <c r="ICA118" s="376"/>
      <c r="ICB118" s="376"/>
      <c r="ICC118" s="376"/>
      <c r="ICD118" s="376"/>
      <c r="ICE118" s="376"/>
      <c r="ICF118" s="376"/>
      <c r="ICG118" s="376"/>
      <c r="ICH118" s="376"/>
      <c r="ICI118" s="376"/>
      <c r="ICJ118" s="376"/>
      <c r="ICK118" s="376"/>
      <c r="ICL118" s="376"/>
      <c r="ICM118" s="376"/>
      <c r="ICN118" s="376"/>
      <c r="ICO118" s="376"/>
      <c r="ICP118" s="376"/>
      <c r="ICQ118" s="376"/>
      <c r="ICR118" s="376"/>
      <c r="ICS118" s="376"/>
      <c r="ICT118" s="376"/>
      <c r="ICU118" s="376"/>
      <c r="ICV118" s="376"/>
      <c r="ICW118" s="376"/>
      <c r="ICX118" s="376"/>
      <c r="ICY118" s="376"/>
      <c r="ICZ118" s="376"/>
      <c r="IDA118" s="376"/>
      <c r="IDB118" s="376"/>
      <c r="IDC118" s="376"/>
      <c r="IDD118" s="376"/>
      <c r="IDE118" s="376"/>
      <c r="IDF118" s="376"/>
      <c r="IDG118" s="376"/>
      <c r="IDH118" s="376"/>
      <c r="IDI118" s="376"/>
      <c r="IDJ118" s="376"/>
      <c r="IDK118" s="376"/>
      <c r="IDL118" s="376"/>
      <c r="IDM118" s="376"/>
      <c r="IDN118" s="376"/>
      <c r="IDO118" s="376"/>
      <c r="IDP118" s="376"/>
      <c r="IDQ118" s="376"/>
      <c r="IDR118" s="376"/>
      <c r="IDS118" s="376"/>
      <c r="IDT118" s="376"/>
      <c r="IDU118" s="376"/>
      <c r="IDV118" s="376"/>
      <c r="IDW118" s="376"/>
      <c r="IDX118" s="376"/>
      <c r="IDY118" s="376"/>
      <c r="IDZ118" s="376"/>
      <c r="IEA118" s="376"/>
      <c r="IEB118" s="376"/>
      <c r="IEC118" s="376"/>
      <c r="IED118" s="376"/>
      <c r="IEE118" s="376"/>
      <c r="IEF118" s="376"/>
      <c r="IEG118" s="376"/>
      <c r="IEH118" s="376"/>
      <c r="IEI118" s="376"/>
      <c r="IEJ118" s="376"/>
      <c r="IEK118" s="376"/>
      <c r="IEL118" s="376"/>
      <c r="IEM118" s="376"/>
      <c r="IEN118" s="376"/>
      <c r="IEO118" s="376"/>
      <c r="IEP118" s="376"/>
      <c r="IEQ118" s="376"/>
      <c r="IER118" s="376"/>
      <c r="IES118" s="376"/>
      <c r="IET118" s="376"/>
      <c r="IEU118" s="376"/>
      <c r="IEV118" s="376"/>
      <c r="IEW118" s="376"/>
      <c r="IEX118" s="376"/>
      <c r="IEY118" s="376"/>
      <c r="IEZ118" s="376"/>
      <c r="IFA118" s="376"/>
      <c r="IFB118" s="376"/>
      <c r="IFC118" s="376"/>
      <c r="IFD118" s="376"/>
      <c r="IFE118" s="376"/>
      <c r="IFF118" s="376"/>
      <c r="IFG118" s="376"/>
      <c r="IFH118" s="376"/>
      <c r="IFI118" s="376"/>
      <c r="IFJ118" s="376"/>
      <c r="IFK118" s="376"/>
      <c r="IFL118" s="376"/>
      <c r="IFM118" s="376"/>
      <c r="IFN118" s="376"/>
      <c r="IFO118" s="376"/>
      <c r="IFP118" s="376"/>
      <c r="IFQ118" s="376"/>
      <c r="IFR118" s="376"/>
      <c r="IFS118" s="376"/>
      <c r="IFT118" s="376"/>
      <c r="IFU118" s="376"/>
      <c r="IFV118" s="376"/>
      <c r="IFW118" s="376"/>
      <c r="IFX118" s="376"/>
      <c r="IFY118" s="376"/>
      <c r="IFZ118" s="376"/>
      <c r="IGA118" s="376"/>
      <c r="IGB118" s="376"/>
      <c r="IGC118" s="376"/>
      <c r="IGD118" s="376"/>
      <c r="IGE118" s="376"/>
      <c r="IGF118" s="376"/>
      <c r="IGG118" s="376"/>
      <c r="IGH118" s="376"/>
      <c r="IGI118" s="376"/>
      <c r="IGJ118" s="376"/>
      <c r="IGK118" s="376"/>
      <c r="IGL118" s="376"/>
      <c r="IGM118" s="376"/>
      <c r="IGN118" s="376"/>
      <c r="IGO118" s="376"/>
      <c r="IGP118" s="376"/>
      <c r="IGQ118" s="376"/>
      <c r="IGR118" s="376"/>
      <c r="IGS118" s="376"/>
      <c r="IGT118" s="376"/>
      <c r="IGU118" s="376"/>
      <c r="IGV118" s="376"/>
      <c r="IGW118" s="376"/>
      <c r="IGX118" s="376"/>
      <c r="IGY118" s="376"/>
      <c r="IGZ118" s="376"/>
      <c r="IHA118" s="376"/>
      <c r="IHB118" s="376"/>
      <c r="IHC118" s="376"/>
      <c r="IHD118" s="376"/>
      <c r="IHE118" s="376"/>
      <c r="IHF118" s="376"/>
      <c r="IHG118" s="376"/>
      <c r="IHH118" s="376"/>
      <c r="IHI118" s="376"/>
      <c r="IHJ118" s="376"/>
      <c r="IHK118" s="376"/>
      <c r="IHL118" s="376"/>
      <c r="IHM118" s="376"/>
      <c r="IHN118" s="376"/>
      <c r="IHO118" s="376"/>
      <c r="IHP118" s="376"/>
      <c r="IHQ118" s="376"/>
      <c r="IHR118" s="376"/>
      <c r="IHS118" s="376"/>
      <c r="IHT118" s="376"/>
      <c r="IHU118" s="376"/>
      <c r="IHV118" s="376"/>
      <c r="IHW118" s="376"/>
      <c r="IHX118" s="376"/>
      <c r="IHY118" s="376"/>
      <c r="IHZ118" s="376"/>
      <c r="IIA118" s="376"/>
      <c r="IIB118" s="376"/>
      <c r="IIC118" s="376"/>
      <c r="IID118" s="376"/>
      <c r="IIE118" s="376"/>
      <c r="IIF118" s="376"/>
      <c r="IIG118" s="376"/>
      <c r="IIH118" s="376"/>
      <c r="III118" s="376"/>
      <c r="IIJ118" s="376"/>
      <c r="IIK118" s="376"/>
      <c r="IIL118" s="376"/>
      <c r="IIM118" s="376"/>
      <c r="IIN118" s="376"/>
      <c r="IIO118" s="376"/>
      <c r="IIP118" s="376"/>
      <c r="IIQ118" s="376"/>
      <c r="IIR118" s="376"/>
      <c r="IIS118" s="376"/>
      <c r="IIT118" s="376"/>
      <c r="IIU118" s="376"/>
      <c r="IIV118" s="376"/>
      <c r="IIW118" s="376"/>
      <c r="IIX118" s="376"/>
      <c r="IIY118" s="376"/>
      <c r="IIZ118" s="376"/>
      <c r="IJA118" s="376"/>
      <c r="IJB118" s="376"/>
      <c r="IJC118" s="376"/>
      <c r="IJD118" s="376"/>
      <c r="IJE118" s="376"/>
      <c r="IJF118" s="376"/>
      <c r="IJG118" s="376"/>
      <c r="IJH118" s="376"/>
      <c r="IJI118" s="376"/>
      <c r="IJJ118" s="376"/>
      <c r="IJK118" s="376"/>
      <c r="IJL118" s="376"/>
      <c r="IJM118" s="376"/>
      <c r="IJN118" s="376"/>
      <c r="IJO118" s="376"/>
      <c r="IJP118" s="376"/>
      <c r="IJQ118" s="376"/>
      <c r="IJR118" s="376"/>
      <c r="IJS118" s="376"/>
      <c r="IJT118" s="376"/>
      <c r="IJU118" s="376"/>
      <c r="IJV118" s="376"/>
      <c r="IJW118" s="376"/>
      <c r="IJX118" s="376"/>
      <c r="IJY118" s="376"/>
      <c r="IJZ118" s="376"/>
      <c r="IKA118" s="376"/>
      <c r="IKB118" s="376"/>
      <c r="IKC118" s="376"/>
      <c r="IKD118" s="376"/>
      <c r="IKE118" s="376"/>
      <c r="IKF118" s="376"/>
      <c r="IKG118" s="376"/>
      <c r="IKH118" s="376"/>
      <c r="IKI118" s="376"/>
      <c r="IKJ118" s="376"/>
      <c r="IKK118" s="376"/>
      <c r="IKL118" s="376"/>
      <c r="IKM118" s="376"/>
      <c r="IKN118" s="376"/>
      <c r="IKO118" s="376"/>
      <c r="IKP118" s="376"/>
      <c r="IKQ118" s="376"/>
      <c r="IKR118" s="376"/>
      <c r="IKS118" s="376"/>
      <c r="IKT118" s="376"/>
      <c r="IKU118" s="376"/>
      <c r="IKV118" s="376"/>
      <c r="IKW118" s="376"/>
      <c r="IKX118" s="376"/>
      <c r="IKY118" s="376"/>
      <c r="IKZ118" s="376"/>
      <c r="ILA118" s="376"/>
      <c r="ILB118" s="376"/>
      <c r="ILC118" s="376"/>
      <c r="ILD118" s="376"/>
      <c r="ILE118" s="376"/>
      <c r="ILF118" s="376"/>
      <c r="ILG118" s="376"/>
      <c r="ILH118" s="376"/>
      <c r="ILI118" s="376"/>
      <c r="ILJ118" s="376"/>
      <c r="ILK118" s="376"/>
      <c r="ILL118" s="376"/>
      <c r="ILM118" s="376"/>
      <c r="ILN118" s="376"/>
      <c r="ILO118" s="376"/>
      <c r="ILP118" s="376"/>
      <c r="ILQ118" s="376"/>
      <c r="ILR118" s="376"/>
      <c r="ILS118" s="376"/>
      <c r="ILT118" s="376"/>
      <c r="ILU118" s="376"/>
      <c r="ILV118" s="376"/>
      <c r="ILW118" s="376"/>
      <c r="ILX118" s="376"/>
      <c r="ILY118" s="376"/>
      <c r="ILZ118" s="376"/>
      <c r="IMA118" s="376"/>
      <c r="IMB118" s="376"/>
      <c r="IMC118" s="376"/>
      <c r="IMD118" s="376"/>
      <c r="IME118" s="376"/>
      <c r="IMF118" s="376"/>
      <c r="IMG118" s="376"/>
      <c r="IMH118" s="376"/>
      <c r="IMI118" s="376"/>
      <c r="IMJ118" s="376"/>
      <c r="IMK118" s="376"/>
      <c r="IML118" s="376"/>
      <c r="IMM118" s="376"/>
      <c r="IMN118" s="376"/>
      <c r="IMO118" s="376"/>
      <c r="IMP118" s="376"/>
      <c r="IMQ118" s="376"/>
      <c r="IMR118" s="376"/>
      <c r="IMS118" s="376"/>
      <c r="IMT118" s="376"/>
      <c r="IMU118" s="376"/>
      <c r="IMV118" s="376"/>
      <c r="IMW118" s="376"/>
      <c r="IMX118" s="376"/>
      <c r="IMY118" s="376"/>
      <c r="IMZ118" s="376"/>
      <c r="INA118" s="376"/>
      <c r="INB118" s="376"/>
      <c r="INC118" s="376"/>
      <c r="IND118" s="376"/>
      <c r="INE118" s="376"/>
      <c r="INF118" s="376"/>
      <c r="ING118" s="376"/>
      <c r="INH118" s="376"/>
      <c r="INI118" s="376"/>
      <c r="INJ118" s="376"/>
      <c r="INK118" s="376"/>
      <c r="INL118" s="376"/>
      <c r="INM118" s="376"/>
      <c r="INN118" s="376"/>
      <c r="INO118" s="376"/>
      <c r="INP118" s="376"/>
      <c r="INQ118" s="376"/>
      <c r="INR118" s="376"/>
      <c r="INS118" s="376"/>
      <c r="INT118" s="376"/>
      <c r="INU118" s="376"/>
      <c r="INV118" s="376"/>
      <c r="INW118" s="376"/>
      <c r="INX118" s="376"/>
      <c r="INY118" s="376"/>
      <c r="INZ118" s="376"/>
      <c r="IOA118" s="376"/>
      <c r="IOB118" s="376"/>
      <c r="IOC118" s="376"/>
      <c r="IOD118" s="376"/>
      <c r="IOE118" s="376"/>
      <c r="IOF118" s="376"/>
      <c r="IOG118" s="376"/>
      <c r="IOH118" s="376"/>
      <c r="IOI118" s="376"/>
      <c r="IOJ118" s="376"/>
      <c r="IOK118" s="376"/>
      <c r="IOL118" s="376"/>
      <c r="IOM118" s="376"/>
      <c r="ION118" s="376"/>
      <c r="IOO118" s="376"/>
      <c r="IOP118" s="376"/>
      <c r="IOQ118" s="376"/>
      <c r="IOR118" s="376"/>
      <c r="IOS118" s="376"/>
      <c r="IOT118" s="376"/>
      <c r="IOU118" s="376"/>
      <c r="IOV118" s="376"/>
      <c r="IOW118" s="376"/>
      <c r="IOX118" s="376"/>
      <c r="IOY118" s="376"/>
      <c r="IOZ118" s="376"/>
      <c r="IPA118" s="376"/>
      <c r="IPB118" s="376"/>
      <c r="IPC118" s="376"/>
      <c r="IPD118" s="376"/>
      <c r="IPE118" s="376"/>
      <c r="IPF118" s="376"/>
      <c r="IPG118" s="376"/>
      <c r="IPH118" s="376"/>
      <c r="IPI118" s="376"/>
      <c r="IPJ118" s="376"/>
      <c r="IPK118" s="376"/>
      <c r="IPL118" s="376"/>
      <c r="IPM118" s="376"/>
      <c r="IPN118" s="376"/>
      <c r="IPO118" s="376"/>
      <c r="IPP118" s="376"/>
      <c r="IPQ118" s="376"/>
      <c r="IPR118" s="376"/>
      <c r="IPS118" s="376"/>
      <c r="IPT118" s="376"/>
      <c r="IPU118" s="376"/>
      <c r="IPV118" s="376"/>
      <c r="IPW118" s="376"/>
      <c r="IPX118" s="376"/>
      <c r="IPY118" s="376"/>
      <c r="IPZ118" s="376"/>
      <c r="IQA118" s="376"/>
      <c r="IQB118" s="376"/>
      <c r="IQC118" s="376"/>
      <c r="IQD118" s="376"/>
      <c r="IQE118" s="376"/>
      <c r="IQF118" s="376"/>
      <c r="IQG118" s="376"/>
      <c r="IQH118" s="376"/>
      <c r="IQI118" s="376"/>
      <c r="IQJ118" s="376"/>
      <c r="IQK118" s="376"/>
      <c r="IQL118" s="376"/>
      <c r="IQM118" s="376"/>
      <c r="IQN118" s="376"/>
      <c r="IQO118" s="376"/>
      <c r="IQP118" s="376"/>
      <c r="IQQ118" s="376"/>
      <c r="IQR118" s="376"/>
      <c r="IQS118" s="376"/>
      <c r="IQT118" s="376"/>
      <c r="IQU118" s="376"/>
      <c r="IQV118" s="376"/>
      <c r="IQW118" s="376"/>
      <c r="IQX118" s="376"/>
      <c r="IQY118" s="376"/>
      <c r="IQZ118" s="376"/>
      <c r="IRA118" s="376"/>
      <c r="IRB118" s="376"/>
      <c r="IRC118" s="376"/>
      <c r="IRD118" s="376"/>
      <c r="IRE118" s="376"/>
      <c r="IRF118" s="376"/>
      <c r="IRG118" s="376"/>
      <c r="IRH118" s="376"/>
      <c r="IRI118" s="376"/>
      <c r="IRJ118" s="376"/>
      <c r="IRK118" s="376"/>
      <c r="IRL118" s="376"/>
      <c r="IRM118" s="376"/>
      <c r="IRN118" s="376"/>
      <c r="IRO118" s="376"/>
      <c r="IRP118" s="376"/>
      <c r="IRQ118" s="376"/>
      <c r="IRR118" s="376"/>
      <c r="IRS118" s="376"/>
      <c r="IRT118" s="376"/>
      <c r="IRU118" s="376"/>
      <c r="IRV118" s="376"/>
      <c r="IRW118" s="376"/>
      <c r="IRX118" s="376"/>
      <c r="IRY118" s="376"/>
      <c r="IRZ118" s="376"/>
      <c r="ISA118" s="376"/>
      <c r="ISB118" s="376"/>
      <c r="ISC118" s="376"/>
      <c r="ISD118" s="376"/>
      <c r="ISE118" s="376"/>
      <c r="ISF118" s="376"/>
      <c r="ISG118" s="376"/>
      <c r="ISH118" s="376"/>
      <c r="ISI118" s="376"/>
      <c r="ISJ118" s="376"/>
      <c r="ISK118" s="376"/>
      <c r="ISL118" s="376"/>
      <c r="ISM118" s="376"/>
      <c r="ISN118" s="376"/>
      <c r="ISO118" s="376"/>
      <c r="ISP118" s="376"/>
      <c r="ISQ118" s="376"/>
      <c r="ISR118" s="376"/>
      <c r="ISS118" s="376"/>
      <c r="IST118" s="376"/>
      <c r="ISU118" s="376"/>
      <c r="ISV118" s="376"/>
      <c r="ISW118" s="376"/>
      <c r="ISX118" s="376"/>
      <c r="ISY118" s="376"/>
      <c r="ISZ118" s="376"/>
      <c r="ITA118" s="376"/>
      <c r="ITB118" s="376"/>
      <c r="ITC118" s="376"/>
      <c r="ITD118" s="376"/>
      <c r="ITE118" s="376"/>
      <c r="ITF118" s="376"/>
      <c r="ITG118" s="376"/>
      <c r="ITH118" s="376"/>
      <c r="ITI118" s="376"/>
      <c r="ITJ118" s="376"/>
      <c r="ITK118" s="376"/>
      <c r="ITL118" s="376"/>
      <c r="ITM118" s="376"/>
      <c r="ITN118" s="376"/>
      <c r="ITO118" s="376"/>
      <c r="ITP118" s="376"/>
      <c r="ITQ118" s="376"/>
      <c r="ITR118" s="376"/>
      <c r="ITS118" s="376"/>
      <c r="ITT118" s="376"/>
      <c r="ITU118" s="376"/>
      <c r="ITV118" s="376"/>
      <c r="ITW118" s="376"/>
      <c r="ITX118" s="376"/>
      <c r="ITY118" s="376"/>
      <c r="ITZ118" s="376"/>
      <c r="IUA118" s="376"/>
      <c r="IUB118" s="376"/>
      <c r="IUC118" s="376"/>
      <c r="IUD118" s="376"/>
      <c r="IUE118" s="376"/>
      <c r="IUF118" s="376"/>
      <c r="IUG118" s="376"/>
      <c r="IUH118" s="376"/>
      <c r="IUI118" s="376"/>
      <c r="IUJ118" s="376"/>
      <c r="IUK118" s="376"/>
      <c r="IUL118" s="376"/>
      <c r="IUM118" s="376"/>
      <c r="IUN118" s="376"/>
      <c r="IUO118" s="376"/>
      <c r="IUP118" s="376"/>
      <c r="IUQ118" s="376"/>
      <c r="IUR118" s="376"/>
      <c r="IUS118" s="376"/>
      <c r="IUT118" s="376"/>
      <c r="IUU118" s="376"/>
      <c r="IUV118" s="376"/>
      <c r="IUW118" s="376"/>
      <c r="IUX118" s="376"/>
      <c r="IUY118" s="376"/>
      <c r="IUZ118" s="376"/>
      <c r="IVA118" s="376"/>
      <c r="IVB118" s="376"/>
      <c r="IVC118" s="376"/>
      <c r="IVD118" s="376"/>
      <c r="IVE118" s="376"/>
      <c r="IVF118" s="376"/>
      <c r="IVG118" s="376"/>
      <c r="IVH118" s="376"/>
      <c r="IVI118" s="376"/>
      <c r="IVJ118" s="376"/>
      <c r="IVK118" s="376"/>
      <c r="IVL118" s="376"/>
      <c r="IVM118" s="376"/>
      <c r="IVN118" s="376"/>
      <c r="IVO118" s="376"/>
      <c r="IVP118" s="376"/>
      <c r="IVQ118" s="376"/>
      <c r="IVR118" s="376"/>
      <c r="IVS118" s="376"/>
      <c r="IVT118" s="376"/>
      <c r="IVU118" s="376"/>
      <c r="IVV118" s="376"/>
      <c r="IVW118" s="376"/>
      <c r="IVX118" s="376"/>
      <c r="IVY118" s="376"/>
      <c r="IVZ118" s="376"/>
      <c r="IWA118" s="376"/>
      <c r="IWB118" s="376"/>
      <c r="IWC118" s="376"/>
      <c r="IWD118" s="376"/>
      <c r="IWE118" s="376"/>
      <c r="IWF118" s="376"/>
      <c r="IWG118" s="376"/>
      <c r="IWH118" s="376"/>
      <c r="IWI118" s="376"/>
      <c r="IWJ118" s="376"/>
      <c r="IWK118" s="376"/>
      <c r="IWL118" s="376"/>
      <c r="IWM118" s="376"/>
      <c r="IWN118" s="376"/>
      <c r="IWO118" s="376"/>
      <c r="IWP118" s="376"/>
      <c r="IWQ118" s="376"/>
      <c r="IWR118" s="376"/>
      <c r="IWS118" s="376"/>
      <c r="IWT118" s="376"/>
      <c r="IWU118" s="376"/>
      <c r="IWV118" s="376"/>
      <c r="IWW118" s="376"/>
      <c r="IWX118" s="376"/>
      <c r="IWY118" s="376"/>
      <c r="IWZ118" s="376"/>
      <c r="IXA118" s="376"/>
      <c r="IXB118" s="376"/>
      <c r="IXC118" s="376"/>
      <c r="IXD118" s="376"/>
      <c r="IXE118" s="376"/>
      <c r="IXF118" s="376"/>
      <c r="IXG118" s="376"/>
      <c r="IXH118" s="376"/>
      <c r="IXI118" s="376"/>
      <c r="IXJ118" s="376"/>
      <c r="IXK118" s="376"/>
      <c r="IXL118" s="376"/>
      <c r="IXM118" s="376"/>
      <c r="IXN118" s="376"/>
      <c r="IXO118" s="376"/>
      <c r="IXP118" s="376"/>
      <c r="IXQ118" s="376"/>
      <c r="IXR118" s="376"/>
      <c r="IXS118" s="376"/>
      <c r="IXT118" s="376"/>
      <c r="IXU118" s="376"/>
      <c r="IXV118" s="376"/>
      <c r="IXW118" s="376"/>
      <c r="IXX118" s="376"/>
      <c r="IXY118" s="376"/>
      <c r="IXZ118" s="376"/>
      <c r="IYA118" s="376"/>
      <c r="IYB118" s="376"/>
      <c r="IYC118" s="376"/>
      <c r="IYD118" s="376"/>
      <c r="IYE118" s="376"/>
      <c r="IYF118" s="376"/>
      <c r="IYG118" s="376"/>
      <c r="IYH118" s="376"/>
      <c r="IYI118" s="376"/>
      <c r="IYJ118" s="376"/>
      <c r="IYK118" s="376"/>
      <c r="IYL118" s="376"/>
      <c r="IYM118" s="376"/>
      <c r="IYN118" s="376"/>
      <c r="IYO118" s="376"/>
      <c r="IYP118" s="376"/>
      <c r="IYQ118" s="376"/>
      <c r="IYR118" s="376"/>
      <c r="IYS118" s="376"/>
      <c r="IYT118" s="376"/>
      <c r="IYU118" s="376"/>
      <c r="IYV118" s="376"/>
      <c r="IYW118" s="376"/>
      <c r="IYX118" s="376"/>
      <c r="IYY118" s="376"/>
      <c r="IYZ118" s="376"/>
      <c r="IZA118" s="376"/>
      <c r="IZB118" s="376"/>
      <c r="IZC118" s="376"/>
      <c r="IZD118" s="376"/>
      <c r="IZE118" s="376"/>
      <c r="IZF118" s="376"/>
      <c r="IZG118" s="376"/>
      <c r="IZH118" s="376"/>
      <c r="IZI118" s="376"/>
      <c r="IZJ118" s="376"/>
      <c r="IZK118" s="376"/>
      <c r="IZL118" s="376"/>
      <c r="IZM118" s="376"/>
      <c r="IZN118" s="376"/>
      <c r="IZO118" s="376"/>
      <c r="IZP118" s="376"/>
      <c r="IZQ118" s="376"/>
      <c r="IZR118" s="376"/>
      <c r="IZS118" s="376"/>
      <c r="IZT118" s="376"/>
      <c r="IZU118" s="376"/>
      <c r="IZV118" s="376"/>
      <c r="IZW118" s="376"/>
      <c r="IZX118" s="376"/>
      <c r="IZY118" s="376"/>
      <c r="IZZ118" s="376"/>
      <c r="JAA118" s="376"/>
      <c r="JAB118" s="376"/>
      <c r="JAC118" s="376"/>
      <c r="JAD118" s="376"/>
      <c r="JAE118" s="376"/>
      <c r="JAF118" s="376"/>
      <c r="JAG118" s="376"/>
      <c r="JAH118" s="376"/>
      <c r="JAI118" s="376"/>
      <c r="JAJ118" s="376"/>
      <c r="JAK118" s="376"/>
      <c r="JAL118" s="376"/>
      <c r="JAM118" s="376"/>
      <c r="JAN118" s="376"/>
      <c r="JAO118" s="376"/>
      <c r="JAP118" s="376"/>
      <c r="JAQ118" s="376"/>
      <c r="JAR118" s="376"/>
      <c r="JAS118" s="376"/>
      <c r="JAT118" s="376"/>
      <c r="JAU118" s="376"/>
      <c r="JAV118" s="376"/>
      <c r="JAW118" s="376"/>
      <c r="JAX118" s="376"/>
      <c r="JAY118" s="376"/>
      <c r="JAZ118" s="376"/>
      <c r="JBA118" s="376"/>
      <c r="JBB118" s="376"/>
      <c r="JBC118" s="376"/>
      <c r="JBD118" s="376"/>
      <c r="JBE118" s="376"/>
      <c r="JBF118" s="376"/>
      <c r="JBG118" s="376"/>
      <c r="JBH118" s="376"/>
      <c r="JBI118" s="376"/>
      <c r="JBJ118" s="376"/>
      <c r="JBK118" s="376"/>
      <c r="JBL118" s="376"/>
      <c r="JBM118" s="376"/>
      <c r="JBN118" s="376"/>
      <c r="JBO118" s="376"/>
      <c r="JBP118" s="376"/>
      <c r="JBQ118" s="376"/>
      <c r="JBR118" s="376"/>
      <c r="JBS118" s="376"/>
      <c r="JBT118" s="376"/>
      <c r="JBU118" s="376"/>
      <c r="JBV118" s="376"/>
      <c r="JBW118" s="376"/>
      <c r="JBX118" s="376"/>
      <c r="JBY118" s="376"/>
      <c r="JBZ118" s="376"/>
      <c r="JCA118" s="376"/>
      <c r="JCB118" s="376"/>
      <c r="JCC118" s="376"/>
      <c r="JCD118" s="376"/>
      <c r="JCE118" s="376"/>
      <c r="JCF118" s="376"/>
      <c r="JCG118" s="376"/>
      <c r="JCH118" s="376"/>
      <c r="JCI118" s="376"/>
      <c r="JCJ118" s="376"/>
      <c r="JCK118" s="376"/>
      <c r="JCL118" s="376"/>
      <c r="JCM118" s="376"/>
      <c r="JCN118" s="376"/>
      <c r="JCO118" s="376"/>
      <c r="JCP118" s="376"/>
      <c r="JCQ118" s="376"/>
      <c r="JCR118" s="376"/>
      <c r="JCS118" s="376"/>
      <c r="JCT118" s="376"/>
      <c r="JCU118" s="376"/>
      <c r="JCV118" s="376"/>
      <c r="JCW118" s="376"/>
      <c r="JCX118" s="376"/>
      <c r="JCY118" s="376"/>
      <c r="JCZ118" s="376"/>
      <c r="JDA118" s="376"/>
      <c r="JDB118" s="376"/>
      <c r="JDC118" s="376"/>
      <c r="JDD118" s="376"/>
      <c r="JDE118" s="376"/>
      <c r="JDF118" s="376"/>
      <c r="JDG118" s="376"/>
      <c r="JDH118" s="376"/>
      <c r="JDI118" s="376"/>
      <c r="JDJ118" s="376"/>
      <c r="JDK118" s="376"/>
      <c r="JDL118" s="376"/>
      <c r="JDM118" s="376"/>
      <c r="JDN118" s="376"/>
      <c r="JDO118" s="376"/>
      <c r="JDP118" s="376"/>
      <c r="JDQ118" s="376"/>
      <c r="JDR118" s="376"/>
      <c r="JDS118" s="376"/>
      <c r="JDT118" s="376"/>
      <c r="JDU118" s="376"/>
      <c r="JDV118" s="376"/>
      <c r="JDW118" s="376"/>
      <c r="JDX118" s="376"/>
      <c r="JDY118" s="376"/>
      <c r="JDZ118" s="376"/>
      <c r="JEA118" s="376"/>
      <c r="JEB118" s="376"/>
      <c r="JEC118" s="376"/>
      <c r="JED118" s="376"/>
      <c r="JEE118" s="376"/>
      <c r="JEF118" s="376"/>
      <c r="JEG118" s="376"/>
      <c r="JEH118" s="376"/>
      <c r="JEI118" s="376"/>
      <c r="JEJ118" s="376"/>
      <c r="JEK118" s="376"/>
      <c r="JEL118" s="376"/>
      <c r="JEM118" s="376"/>
      <c r="JEN118" s="376"/>
      <c r="JEO118" s="376"/>
      <c r="JEP118" s="376"/>
      <c r="JEQ118" s="376"/>
      <c r="JER118" s="376"/>
      <c r="JES118" s="376"/>
      <c r="JET118" s="376"/>
      <c r="JEU118" s="376"/>
      <c r="JEV118" s="376"/>
      <c r="JEW118" s="376"/>
      <c r="JEX118" s="376"/>
      <c r="JEY118" s="376"/>
      <c r="JEZ118" s="376"/>
      <c r="JFA118" s="376"/>
      <c r="JFB118" s="376"/>
      <c r="JFC118" s="376"/>
      <c r="JFD118" s="376"/>
      <c r="JFE118" s="376"/>
      <c r="JFF118" s="376"/>
      <c r="JFG118" s="376"/>
      <c r="JFH118" s="376"/>
      <c r="JFI118" s="376"/>
      <c r="JFJ118" s="376"/>
      <c r="JFK118" s="376"/>
      <c r="JFL118" s="376"/>
      <c r="JFM118" s="376"/>
      <c r="JFN118" s="376"/>
      <c r="JFO118" s="376"/>
      <c r="JFP118" s="376"/>
      <c r="JFQ118" s="376"/>
      <c r="JFR118" s="376"/>
      <c r="JFS118" s="376"/>
      <c r="JFT118" s="376"/>
      <c r="JFU118" s="376"/>
      <c r="JFV118" s="376"/>
      <c r="JFW118" s="376"/>
      <c r="JFX118" s="376"/>
      <c r="JFY118" s="376"/>
      <c r="JFZ118" s="376"/>
      <c r="JGA118" s="376"/>
      <c r="JGB118" s="376"/>
      <c r="JGC118" s="376"/>
      <c r="JGD118" s="376"/>
      <c r="JGE118" s="376"/>
      <c r="JGF118" s="376"/>
      <c r="JGG118" s="376"/>
      <c r="JGH118" s="376"/>
      <c r="JGI118" s="376"/>
      <c r="JGJ118" s="376"/>
      <c r="JGK118" s="376"/>
      <c r="JGL118" s="376"/>
      <c r="JGM118" s="376"/>
      <c r="JGN118" s="376"/>
      <c r="JGO118" s="376"/>
      <c r="JGP118" s="376"/>
      <c r="JGQ118" s="376"/>
      <c r="JGR118" s="376"/>
      <c r="JGS118" s="376"/>
      <c r="JGT118" s="376"/>
      <c r="JGU118" s="376"/>
      <c r="JGV118" s="376"/>
      <c r="JGW118" s="376"/>
      <c r="JGX118" s="376"/>
      <c r="JGY118" s="376"/>
      <c r="JGZ118" s="376"/>
      <c r="JHA118" s="376"/>
      <c r="JHB118" s="376"/>
      <c r="JHC118" s="376"/>
      <c r="JHD118" s="376"/>
      <c r="JHE118" s="376"/>
      <c r="JHF118" s="376"/>
      <c r="JHG118" s="376"/>
      <c r="JHH118" s="376"/>
      <c r="JHI118" s="376"/>
      <c r="JHJ118" s="376"/>
      <c r="JHK118" s="376"/>
      <c r="JHL118" s="376"/>
      <c r="JHM118" s="376"/>
      <c r="JHN118" s="376"/>
      <c r="JHO118" s="376"/>
      <c r="JHP118" s="376"/>
      <c r="JHQ118" s="376"/>
      <c r="JHR118" s="376"/>
      <c r="JHS118" s="376"/>
      <c r="JHT118" s="376"/>
      <c r="JHU118" s="376"/>
      <c r="JHV118" s="376"/>
      <c r="JHW118" s="376"/>
      <c r="JHX118" s="376"/>
      <c r="JHY118" s="376"/>
      <c r="JHZ118" s="376"/>
      <c r="JIA118" s="376"/>
      <c r="JIB118" s="376"/>
      <c r="JIC118" s="376"/>
      <c r="JID118" s="376"/>
      <c r="JIE118" s="376"/>
      <c r="JIF118" s="376"/>
      <c r="JIG118" s="376"/>
      <c r="JIH118" s="376"/>
      <c r="JII118" s="376"/>
      <c r="JIJ118" s="376"/>
      <c r="JIK118" s="376"/>
      <c r="JIL118" s="376"/>
      <c r="JIM118" s="376"/>
      <c r="JIN118" s="376"/>
      <c r="JIO118" s="376"/>
      <c r="JIP118" s="376"/>
      <c r="JIQ118" s="376"/>
      <c r="JIR118" s="376"/>
      <c r="JIS118" s="376"/>
      <c r="JIT118" s="376"/>
      <c r="JIU118" s="376"/>
      <c r="JIV118" s="376"/>
      <c r="JIW118" s="376"/>
      <c r="JIX118" s="376"/>
      <c r="JIY118" s="376"/>
      <c r="JIZ118" s="376"/>
      <c r="JJA118" s="376"/>
      <c r="JJB118" s="376"/>
      <c r="JJC118" s="376"/>
      <c r="JJD118" s="376"/>
      <c r="JJE118" s="376"/>
      <c r="JJF118" s="376"/>
      <c r="JJG118" s="376"/>
      <c r="JJH118" s="376"/>
      <c r="JJI118" s="376"/>
      <c r="JJJ118" s="376"/>
      <c r="JJK118" s="376"/>
      <c r="JJL118" s="376"/>
      <c r="JJM118" s="376"/>
      <c r="JJN118" s="376"/>
      <c r="JJO118" s="376"/>
      <c r="JJP118" s="376"/>
      <c r="JJQ118" s="376"/>
      <c r="JJR118" s="376"/>
      <c r="JJS118" s="376"/>
      <c r="JJT118" s="376"/>
      <c r="JJU118" s="376"/>
      <c r="JJV118" s="376"/>
      <c r="JJW118" s="376"/>
      <c r="JJX118" s="376"/>
      <c r="JJY118" s="376"/>
      <c r="JJZ118" s="376"/>
      <c r="JKA118" s="376"/>
      <c r="JKB118" s="376"/>
      <c r="JKC118" s="376"/>
      <c r="JKD118" s="376"/>
      <c r="JKE118" s="376"/>
      <c r="JKF118" s="376"/>
      <c r="JKG118" s="376"/>
      <c r="JKH118" s="376"/>
      <c r="JKI118" s="376"/>
      <c r="JKJ118" s="376"/>
      <c r="JKK118" s="376"/>
      <c r="JKL118" s="376"/>
      <c r="JKM118" s="376"/>
      <c r="JKN118" s="376"/>
      <c r="JKO118" s="376"/>
      <c r="JKP118" s="376"/>
      <c r="JKQ118" s="376"/>
      <c r="JKR118" s="376"/>
      <c r="JKS118" s="376"/>
      <c r="JKT118" s="376"/>
      <c r="JKU118" s="376"/>
      <c r="JKV118" s="376"/>
      <c r="JKW118" s="376"/>
      <c r="JKX118" s="376"/>
      <c r="JKY118" s="376"/>
      <c r="JKZ118" s="376"/>
      <c r="JLA118" s="376"/>
      <c r="JLB118" s="376"/>
      <c r="JLC118" s="376"/>
      <c r="JLD118" s="376"/>
      <c r="JLE118" s="376"/>
      <c r="JLF118" s="376"/>
      <c r="JLG118" s="376"/>
      <c r="JLH118" s="376"/>
      <c r="JLI118" s="376"/>
      <c r="JLJ118" s="376"/>
      <c r="JLK118" s="376"/>
      <c r="JLL118" s="376"/>
      <c r="JLM118" s="376"/>
      <c r="JLN118" s="376"/>
      <c r="JLO118" s="376"/>
      <c r="JLP118" s="376"/>
      <c r="JLQ118" s="376"/>
      <c r="JLR118" s="376"/>
      <c r="JLS118" s="376"/>
      <c r="JLT118" s="376"/>
      <c r="JLU118" s="376"/>
      <c r="JLV118" s="376"/>
      <c r="JLW118" s="376"/>
      <c r="JLX118" s="376"/>
      <c r="JLY118" s="376"/>
      <c r="JLZ118" s="376"/>
      <c r="JMA118" s="376"/>
      <c r="JMB118" s="376"/>
      <c r="JMC118" s="376"/>
      <c r="JMD118" s="376"/>
      <c r="JME118" s="376"/>
      <c r="JMF118" s="376"/>
      <c r="JMG118" s="376"/>
      <c r="JMH118" s="376"/>
      <c r="JMI118" s="376"/>
      <c r="JMJ118" s="376"/>
      <c r="JMK118" s="376"/>
      <c r="JML118" s="376"/>
      <c r="JMM118" s="376"/>
      <c r="JMN118" s="376"/>
      <c r="JMO118" s="376"/>
      <c r="JMP118" s="376"/>
      <c r="JMQ118" s="376"/>
      <c r="JMR118" s="376"/>
      <c r="JMS118" s="376"/>
      <c r="JMT118" s="376"/>
      <c r="JMU118" s="376"/>
      <c r="JMV118" s="376"/>
      <c r="JMW118" s="376"/>
      <c r="JMX118" s="376"/>
      <c r="JMY118" s="376"/>
      <c r="JMZ118" s="376"/>
      <c r="JNA118" s="376"/>
      <c r="JNB118" s="376"/>
      <c r="JNC118" s="376"/>
      <c r="JND118" s="376"/>
      <c r="JNE118" s="376"/>
      <c r="JNF118" s="376"/>
      <c r="JNG118" s="376"/>
      <c r="JNH118" s="376"/>
      <c r="JNI118" s="376"/>
      <c r="JNJ118" s="376"/>
      <c r="JNK118" s="376"/>
      <c r="JNL118" s="376"/>
      <c r="JNM118" s="376"/>
      <c r="JNN118" s="376"/>
      <c r="JNO118" s="376"/>
      <c r="JNP118" s="376"/>
      <c r="JNQ118" s="376"/>
      <c r="JNR118" s="376"/>
      <c r="JNS118" s="376"/>
      <c r="JNT118" s="376"/>
      <c r="JNU118" s="376"/>
      <c r="JNV118" s="376"/>
      <c r="JNW118" s="376"/>
      <c r="JNX118" s="376"/>
      <c r="JNY118" s="376"/>
      <c r="JNZ118" s="376"/>
      <c r="JOA118" s="376"/>
      <c r="JOB118" s="376"/>
      <c r="JOC118" s="376"/>
      <c r="JOD118" s="376"/>
      <c r="JOE118" s="376"/>
      <c r="JOF118" s="376"/>
      <c r="JOG118" s="376"/>
      <c r="JOH118" s="376"/>
      <c r="JOI118" s="376"/>
      <c r="JOJ118" s="376"/>
      <c r="JOK118" s="376"/>
      <c r="JOL118" s="376"/>
      <c r="JOM118" s="376"/>
      <c r="JON118" s="376"/>
      <c r="JOO118" s="376"/>
      <c r="JOP118" s="376"/>
      <c r="JOQ118" s="376"/>
      <c r="JOR118" s="376"/>
      <c r="JOS118" s="376"/>
      <c r="JOT118" s="376"/>
      <c r="JOU118" s="376"/>
      <c r="JOV118" s="376"/>
      <c r="JOW118" s="376"/>
      <c r="JOX118" s="376"/>
      <c r="JOY118" s="376"/>
      <c r="JOZ118" s="376"/>
      <c r="JPA118" s="376"/>
      <c r="JPB118" s="376"/>
      <c r="JPC118" s="376"/>
      <c r="JPD118" s="376"/>
      <c r="JPE118" s="376"/>
      <c r="JPF118" s="376"/>
      <c r="JPG118" s="376"/>
      <c r="JPH118" s="376"/>
      <c r="JPI118" s="376"/>
      <c r="JPJ118" s="376"/>
      <c r="JPK118" s="376"/>
      <c r="JPL118" s="376"/>
      <c r="JPM118" s="376"/>
      <c r="JPN118" s="376"/>
      <c r="JPO118" s="376"/>
      <c r="JPP118" s="376"/>
      <c r="JPQ118" s="376"/>
      <c r="JPR118" s="376"/>
      <c r="JPS118" s="376"/>
      <c r="JPT118" s="376"/>
      <c r="JPU118" s="376"/>
      <c r="JPV118" s="376"/>
      <c r="JPW118" s="376"/>
      <c r="JPX118" s="376"/>
      <c r="JPY118" s="376"/>
      <c r="JPZ118" s="376"/>
      <c r="JQA118" s="376"/>
      <c r="JQB118" s="376"/>
      <c r="JQC118" s="376"/>
      <c r="JQD118" s="376"/>
      <c r="JQE118" s="376"/>
      <c r="JQF118" s="376"/>
      <c r="JQG118" s="376"/>
      <c r="JQH118" s="376"/>
      <c r="JQI118" s="376"/>
      <c r="JQJ118" s="376"/>
      <c r="JQK118" s="376"/>
      <c r="JQL118" s="376"/>
      <c r="JQM118" s="376"/>
      <c r="JQN118" s="376"/>
      <c r="JQO118" s="376"/>
      <c r="JQP118" s="376"/>
      <c r="JQQ118" s="376"/>
      <c r="JQR118" s="376"/>
      <c r="JQS118" s="376"/>
      <c r="JQT118" s="376"/>
      <c r="JQU118" s="376"/>
      <c r="JQV118" s="376"/>
      <c r="JQW118" s="376"/>
      <c r="JQX118" s="376"/>
      <c r="JQY118" s="376"/>
      <c r="JQZ118" s="376"/>
      <c r="JRA118" s="376"/>
      <c r="JRB118" s="376"/>
      <c r="JRC118" s="376"/>
      <c r="JRD118" s="376"/>
      <c r="JRE118" s="376"/>
      <c r="JRF118" s="376"/>
      <c r="JRG118" s="376"/>
      <c r="JRH118" s="376"/>
      <c r="JRI118" s="376"/>
      <c r="JRJ118" s="376"/>
      <c r="JRK118" s="376"/>
      <c r="JRL118" s="376"/>
      <c r="JRM118" s="376"/>
      <c r="JRN118" s="376"/>
      <c r="JRO118" s="376"/>
      <c r="JRP118" s="376"/>
      <c r="JRQ118" s="376"/>
      <c r="JRR118" s="376"/>
      <c r="JRS118" s="376"/>
      <c r="JRT118" s="376"/>
      <c r="JRU118" s="376"/>
      <c r="JRV118" s="376"/>
      <c r="JRW118" s="376"/>
      <c r="JRX118" s="376"/>
      <c r="JRY118" s="376"/>
      <c r="JRZ118" s="376"/>
      <c r="JSA118" s="376"/>
      <c r="JSB118" s="376"/>
      <c r="JSC118" s="376"/>
      <c r="JSD118" s="376"/>
      <c r="JSE118" s="376"/>
      <c r="JSF118" s="376"/>
      <c r="JSG118" s="376"/>
      <c r="JSH118" s="376"/>
      <c r="JSI118" s="376"/>
      <c r="JSJ118" s="376"/>
      <c r="JSK118" s="376"/>
      <c r="JSL118" s="376"/>
      <c r="JSM118" s="376"/>
      <c r="JSN118" s="376"/>
      <c r="JSO118" s="376"/>
      <c r="JSP118" s="376"/>
      <c r="JSQ118" s="376"/>
      <c r="JSR118" s="376"/>
      <c r="JSS118" s="376"/>
      <c r="JST118" s="376"/>
      <c r="JSU118" s="376"/>
      <c r="JSV118" s="376"/>
      <c r="JSW118" s="376"/>
      <c r="JSX118" s="376"/>
      <c r="JSY118" s="376"/>
      <c r="JSZ118" s="376"/>
      <c r="JTA118" s="376"/>
      <c r="JTB118" s="376"/>
      <c r="JTC118" s="376"/>
      <c r="JTD118" s="376"/>
      <c r="JTE118" s="376"/>
      <c r="JTF118" s="376"/>
      <c r="JTG118" s="376"/>
      <c r="JTH118" s="376"/>
      <c r="JTI118" s="376"/>
      <c r="JTJ118" s="376"/>
      <c r="JTK118" s="376"/>
      <c r="JTL118" s="376"/>
      <c r="JTM118" s="376"/>
      <c r="JTN118" s="376"/>
      <c r="JTO118" s="376"/>
      <c r="JTP118" s="376"/>
      <c r="JTQ118" s="376"/>
      <c r="JTR118" s="376"/>
      <c r="JTS118" s="376"/>
      <c r="JTT118" s="376"/>
      <c r="JTU118" s="376"/>
      <c r="JTV118" s="376"/>
      <c r="JTW118" s="376"/>
      <c r="JTX118" s="376"/>
      <c r="JTY118" s="376"/>
      <c r="JTZ118" s="376"/>
      <c r="JUA118" s="376"/>
      <c r="JUB118" s="376"/>
      <c r="JUC118" s="376"/>
      <c r="JUD118" s="376"/>
      <c r="JUE118" s="376"/>
      <c r="JUF118" s="376"/>
      <c r="JUG118" s="376"/>
      <c r="JUH118" s="376"/>
      <c r="JUI118" s="376"/>
      <c r="JUJ118" s="376"/>
      <c r="JUK118" s="376"/>
      <c r="JUL118" s="376"/>
      <c r="JUM118" s="376"/>
      <c r="JUN118" s="376"/>
      <c r="JUO118" s="376"/>
      <c r="JUP118" s="376"/>
      <c r="JUQ118" s="376"/>
      <c r="JUR118" s="376"/>
      <c r="JUS118" s="376"/>
      <c r="JUT118" s="376"/>
      <c r="JUU118" s="376"/>
      <c r="JUV118" s="376"/>
      <c r="JUW118" s="376"/>
      <c r="JUX118" s="376"/>
      <c r="JUY118" s="376"/>
      <c r="JUZ118" s="376"/>
      <c r="JVA118" s="376"/>
      <c r="JVB118" s="376"/>
      <c r="JVC118" s="376"/>
      <c r="JVD118" s="376"/>
      <c r="JVE118" s="376"/>
      <c r="JVF118" s="376"/>
      <c r="JVG118" s="376"/>
      <c r="JVH118" s="376"/>
      <c r="JVI118" s="376"/>
      <c r="JVJ118" s="376"/>
      <c r="JVK118" s="376"/>
      <c r="JVL118" s="376"/>
      <c r="JVM118" s="376"/>
      <c r="JVN118" s="376"/>
      <c r="JVO118" s="376"/>
      <c r="JVP118" s="376"/>
      <c r="JVQ118" s="376"/>
      <c r="JVR118" s="376"/>
      <c r="JVS118" s="376"/>
      <c r="JVT118" s="376"/>
      <c r="JVU118" s="376"/>
      <c r="JVV118" s="376"/>
      <c r="JVW118" s="376"/>
      <c r="JVX118" s="376"/>
      <c r="JVY118" s="376"/>
      <c r="JVZ118" s="376"/>
      <c r="JWA118" s="376"/>
      <c r="JWB118" s="376"/>
      <c r="JWC118" s="376"/>
      <c r="JWD118" s="376"/>
      <c r="JWE118" s="376"/>
      <c r="JWF118" s="376"/>
      <c r="JWG118" s="376"/>
      <c r="JWH118" s="376"/>
      <c r="JWI118" s="376"/>
      <c r="JWJ118" s="376"/>
      <c r="JWK118" s="376"/>
      <c r="JWL118" s="376"/>
      <c r="JWM118" s="376"/>
      <c r="JWN118" s="376"/>
      <c r="JWO118" s="376"/>
      <c r="JWP118" s="376"/>
      <c r="JWQ118" s="376"/>
      <c r="JWR118" s="376"/>
      <c r="JWS118" s="376"/>
      <c r="JWT118" s="376"/>
      <c r="JWU118" s="376"/>
      <c r="JWV118" s="376"/>
      <c r="JWW118" s="376"/>
      <c r="JWX118" s="376"/>
      <c r="JWY118" s="376"/>
      <c r="JWZ118" s="376"/>
      <c r="JXA118" s="376"/>
      <c r="JXB118" s="376"/>
      <c r="JXC118" s="376"/>
      <c r="JXD118" s="376"/>
      <c r="JXE118" s="376"/>
      <c r="JXF118" s="376"/>
      <c r="JXG118" s="376"/>
      <c r="JXH118" s="376"/>
      <c r="JXI118" s="376"/>
      <c r="JXJ118" s="376"/>
      <c r="JXK118" s="376"/>
      <c r="JXL118" s="376"/>
      <c r="JXM118" s="376"/>
      <c r="JXN118" s="376"/>
      <c r="JXO118" s="376"/>
      <c r="JXP118" s="376"/>
      <c r="JXQ118" s="376"/>
      <c r="JXR118" s="376"/>
      <c r="JXS118" s="376"/>
      <c r="JXT118" s="376"/>
      <c r="JXU118" s="376"/>
      <c r="JXV118" s="376"/>
      <c r="JXW118" s="376"/>
      <c r="JXX118" s="376"/>
      <c r="JXY118" s="376"/>
      <c r="JXZ118" s="376"/>
      <c r="JYA118" s="376"/>
      <c r="JYB118" s="376"/>
      <c r="JYC118" s="376"/>
      <c r="JYD118" s="376"/>
      <c r="JYE118" s="376"/>
      <c r="JYF118" s="376"/>
      <c r="JYG118" s="376"/>
      <c r="JYH118" s="376"/>
      <c r="JYI118" s="376"/>
      <c r="JYJ118" s="376"/>
      <c r="JYK118" s="376"/>
      <c r="JYL118" s="376"/>
      <c r="JYM118" s="376"/>
      <c r="JYN118" s="376"/>
      <c r="JYO118" s="376"/>
      <c r="JYP118" s="376"/>
      <c r="JYQ118" s="376"/>
      <c r="JYR118" s="376"/>
      <c r="JYS118" s="376"/>
      <c r="JYT118" s="376"/>
      <c r="JYU118" s="376"/>
      <c r="JYV118" s="376"/>
      <c r="JYW118" s="376"/>
      <c r="JYX118" s="376"/>
      <c r="JYY118" s="376"/>
      <c r="JYZ118" s="376"/>
      <c r="JZA118" s="376"/>
      <c r="JZB118" s="376"/>
      <c r="JZC118" s="376"/>
      <c r="JZD118" s="376"/>
      <c r="JZE118" s="376"/>
      <c r="JZF118" s="376"/>
      <c r="JZG118" s="376"/>
      <c r="JZH118" s="376"/>
      <c r="JZI118" s="376"/>
      <c r="JZJ118" s="376"/>
      <c r="JZK118" s="376"/>
      <c r="JZL118" s="376"/>
      <c r="JZM118" s="376"/>
      <c r="JZN118" s="376"/>
      <c r="JZO118" s="376"/>
      <c r="JZP118" s="376"/>
      <c r="JZQ118" s="376"/>
      <c r="JZR118" s="376"/>
      <c r="JZS118" s="376"/>
      <c r="JZT118" s="376"/>
      <c r="JZU118" s="376"/>
      <c r="JZV118" s="376"/>
      <c r="JZW118" s="376"/>
      <c r="JZX118" s="376"/>
      <c r="JZY118" s="376"/>
      <c r="JZZ118" s="376"/>
      <c r="KAA118" s="376"/>
      <c r="KAB118" s="376"/>
      <c r="KAC118" s="376"/>
      <c r="KAD118" s="376"/>
      <c r="KAE118" s="376"/>
      <c r="KAF118" s="376"/>
      <c r="KAG118" s="376"/>
      <c r="KAH118" s="376"/>
      <c r="KAI118" s="376"/>
      <c r="KAJ118" s="376"/>
      <c r="KAK118" s="376"/>
      <c r="KAL118" s="376"/>
      <c r="KAM118" s="376"/>
      <c r="KAN118" s="376"/>
      <c r="KAO118" s="376"/>
      <c r="KAP118" s="376"/>
      <c r="KAQ118" s="376"/>
      <c r="KAR118" s="376"/>
      <c r="KAS118" s="376"/>
      <c r="KAT118" s="376"/>
      <c r="KAU118" s="376"/>
      <c r="KAV118" s="376"/>
      <c r="KAW118" s="376"/>
      <c r="KAX118" s="376"/>
      <c r="KAY118" s="376"/>
      <c r="KAZ118" s="376"/>
      <c r="KBA118" s="376"/>
      <c r="KBB118" s="376"/>
      <c r="KBC118" s="376"/>
      <c r="KBD118" s="376"/>
      <c r="KBE118" s="376"/>
      <c r="KBF118" s="376"/>
      <c r="KBG118" s="376"/>
      <c r="KBH118" s="376"/>
      <c r="KBI118" s="376"/>
      <c r="KBJ118" s="376"/>
      <c r="KBK118" s="376"/>
      <c r="KBL118" s="376"/>
      <c r="KBM118" s="376"/>
      <c r="KBN118" s="376"/>
      <c r="KBO118" s="376"/>
      <c r="KBP118" s="376"/>
      <c r="KBQ118" s="376"/>
      <c r="KBR118" s="376"/>
      <c r="KBS118" s="376"/>
      <c r="KBT118" s="376"/>
      <c r="KBU118" s="376"/>
      <c r="KBV118" s="376"/>
      <c r="KBW118" s="376"/>
      <c r="KBX118" s="376"/>
      <c r="KBY118" s="376"/>
      <c r="KBZ118" s="376"/>
      <c r="KCA118" s="376"/>
      <c r="KCB118" s="376"/>
      <c r="KCC118" s="376"/>
      <c r="KCD118" s="376"/>
      <c r="KCE118" s="376"/>
      <c r="KCF118" s="376"/>
      <c r="KCG118" s="376"/>
      <c r="KCH118" s="376"/>
      <c r="KCI118" s="376"/>
      <c r="KCJ118" s="376"/>
      <c r="KCK118" s="376"/>
      <c r="KCL118" s="376"/>
      <c r="KCM118" s="376"/>
      <c r="KCN118" s="376"/>
      <c r="KCO118" s="376"/>
      <c r="KCP118" s="376"/>
      <c r="KCQ118" s="376"/>
      <c r="KCR118" s="376"/>
      <c r="KCS118" s="376"/>
      <c r="KCT118" s="376"/>
      <c r="KCU118" s="376"/>
      <c r="KCV118" s="376"/>
      <c r="KCW118" s="376"/>
      <c r="KCX118" s="376"/>
      <c r="KCY118" s="376"/>
      <c r="KCZ118" s="376"/>
      <c r="KDA118" s="376"/>
      <c r="KDB118" s="376"/>
      <c r="KDC118" s="376"/>
      <c r="KDD118" s="376"/>
      <c r="KDE118" s="376"/>
      <c r="KDF118" s="376"/>
      <c r="KDG118" s="376"/>
      <c r="KDH118" s="376"/>
      <c r="KDI118" s="376"/>
      <c r="KDJ118" s="376"/>
      <c r="KDK118" s="376"/>
      <c r="KDL118" s="376"/>
      <c r="KDM118" s="376"/>
      <c r="KDN118" s="376"/>
      <c r="KDO118" s="376"/>
      <c r="KDP118" s="376"/>
      <c r="KDQ118" s="376"/>
      <c r="KDR118" s="376"/>
      <c r="KDS118" s="376"/>
      <c r="KDT118" s="376"/>
      <c r="KDU118" s="376"/>
      <c r="KDV118" s="376"/>
      <c r="KDW118" s="376"/>
      <c r="KDX118" s="376"/>
      <c r="KDY118" s="376"/>
      <c r="KDZ118" s="376"/>
      <c r="KEA118" s="376"/>
      <c r="KEB118" s="376"/>
      <c r="KEC118" s="376"/>
      <c r="KED118" s="376"/>
      <c r="KEE118" s="376"/>
      <c r="KEF118" s="376"/>
      <c r="KEG118" s="376"/>
      <c r="KEH118" s="376"/>
      <c r="KEI118" s="376"/>
      <c r="KEJ118" s="376"/>
      <c r="KEK118" s="376"/>
      <c r="KEL118" s="376"/>
      <c r="KEM118" s="376"/>
      <c r="KEN118" s="376"/>
      <c r="KEO118" s="376"/>
      <c r="KEP118" s="376"/>
      <c r="KEQ118" s="376"/>
      <c r="KER118" s="376"/>
      <c r="KES118" s="376"/>
      <c r="KET118" s="376"/>
      <c r="KEU118" s="376"/>
      <c r="KEV118" s="376"/>
      <c r="KEW118" s="376"/>
      <c r="KEX118" s="376"/>
      <c r="KEY118" s="376"/>
      <c r="KEZ118" s="376"/>
      <c r="KFA118" s="376"/>
      <c r="KFB118" s="376"/>
      <c r="KFC118" s="376"/>
      <c r="KFD118" s="376"/>
      <c r="KFE118" s="376"/>
      <c r="KFF118" s="376"/>
      <c r="KFG118" s="376"/>
      <c r="KFH118" s="376"/>
      <c r="KFI118" s="376"/>
      <c r="KFJ118" s="376"/>
      <c r="KFK118" s="376"/>
      <c r="KFL118" s="376"/>
      <c r="KFM118" s="376"/>
      <c r="KFN118" s="376"/>
      <c r="KFO118" s="376"/>
      <c r="KFP118" s="376"/>
      <c r="KFQ118" s="376"/>
      <c r="KFR118" s="376"/>
      <c r="KFS118" s="376"/>
      <c r="KFT118" s="376"/>
      <c r="KFU118" s="376"/>
      <c r="KFV118" s="376"/>
      <c r="KFW118" s="376"/>
      <c r="KFX118" s="376"/>
      <c r="KFY118" s="376"/>
      <c r="KFZ118" s="376"/>
      <c r="KGA118" s="376"/>
      <c r="KGB118" s="376"/>
      <c r="KGC118" s="376"/>
      <c r="KGD118" s="376"/>
      <c r="KGE118" s="376"/>
      <c r="KGF118" s="376"/>
      <c r="KGG118" s="376"/>
      <c r="KGH118" s="376"/>
      <c r="KGI118" s="376"/>
      <c r="KGJ118" s="376"/>
      <c r="KGK118" s="376"/>
      <c r="KGL118" s="376"/>
      <c r="KGM118" s="376"/>
      <c r="KGN118" s="376"/>
      <c r="KGO118" s="376"/>
      <c r="KGP118" s="376"/>
      <c r="KGQ118" s="376"/>
      <c r="KGR118" s="376"/>
      <c r="KGS118" s="376"/>
      <c r="KGT118" s="376"/>
      <c r="KGU118" s="376"/>
      <c r="KGV118" s="376"/>
      <c r="KGW118" s="376"/>
      <c r="KGX118" s="376"/>
      <c r="KGY118" s="376"/>
      <c r="KGZ118" s="376"/>
      <c r="KHA118" s="376"/>
      <c r="KHB118" s="376"/>
      <c r="KHC118" s="376"/>
      <c r="KHD118" s="376"/>
      <c r="KHE118" s="376"/>
      <c r="KHF118" s="376"/>
      <c r="KHG118" s="376"/>
      <c r="KHH118" s="376"/>
      <c r="KHI118" s="376"/>
      <c r="KHJ118" s="376"/>
      <c r="KHK118" s="376"/>
      <c r="KHL118" s="376"/>
      <c r="KHM118" s="376"/>
      <c r="KHN118" s="376"/>
      <c r="KHO118" s="376"/>
      <c r="KHP118" s="376"/>
      <c r="KHQ118" s="376"/>
      <c r="KHR118" s="376"/>
      <c r="KHS118" s="376"/>
      <c r="KHT118" s="376"/>
      <c r="KHU118" s="376"/>
      <c r="KHV118" s="376"/>
      <c r="KHW118" s="376"/>
      <c r="KHX118" s="376"/>
      <c r="KHY118" s="376"/>
      <c r="KHZ118" s="376"/>
      <c r="KIA118" s="376"/>
      <c r="KIB118" s="376"/>
      <c r="KIC118" s="376"/>
      <c r="KID118" s="376"/>
      <c r="KIE118" s="376"/>
      <c r="KIF118" s="376"/>
      <c r="KIG118" s="376"/>
      <c r="KIH118" s="376"/>
      <c r="KII118" s="376"/>
      <c r="KIJ118" s="376"/>
      <c r="KIK118" s="376"/>
      <c r="KIL118" s="376"/>
      <c r="KIM118" s="376"/>
      <c r="KIN118" s="376"/>
      <c r="KIO118" s="376"/>
      <c r="KIP118" s="376"/>
      <c r="KIQ118" s="376"/>
      <c r="KIR118" s="376"/>
      <c r="KIS118" s="376"/>
      <c r="KIT118" s="376"/>
      <c r="KIU118" s="376"/>
      <c r="KIV118" s="376"/>
      <c r="KIW118" s="376"/>
      <c r="KIX118" s="376"/>
      <c r="KIY118" s="376"/>
      <c r="KIZ118" s="376"/>
      <c r="KJA118" s="376"/>
      <c r="KJB118" s="376"/>
      <c r="KJC118" s="376"/>
      <c r="KJD118" s="376"/>
      <c r="KJE118" s="376"/>
      <c r="KJF118" s="376"/>
      <c r="KJG118" s="376"/>
      <c r="KJH118" s="376"/>
      <c r="KJI118" s="376"/>
      <c r="KJJ118" s="376"/>
      <c r="KJK118" s="376"/>
      <c r="KJL118" s="376"/>
      <c r="KJM118" s="376"/>
      <c r="KJN118" s="376"/>
      <c r="KJO118" s="376"/>
      <c r="KJP118" s="376"/>
      <c r="KJQ118" s="376"/>
      <c r="KJR118" s="376"/>
      <c r="KJS118" s="376"/>
      <c r="KJT118" s="376"/>
      <c r="KJU118" s="376"/>
      <c r="KJV118" s="376"/>
      <c r="KJW118" s="376"/>
      <c r="KJX118" s="376"/>
      <c r="KJY118" s="376"/>
      <c r="KJZ118" s="376"/>
      <c r="KKA118" s="376"/>
      <c r="KKB118" s="376"/>
      <c r="KKC118" s="376"/>
      <c r="KKD118" s="376"/>
      <c r="KKE118" s="376"/>
      <c r="KKF118" s="376"/>
      <c r="KKG118" s="376"/>
      <c r="KKH118" s="376"/>
      <c r="KKI118" s="376"/>
      <c r="KKJ118" s="376"/>
      <c r="KKK118" s="376"/>
      <c r="KKL118" s="376"/>
      <c r="KKM118" s="376"/>
      <c r="KKN118" s="376"/>
      <c r="KKO118" s="376"/>
      <c r="KKP118" s="376"/>
      <c r="KKQ118" s="376"/>
      <c r="KKR118" s="376"/>
      <c r="KKS118" s="376"/>
      <c r="KKT118" s="376"/>
      <c r="KKU118" s="376"/>
      <c r="KKV118" s="376"/>
      <c r="KKW118" s="376"/>
      <c r="KKX118" s="376"/>
      <c r="KKY118" s="376"/>
      <c r="KKZ118" s="376"/>
      <c r="KLA118" s="376"/>
      <c r="KLB118" s="376"/>
      <c r="KLC118" s="376"/>
      <c r="KLD118" s="376"/>
      <c r="KLE118" s="376"/>
      <c r="KLF118" s="376"/>
      <c r="KLG118" s="376"/>
      <c r="KLH118" s="376"/>
      <c r="KLI118" s="376"/>
      <c r="KLJ118" s="376"/>
      <c r="KLK118" s="376"/>
      <c r="KLL118" s="376"/>
      <c r="KLM118" s="376"/>
      <c r="KLN118" s="376"/>
      <c r="KLO118" s="376"/>
      <c r="KLP118" s="376"/>
      <c r="KLQ118" s="376"/>
      <c r="KLR118" s="376"/>
      <c r="KLS118" s="376"/>
      <c r="KLT118" s="376"/>
      <c r="KLU118" s="376"/>
      <c r="KLV118" s="376"/>
      <c r="KLW118" s="376"/>
      <c r="KLX118" s="376"/>
      <c r="KLY118" s="376"/>
      <c r="KLZ118" s="376"/>
      <c r="KMA118" s="376"/>
      <c r="KMB118" s="376"/>
      <c r="KMC118" s="376"/>
      <c r="KMD118" s="376"/>
      <c r="KME118" s="376"/>
      <c r="KMF118" s="376"/>
      <c r="KMG118" s="376"/>
      <c r="KMH118" s="376"/>
      <c r="KMI118" s="376"/>
      <c r="KMJ118" s="376"/>
      <c r="KMK118" s="376"/>
      <c r="KML118" s="376"/>
      <c r="KMM118" s="376"/>
      <c r="KMN118" s="376"/>
      <c r="KMO118" s="376"/>
      <c r="KMP118" s="376"/>
      <c r="KMQ118" s="376"/>
      <c r="KMR118" s="376"/>
      <c r="KMS118" s="376"/>
      <c r="KMT118" s="376"/>
      <c r="KMU118" s="376"/>
      <c r="KMV118" s="376"/>
      <c r="KMW118" s="376"/>
      <c r="KMX118" s="376"/>
      <c r="KMY118" s="376"/>
      <c r="KMZ118" s="376"/>
      <c r="KNA118" s="376"/>
      <c r="KNB118" s="376"/>
      <c r="KNC118" s="376"/>
      <c r="KND118" s="376"/>
      <c r="KNE118" s="376"/>
      <c r="KNF118" s="376"/>
      <c r="KNG118" s="376"/>
      <c r="KNH118" s="376"/>
      <c r="KNI118" s="376"/>
      <c r="KNJ118" s="376"/>
      <c r="KNK118" s="376"/>
      <c r="KNL118" s="376"/>
      <c r="KNM118" s="376"/>
      <c r="KNN118" s="376"/>
      <c r="KNO118" s="376"/>
      <c r="KNP118" s="376"/>
      <c r="KNQ118" s="376"/>
      <c r="KNR118" s="376"/>
      <c r="KNS118" s="376"/>
      <c r="KNT118" s="376"/>
      <c r="KNU118" s="376"/>
      <c r="KNV118" s="376"/>
      <c r="KNW118" s="376"/>
      <c r="KNX118" s="376"/>
      <c r="KNY118" s="376"/>
      <c r="KNZ118" s="376"/>
      <c r="KOA118" s="376"/>
      <c r="KOB118" s="376"/>
      <c r="KOC118" s="376"/>
      <c r="KOD118" s="376"/>
      <c r="KOE118" s="376"/>
      <c r="KOF118" s="376"/>
      <c r="KOG118" s="376"/>
      <c r="KOH118" s="376"/>
      <c r="KOI118" s="376"/>
      <c r="KOJ118" s="376"/>
      <c r="KOK118" s="376"/>
      <c r="KOL118" s="376"/>
      <c r="KOM118" s="376"/>
      <c r="KON118" s="376"/>
      <c r="KOO118" s="376"/>
      <c r="KOP118" s="376"/>
      <c r="KOQ118" s="376"/>
      <c r="KOR118" s="376"/>
      <c r="KOS118" s="376"/>
      <c r="KOT118" s="376"/>
      <c r="KOU118" s="376"/>
      <c r="KOV118" s="376"/>
      <c r="KOW118" s="376"/>
      <c r="KOX118" s="376"/>
      <c r="KOY118" s="376"/>
      <c r="KOZ118" s="376"/>
      <c r="KPA118" s="376"/>
      <c r="KPB118" s="376"/>
      <c r="KPC118" s="376"/>
      <c r="KPD118" s="376"/>
      <c r="KPE118" s="376"/>
      <c r="KPF118" s="376"/>
      <c r="KPG118" s="376"/>
      <c r="KPH118" s="376"/>
      <c r="KPI118" s="376"/>
      <c r="KPJ118" s="376"/>
      <c r="KPK118" s="376"/>
      <c r="KPL118" s="376"/>
      <c r="KPM118" s="376"/>
      <c r="KPN118" s="376"/>
      <c r="KPO118" s="376"/>
      <c r="KPP118" s="376"/>
      <c r="KPQ118" s="376"/>
      <c r="KPR118" s="376"/>
      <c r="KPS118" s="376"/>
      <c r="KPT118" s="376"/>
      <c r="KPU118" s="376"/>
      <c r="KPV118" s="376"/>
      <c r="KPW118" s="376"/>
      <c r="KPX118" s="376"/>
      <c r="KPY118" s="376"/>
      <c r="KPZ118" s="376"/>
      <c r="KQA118" s="376"/>
      <c r="KQB118" s="376"/>
      <c r="KQC118" s="376"/>
      <c r="KQD118" s="376"/>
      <c r="KQE118" s="376"/>
      <c r="KQF118" s="376"/>
      <c r="KQG118" s="376"/>
      <c r="KQH118" s="376"/>
      <c r="KQI118" s="376"/>
      <c r="KQJ118" s="376"/>
      <c r="KQK118" s="376"/>
      <c r="KQL118" s="376"/>
      <c r="KQM118" s="376"/>
      <c r="KQN118" s="376"/>
      <c r="KQO118" s="376"/>
      <c r="KQP118" s="376"/>
      <c r="KQQ118" s="376"/>
      <c r="KQR118" s="376"/>
      <c r="KQS118" s="376"/>
      <c r="KQT118" s="376"/>
      <c r="KQU118" s="376"/>
      <c r="KQV118" s="376"/>
      <c r="KQW118" s="376"/>
      <c r="KQX118" s="376"/>
      <c r="KQY118" s="376"/>
      <c r="KQZ118" s="376"/>
      <c r="KRA118" s="376"/>
      <c r="KRB118" s="376"/>
      <c r="KRC118" s="376"/>
      <c r="KRD118" s="376"/>
      <c r="KRE118" s="376"/>
      <c r="KRF118" s="376"/>
      <c r="KRG118" s="376"/>
      <c r="KRH118" s="376"/>
      <c r="KRI118" s="376"/>
      <c r="KRJ118" s="376"/>
      <c r="KRK118" s="376"/>
      <c r="KRL118" s="376"/>
      <c r="KRM118" s="376"/>
      <c r="KRN118" s="376"/>
      <c r="KRO118" s="376"/>
      <c r="KRP118" s="376"/>
      <c r="KRQ118" s="376"/>
      <c r="KRR118" s="376"/>
      <c r="KRS118" s="376"/>
      <c r="KRT118" s="376"/>
      <c r="KRU118" s="376"/>
      <c r="KRV118" s="376"/>
      <c r="KRW118" s="376"/>
      <c r="KRX118" s="376"/>
      <c r="KRY118" s="376"/>
      <c r="KRZ118" s="376"/>
      <c r="KSA118" s="376"/>
      <c r="KSB118" s="376"/>
      <c r="KSC118" s="376"/>
      <c r="KSD118" s="376"/>
      <c r="KSE118" s="376"/>
      <c r="KSF118" s="376"/>
      <c r="KSG118" s="376"/>
      <c r="KSH118" s="376"/>
      <c r="KSI118" s="376"/>
      <c r="KSJ118" s="376"/>
      <c r="KSK118" s="376"/>
      <c r="KSL118" s="376"/>
      <c r="KSM118" s="376"/>
      <c r="KSN118" s="376"/>
      <c r="KSO118" s="376"/>
      <c r="KSP118" s="376"/>
      <c r="KSQ118" s="376"/>
      <c r="KSR118" s="376"/>
      <c r="KSS118" s="376"/>
      <c r="KST118" s="376"/>
      <c r="KSU118" s="376"/>
      <c r="KSV118" s="376"/>
      <c r="KSW118" s="376"/>
      <c r="KSX118" s="376"/>
      <c r="KSY118" s="376"/>
      <c r="KSZ118" s="376"/>
      <c r="KTA118" s="376"/>
      <c r="KTB118" s="376"/>
      <c r="KTC118" s="376"/>
      <c r="KTD118" s="376"/>
      <c r="KTE118" s="376"/>
      <c r="KTF118" s="376"/>
      <c r="KTG118" s="376"/>
      <c r="KTH118" s="376"/>
      <c r="KTI118" s="376"/>
      <c r="KTJ118" s="376"/>
      <c r="KTK118" s="376"/>
      <c r="KTL118" s="376"/>
      <c r="KTM118" s="376"/>
      <c r="KTN118" s="376"/>
      <c r="KTO118" s="376"/>
      <c r="KTP118" s="376"/>
      <c r="KTQ118" s="376"/>
      <c r="KTR118" s="376"/>
      <c r="KTS118" s="376"/>
      <c r="KTT118" s="376"/>
      <c r="KTU118" s="376"/>
      <c r="KTV118" s="376"/>
      <c r="KTW118" s="376"/>
      <c r="KTX118" s="376"/>
      <c r="KTY118" s="376"/>
      <c r="KTZ118" s="376"/>
      <c r="KUA118" s="376"/>
      <c r="KUB118" s="376"/>
      <c r="KUC118" s="376"/>
      <c r="KUD118" s="376"/>
      <c r="KUE118" s="376"/>
      <c r="KUF118" s="376"/>
      <c r="KUG118" s="376"/>
      <c r="KUH118" s="376"/>
      <c r="KUI118" s="376"/>
      <c r="KUJ118" s="376"/>
      <c r="KUK118" s="376"/>
      <c r="KUL118" s="376"/>
      <c r="KUM118" s="376"/>
      <c r="KUN118" s="376"/>
      <c r="KUO118" s="376"/>
      <c r="KUP118" s="376"/>
      <c r="KUQ118" s="376"/>
      <c r="KUR118" s="376"/>
      <c r="KUS118" s="376"/>
      <c r="KUT118" s="376"/>
      <c r="KUU118" s="376"/>
      <c r="KUV118" s="376"/>
      <c r="KUW118" s="376"/>
      <c r="KUX118" s="376"/>
      <c r="KUY118" s="376"/>
      <c r="KUZ118" s="376"/>
      <c r="KVA118" s="376"/>
      <c r="KVB118" s="376"/>
      <c r="KVC118" s="376"/>
      <c r="KVD118" s="376"/>
      <c r="KVE118" s="376"/>
      <c r="KVF118" s="376"/>
      <c r="KVG118" s="376"/>
      <c r="KVH118" s="376"/>
      <c r="KVI118" s="376"/>
      <c r="KVJ118" s="376"/>
      <c r="KVK118" s="376"/>
      <c r="KVL118" s="376"/>
      <c r="KVM118" s="376"/>
      <c r="KVN118" s="376"/>
      <c r="KVO118" s="376"/>
      <c r="KVP118" s="376"/>
      <c r="KVQ118" s="376"/>
      <c r="KVR118" s="376"/>
      <c r="KVS118" s="376"/>
      <c r="KVT118" s="376"/>
      <c r="KVU118" s="376"/>
      <c r="KVV118" s="376"/>
      <c r="KVW118" s="376"/>
      <c r="KVX118" s="376"/>
      <c r="KVY118" s="376"/>
      <c r="KVZ118" s="376"/>
      <c r="KWA118" s="376"/>
      <c r="KWB118" s="376"/>
      <c r="KWC118" s="376"/>
      <c r="KWD118" s="376"/>
      <c r="KWE118" s="376"/>
      <c r="KWF118" s="376"/>
      <c r="KWG118" s="376"/>
      <c r="KWH118" s="376"/>
      <c r="KWI118" s="376"/>
      <c r="KWJ118" s="376"/>
      <c r="KWK118" s="376"/>
      <c r="KWL118" s="376"/>
      <c r="KWM118" s="376"/>
      <c r="KWN118" s="376"/>
      <c r="KWO118" s="376"/>
      <c r="KWP118" s="376"/>
      <c r="KWQ118" s="376"/>
      <c r="KWR118" s="376"/>
      <c r="KWS118" s="376"/>
      <c r="KWT118" s="376"/>
      <c r="KWU118" s="376"/>
      <c r="KWV118" s="376"/>
      <c r="KWW118" s="376"/>
      <c r="KWX118" s="376"/>
      <c r="KWY118" s="376"/>
      <c r="KWZ118" s="376"/>
      <c r="KXA118" s="376"/>
      <c r="KXB118" s="376"/>
      <c r="KXC118" s="376"/>
      <c r="KXD118" s="376"/>
      <c r="KXE118" s="376"/>
      <c r="KXF118" s="376"/>
      <c r="KXG118" s="376"/>
      <c r="KXH118" s="376"/>
      <c r="KXI118" s="376"/>
      <c r="KXJ118" s="376"/>
      <c r="KXK118" s="376"/>
      <c r="KXL118" s="376"/>
      <c r="KXM118" s="376"/>
      <c r="KXN118" s="376"/>
      <c r="KXO118" s="376"/>
      <c r="KXP118" s="376"/>
      <c r="KXQ118" s="376"/>
      <c r="KXR118" s="376"/>
      <c r="KXS118" s="376"/>
      <c r="KXT118" s="376"/>
      <c r="KXU118" s="376"/>
      <c r="KXV118" s="376"/>
      <c r="KXW118" s="376"/>
      <c r="KXX118" s="376"/>
      <c r="KXY118" s="376"/>
      <c r="KXZ118" s="376"/>
      <c r="KYA118" s="376"/>
      <c r="KYB118" s="376"/>
      <c r="KYC118" s="376"/>
      <c r="KYD118" s="376"/>
      <c r="KYE118" s="376"/>
      <c r="KYF118" s="376"/>
      <c r="KYG118" s="376"/>
      <c r="KYH118" s="376"/>
      <c r="KYI118" s="376"/>
      <c r="KYJ118" s="376"/>
      <c r="KYK118" s="376"/>
      <c r="KYL118" s="376"/>
      <c r="KYM118" s="376"/>
      <c r="KYN118" s="376"/>
      <c r="KYO118" s="376"/>
      <c r="KYP118" s="376"/>
      <c r="KYQ118" s="376"/>
      <c r="KYR118" s="376"/>
      <c r="KYS118" s="376"/>
      <c r="KYT118" s="376"/>
      <c r="KYU118" s="376"/>
      <c r="KYV118" s="376"/>
      <c r="KYW118" s="376"/>
      <c r="KYX118" s="376"/>
      <c r="KYY118" s="376"/>
      <c r="KYZ118" s="376"/>
      <c r="KZA118" s="376"/>
      <c r="KZB118" s="376"/>
      <c r="KZC118" s="376"/>
      <c r="KZD118" s="376"/>
      <c r="KZE118" s="376"/>
      <c r="KZF118" s="376"/>
      <c r="KZG118" s="376"/>
      <c r="KZH118" s="376"/>
      <c r="KZI118" s="376"/>
      <c r="KZJ118" s="376"/>
      <c r="KZK118" s="376"/>
      <c r="KZL118" s="376"/>
      <c r="KZM118" s="376"/>
      <c r="KZN118" s="376"/>
      <c r="KZO118" s="376"/>
      <c r="KZP118" s="376"/>
      <c r="KZQ118" s="376"/>
      <c r="KZR118" s="376"/>
      <c r="KZS118" s="376"/>
      <c r="KZT118" s="376"/>
      <c r="KZU118" s="376"/>
      <c r="KZV118" s="376"/>
      <c r="KZW118" s="376"/>
      <c r="KZX118" s="376"/>
      <c r="KZY118" s="376"/>
      <c r="KZZ118" s="376"/>
      <c r="LAA118" s="376"/>
      <c r="LAB118" s="376"/>
      <c r="LAC118" s="376"/>
      <c r="LAD118" s="376"/>
      <c r="LAE118" s="376"/>
      <c r="LAF118" s="376"/>
      <c r="LAG118" s="376"/>
      <c r="LAH118" s="376"/>
      <c r="LAI118" s="376"/>
      <c r="LAJ118" s="376"/>
      <c r="LAK118" s="376"/>
      <c r="LAL118" s="376"/>
      <c r="LAM118" s="376"/>
      <c r="LAN118" s="376"/>
      <c r="LAO118" s="376"/>
      <c r="LAP118" s="376"/>
      <c r="LAQ118" s="376"/>
      <c r="LAR118" s="376"/>
      <c r="LAS118" s="376"/>
      <c r="LAT118" s="376"/>
      <c r="LAU118" s="376"/>
      <c r="LAV118" s="376"/>
      <c r="LAW118" s="376"/>
      <c r="LAX118" s="376"/>
      <c r="LAY118" s="376"/>
      <c r="LAZ118" s="376"/>
      <c r="LBA118" s="376"/>
      <c r="LBB118" s="376"/>
      <c r="LBC118" s="376"/>
      <c r="LBD118" s="376"/>
      <c r="LBE118" s="376"/>
      <c r="LBF118" s="376"/>
      <c r="LBG118" s="376"/>
      <c r="LBH118" s="376"/>
      <c r="LBI118" s="376"/>
      <c r="LBJ118" s="376"/>
      <c r="LBK118" s="376"/>
      <c r="LBL118" s="376"/>
      <c r="LBM118" s="376"/>
      <c r="LBN118" s="376"/>
      <c r="LBO118" s="376"/>
      <c r="LBP118" s="376"/>
      <c r="LBQ118" s="376"/>
      <c r="LBR118" s="376"/>
      <c r="LBS118" s="376"/>
      <c r="LBT118" s="376"/>
      <c r="LBU118" s="376"/>
      <c r="LBV118" s="376"/>
      <c r="LBW118" s="376"/>
      <c r="LBX118" s="376"/>
      <c r="LBY118" s="376"/>
      <c r="LBZ118" s="376"/>
      <c r="LCA118" s="376"/>
      <c r="LCB118" s="376"/>
      <c r="LCC118" s="376"/>
      <c r="LCD118" s="376"/>
      <c r="LCE118" s="376"/>
      <c r="LCF118" s="376"/>
      <c r="LCG118" s="376"/>
      <c r="LCH118" s="376"/>
      <c r="LCI118" s="376"/>
      <c r="LCJ118" s="376"/>
      <c r="LCK118" s="376"/>
      <c r="LCL118" s="376"/>
      <c r="LCM118" s="376"/>
      <c r="LCN118" s="376"/>
      <c r="LCO118" s="376"/>
      <c r="LCP118" s="376"/>
      <c r="LCQ118" s="376"/>
      <c r="LCR118" s="376"/>
      <c r="LCS118" s="376"/>
      <c r="LCT118" s="376"/>
      <c r="LCU118" s="376"/>
      <c r="LCV118" s="376"/>
      <c r="LCW118" s="376"/>
      <c r="LCX118" s="376"/>
      <c r="LCY118" s="376"/>
      <c r="LCZ118" s="376"/>
      <c r="LDA118" s="376"/>
      <c r="LDB118" s="376"/>
      <c r="LDC118" s="376"/>
      <c r="LDD118" s="376"/>
      <c r="LDE118" s="376"/>
      <c r="LDF118" s="376"/>
      <c r="LDG118" s="376"/>
      <c r="LDH118" s="376"/>
      <c r="LDI118" s="376"/>
      <c r="LDJ118" s="376"/>
      <c r="LDK118" s="376"/>
      <c r="LDL118" s="376"/>
      <c r="LDM118" s="376"/>
      <c r="LDN118" s="376"/>
      <c r="LDO118" s="376"/>
      <c r="LDP118" s="376"/>
      <c r="LDQ118" s="376"/>
      <c r="LDR118" s="376"/>
      <c r="LDS118" s="376"/>
      <c r="LDT118" s="376"/>
      <c r="LDU118" s="376"/>
      <c r="LDV118" s="376"/>
      <c r="LDW118" s="376"/>
      <c r="LDX118" s="376"/>
      <c r="LDY118" s="376"/>
      <c r="LDZ118" s="376"/>
      <c r="LEA118" s="376"/>
      <c r="LEB118" s="376"/>
      <c r="LEC118" s="376"/>
      <c r="LED118" s="376"/>
      <c r="LEE118" s="376"/>
      <c r="LEF118" s="376"/>
      <c r="LEG118" s="376"/>
      <c r="LEH118" s="376"/>
      <c r="LEI118" s="376"/>
      <c r="LEJ118" s="376"/>
      <c r="LEK118" s="376"/>
      <c r="LEL118" s="376"/>
      <c r="LEM118" s="376"/>
      <c r="LEN118" s="376"/>
      <c r="LEO118" s="376"/>
      <c r="LEP118" s="376"/>
      <c r="LEQ118" s="376"/>
      <c r="LER118" s="376"/>
      <c r="LES118" s="376"/>
      <c r="LET118" s="376"/>
      <c r="LEU118" s="376"/>
      <c r="LEV118" s="376"/>
      <c r="LEW118" s="376"/>
      <c r="LEX118" s="376"/>
      <c r="LEY118" s="376"/>
      <c r="LEZ118" s="376"/>
      <c r="LFA118" s="376"/>
      <c r="LFB118" s="376"/>
      <c r="LFC118" s="376"/>
      <c r="LFD118" s="376"/>
      <c r="LFE118" s="376"/>
      <c r="LFF118" s="376"/>
      <c r="LFG118" s="376"/>
      <c r="LFH118" s="376"/>
      <c r="LFI118" s="376"/>
      <c r="LFJ118" s="376"/>
      <c r="LFK118" s="376"/>
      <c r="LFL118" s="376"/>
      <c r="LFM118" s="376"/>
      <c r="LFN118" s="376"/>
      <c r="LFO118" s="376"/>
      <c r="LFP118" s="376"/>
      <c r="LFQ118" s="376"/>
      <c r="LFR118" s="376"/>
      <c r="LFS118" s="376"/>
      <c r="LFT118" s="376"/>
      <c r="LFU118" s="376"/>
      <c r="LFV118" s="376"/>
      <c r="LFW118" s="376"/>
      <c r="LFX118" s="376"/>
      <c r="LFY118" s="376"/>
      <c r="LFZ118" s="376"/>
      <c r="LGA118" s="376"/>
      <c r="LGB118" s="376"/>
      <c r="LGC118" s="376"/>
      <c r="LGD118" s="376"/>
      <c r="LGE118" s="376"/>
      <c r="LGF118" s="376"/>
      <c r="LGG118" s="376"/>
      <c r="LGH118" s="376"/>
      <c r="LGI118" s="376"/>
      <c r="LGJ118" s="376"/>
      <c r="LGK118" s="376"/>
      <c r="LGL118" s="376"/>
      <c r="LGM118" s="376"/>
      <c r="LGN118" s="376"/>
      <c r="LGO118" s="376"/>
      <c r="LGP118" s="376"/>
      <c r="LGQ118" s="376"/>
      <c r="LGR118" s="376"/>
      <c r="LGS118" s="376"/>
      <c r="LGT118" s="376"/>
      <c r="LGU118" s="376"/>
      <c r="LGV118" s="376"/>
      <c r="LGW118" s="376"/>
      <c r="LGX118" s="376"/>
      <c r="LGY118" s="376"/>
      <c r="LGZ118" s="376"/>
      <c r="LHA118" s="376"/>
      <c r="LHB118" s="376"/>
      <c r="LHC118" s="376"/>
      <c r="LHD118" s="376"/>
      <c r="LHE118" s="376"/>
      <c r="LHF118" s="376"/>
      <c r="LHG118" s="376"/>
      <c r="LHH118" s="376"/>
      <c r="LHI118" s="376"/>
      <c r="LHJ118" s="376"/>
      <c r="LHK118" s="376"/>
      <c r="LHL118" s="376"/>
      <c r="LHM118" s="376"/>
      <c r="LHN118" s="376"/>
      <c r="LHO118" s="376"/>
      <c r="LHP118" s="376"/>
      <c r="LHQ118" s="376"/>
      <c r="LHR118" s="376"/>
      <c r="LHS118" s="376"/>
      <c r="LHT118" s="376"/>
      <c r="LHU118" s="376"/>
      <c r="LHV118" s="376"/>
      <c r="LHW118" s="376"/>
      <c r="LHX118" s="376"/>
      <c r="LHY118" s="376"/>
      <c r="LHZ118" s="376"/>
      <c r="LIA118" s="376"/>
      <c r="LIB118" s="376"/>
      <c r="LIC118" s="376"/>
      <c r="LID118" s="376"/>
      <c r="LIE118" s="376"/>
      <c r="LIF118" s="376"/>
      <c r="LIG118" s="376"/>
      <c r="LIH118" s="376"/>
      <c r="LII118" s="376"/>
      <c r="LIJ118" s="376"/>
      <c r="LIK118" s="376"/>
      <c r="LIL118" s="376"/>
      <c r="LIM118" s="376"/>
      <c r="LIN118" s="376"/>
      <c r="LIO118" s="376"/>
      <c r="LIP118" s="376"/>
      <c r="LIQ118" s="376"/>
      <c r="LIR118" s="376"/>
      <c r="LIS118" s="376"/>
      <c r="LIT118" s="376"/>
      <c r="LIU118" s="376"/>
      <c r="LIV118" s="376"/>
      <c r="LIW118" s="376"/>
      <c r="LIX118" s="376"/>
      <c r="LIY118" s="376"/>
      <c r="LIZ118" s="376"/>
      <c r="LJA118" s="376"/>
      <c r="LJB118" s="376"/>
      <c r="LJC118" s="376"/>
      <c r="LJD118" s="376"/>
      <c r="LJE118" s="376"/>
      <c r="LJF118" s="376"/>
      <c r="LJG118" s="376"/>
      <c r="LJH118" s="376"/>
      <c r="LJI118" s="376"/>
      <c r="LJJ118" s="376"/>
      <c r="LJK118" s="376"/>
      <c r="LJL118" s="376"/>
      <c r="LJM118" s="376"/>
      <c r="LJN118" s="376"/>
      <c r="LJO118" s="376"/>
      <c r="LJP118" s="376"/>
      <c r="LJQ118" s="376"/>
      <c r="LJR118" s="376"/>
      <c r="LJS118" s="376"/>
      <c r="LJT118" s="376"/>
      <c r="LJU118" s="376"/>
      <c r="LJV118" s="376"/>
      <c r="LJW118" s="376"/>
      <c r="LJX118" s="376"/>
      <c r="LJY118" s="376"/>
      <c r="LJZ118" s="376"/>
      <c r="LKA118" s="376"/>
      <c r="LKB118" s="376"/>
      <c r="LKC118" s="376"/>
      <c r="LKD118" s="376"/>
      <c r="LKE118" s="376"/>
      <c r="LKF118" s="376"/>
      <c r="LKG118" s="376"/>
      <c r="LKH118" s="376"/>
      <c r="LKI118" s="376"/>
      <c r="LKJ118" s="376"/>
      <c r="LKK118" s="376"/>
      <c r="LKL118" s="376"/>
      <c r="LKM118" s="376"/>
      <c r="LKN118" s="376"/>
      <c r="LKO118" s="376"/>
      <c r="LKP118" s="376"/>
      <c r="LKQ118" s="376"/>
      <c r="LKR118" s="376"/>
      <c r="LKS118" s="376"/>
      <c r="LKT118" s="376"/>
      <c r="LKU118" s="376"/>
      <c r="LKV118" s="376"/>
      <c r="LKW118" s="376"/>
      <c r="LKX118" s="376"/>
      <c r="LKY118" s="376"/>
      <c r="LKZ118" s="376"/>
      <c r="LLA118" s="376"/>
      <c r="LLB118" s="376"/>
      <c r="LLC118" s="376"/>
      <c r="LLD118" s="376"/>
      <c r="LLE118" s="376"/>
      <c r="LLF118" s="376"/>
      <c r="LLG118" s="376"/>
      <c r="LLH118" s="376"/>
      <c r="LLI118" s="376"/>
      <c r="LLJ118" s="376"/>
      <c r="LLK118" s="376"/>
      <c r="LLL118" s="376"/>
      <c r="LLM118" s="376"/>
      <c r="LLN118" s="376"/>
      <c r="LLO118" s="376"/>
      <c r="LLP118" s="376"/>
      <c r="LLQ118" s="376"/>
      <c r="LLR118" s="376"/>
      <c r="LLS118" s="376"/>
      <c r="LLT118" s="376"/>
      <c r="LLU118" s="376"/>
      <c r="LLV118" s="376"/>
      <c r="LLW118" s="376"/>
      <c r="LLX118" s="376"/>
      <c r="LLY118" s="376"/>
      <c r="LLZ118" s="376"/>
      <c r="LMA118" s="376"/>
      <c r="LMB118" s="376"/>
      <c r="LMC118" s="376"/>
      <c r="LMD118" s="376"/>
      <c r="LME118" s="376"/>
      <c r="LMF118" s="376"/>
      <c r="LMG118" s="376"/>
      <c r="LMH118" s="376"/>
      <c r="LMI118" s="376"/>
      <c r="LMJ118" s="376"/>
      <c r="LMK118" s="376"/>
      <c r="LML118" s="376"/>
      <c r="LMM118" s="376"/>
      <c r="LMN118" s="376"/>
      <c r="LMO118" s="376"/>
      <c r="LMP118" s="376"/>
      <c r="LMQ118" s="376"/>
      <c r="LMR118" s="376"/>
      <c r="LMS118" s="376"/>
      <c r="LMT118" s="376"/>
      <c r="LMU118" s="376"/>
      <c r="LMV118" s="376"/>
      <c r="LMW118" s="376"/>
      <c r="LMX118" s="376"/>
      <c r="LMY118" s="376"/>
      <c r="LMZ118" s="376"/>
      <c r="LNA118" s="376"/>
      <c r="LNB118" s="376"/>
      <c r="LNC118" s="376"/>
      <c r="LND118" s="376"/>
      <c r="LNE118" s="376"/>
      <c r="LNF118" s="376"/>
      <c r="LNG118" s="376"/>
      <c r="LNH118" s="376"/>
      <c r="LNI118" s="376"/>
      <c r="LNJ118" s="376"/>
      <c r="LNK118" s="376"/>
      <c r="LNL118" s="376"/>
      <c r="LNM118" s="376"/>
      <c r="LNN118" s="376"/>
      <c r="LNO118" s="376"/>
      <c r="LNP118" s="376"/>
      <c r="LNQ118" s="376"/>
      <c r="LNR118" s="376"/>
      <c r="LNS118" s="376"/>
      <c r="LNT118" s="376"/>
      <c r="LNU118" s="376"/>
      <c r="LNV118" s="376"/>
      <c r="LNW118" s="376"/>
      <c r="LNX118" s="376"/>
      <c r="LNY118" s="376"/>
      <c r="LNZ118" s="376"/>
      <c r="LOA118" s="376"/>
      <c r="LOB118" s="376"/>
      <c r="LOC118" s="376"/>
      <c r="LOD118" s="376"/>
      <c r="LOE118" s="376"/>
      <c r="LOF118" s="376"/>
      <c r="LOG118" s="376"/>
      <c r="LOH118" s="376"/>
      <c r="LOI118" s="376"/>
      <c r="LOJ118" s="376"/>
      <c r="LOK118" s="376"/>
      <c r="LOL118" s="376"/>
      <c r="LOM118" s="376"/>
      <c r="LON118" s="376"/>
      <c r="LOO118" s="376"/>
      <c r="LOP118" s="376"/>
      <c r="LOQ118" s="376"/>
      <c r="LOR118" s="376"/>
      <c r="LOS118" s="376"/>
      <c r="LOT118" s="376"/>
      <c r="LOU118" s="376"/>
      <c r="LOV118" s="376"/>
      <c r="LOW118" s="376"/>
      <c r="LOX118" s="376"/>
      <c r="LOY118" s="376"/>
      <c r="LOZ118" s="376"/>
      <c r="LPA118" s="376"/>
      <c r="LPB118" s="376"/>
      <c r="LPC118" s="376"/>
      <c r="LPD118" s="376"/>
      <c r="LPE118" s="376"/>
      <c r="LPF118" s="376"/>
      <c r="LPG118" s="376"/>
      <c r="LPH118" s="376"/>
      <c r="LPI118" s="376"/>
      <c r="LPJ118" s="376"/>
      <c r="LPK118" s="376"/>
      <c r="LPL118" s="376"/>
      <c r="LPM118" s="376"/>
      <c r="LPN118" s="376"/>
      <c r="LPO118" s="376"/>
      <c r="LPP118" s="376"/>
      <c r="LPQ118" s="376"/>
      <c r="LPR118" s="376"/>
      <c r="LPS118" s="376"/>
      <c r="LPT118" s="376"/>
      <c r="LPU118" s="376"/>
      <c r="LPV118" s="376"/>
      <c r="LPW118" s="376"/>
      <c r="LPX118" s="376"/>
      <c r="LPY118" s="376"/>
      <c r="LPZ118" s="376"/>
      <c r="LQA118" s="376"/>
      <c r="LQB118" s="376"/>
      <c r="LQC118" s="376"/>
      <c r="LQD118" s="376"/>
      <c r="LQE118" s="376"/>
      <c r="LQF118" s="376"/>
      <c r="LQG118" s="376"/>
      <c r="LQH118" s="376"/>
      <c r="LQI118" s="376"/>
      <c r="LQJ118" s="376"/>
      <c r="LQK118" s="376"/>
      <c r="LQL118" s="376"/>
      <c r="LQM118" s="376"/>
      <c r="LQN118" s="376"/>
      <c r="LQO118" s="376"/>
      <c r="LQP118" s="376"/>
      <c r="LQQ118" s="376"/>
      <c r="LQR118" s="376"/>
      <c r="LQS118" s="376"/>
      <c r="LQT118" s="376"/>
      <c r="LQU118" s="376"/>
      <c r="LQV118" s="376"/>
      <c r="LQW118" s="376"/>
      <c r="LQX118" s="376"/>
      <c r="LQY118" s="376"/>
      <c r="LQZ118" s="376"/>
      <c r="LRA118" s="376"/>
      <c r="LRB118" s="376"/>
      <c r="LRC118" s="376"/>
      <c r="LRD118" s="376"/>
      <c r="LRE118" s="376"/>
      <c r="LRF118" s="376"/>
      <c r="LRG118" s="376"/>
      <c r="LRH118" s="376"/>
      <c r="LRI118" s="376"/>
      <c r="LRJ118" s="376"/>
      <c r="LRK118" s="376"/>
      <c r="LRL118" s="376"/>
      <c r="LRM118" s="376"/>
      <c r="LRN118" s="376"/>
      <c r="LRO118" s="376"/>
      <c r="LRP118" s="376"/>
      <c r="LRQ118" s="376"/>
      <c r="LRR118" s="376"/>
      <c r="LRS118" s="376"/>
      <c r="LRT118" s="376"/>
      <c r="LRU118" s="376"/>
      <c r="LRV118" s="376"/>
      <c r="LRW118" s="376"/>
      <c r="LRX118" s="376"/>
      <c r="LRY118" s="376"/>
      <c r="LRZ118" s="376"/>
      <c r="LSA118" s="376"/>
      <c r="LSB118" s="376"/>
      <c r="LSC118" s="376"/>
      <c r="LSD118" s="376"/>
      <c r="LSE118" s="376"/>
      <c r="LSF118" s="376"/>
      <c r="LSG118" s="376"/>
      <c r="LSH118" s="376"/>
      <c r="LSI118" s="376"/>
      <c r="LSJ118" s="376"/>
      <c r="LSK118" s="376"/>
      <c r="LSL118" s="376"/>
      <c r="LSM118" s="376"/>
      <c r="LSN118" s="376"/>
      <c r="LSO118" s="376"/>
      <c r="LSP118" s="376"/>
      <c r="LSQ118" s="376"/>
      <c r="LSR118" s="376"/>
      <c r="LSS118" s="376"/>
      <c r="LST118" s="376"/>
      <c r="LSU118" s="376"/>
      <c r="LSV118" s="376"/>
      <c r="LSW118" s="376"/>
      <c r="LSX118" s="376"/>
      <c r="LSY118" s="376"/>
      <c r="LSZ118" s="376"/>
      <c r="LTA118" s="376"/>
      <c r="LTB118" s="376"/>
      <c r="LTC118" s="376"/>
      <c r="LTD118" s="376"/>
      <c r="LTE118" s="376"/>
      <c r="LTF118" s="376"/>
      <c r="LTG118" s="376"/>
      <c r="LTH118" s="376"/>
      <c r="LTI118" s="376"/>
      <c r="LTJ118" s="376"/>
      <c r="LTK118" s="376"/>
      <c r="LTL118" s="376"/>
      <c r="LTM118" s="376"/>
      <c r="LTN118" s="376"/>
      <c r="LTO118" s="376"/>
      <c r="LTP118" s="376"/>
      <c r="LTQ118" s="376"/>
      <c r="LTR118" s="376"/>
      <c r="LTS118" s="376"/>
      <c r="LTT118" s="376"/>
      <c r="LTU118" s="376"/>
      <c r="LTV118" s="376"/>
      <c r="LTW118" s="376"/>
      <c r="LTX118" s="376"/>
      <c r="LTY118" s="376"/>
      <c r="LTZ118" s="376"/>
      <c r="LUA118" s="376"/>
      <c r="LUB118" s="376"/>
      <c r="LUC118" s="376"/>
      <c r="LUD118" s="376"/>
      <c r="LUE118" s="376"/>
      <c r="LUF118" s="376"/>
      <c r="LUG118" s="376"/>
      <c r="LUH118" s="376"/>
      <c r="LUI118" s="376"/>
      <c r="LUJ118" s="376"/>
      <c r="LUK118" s="376"/>
      <c r="LUL118" s="376"/>
      <c r="LUM118" s="376"/>
      <c r="LUN118" s="376"/>
      <c r="LUO118" s="376"/>
      <c r="LUP118" s="376"/>
      <c r="LUQ118" s="376"/>
      <c r="LUR118" s="376"/>
      <c r="LUS118" s="376"/>
      <c r="LUT118" s="376"/>
      <c r="LUU118" s="376"/>
      <c r="LUV118" s="376"/>
      <c r="LUW118" s="376"/>
      <c r="LUX118" s="376"/>
      <c r="LUY118" s="376"/>
      <c r="LUZ118" s="376"/>
      <c r="LVA118" s="376"/>
      <c r="LVB118" s="376"/>
      <c r="LVC118" s="376"/>
      <c r="LVD118" s="376"/>
      <c r="LVE118" s="376"/>
      <c r="LVF118" s="376"/>
      <c r="LVG118" s="376"/>
      <c r="LVH118" s="376"/>
      <c r="LVI118" s="376"/>
      <c r="LVJ118" s="376"/>
      <c r="LVK118" s="376"/>
      <c r="LVL118" s="376"/>
      <c r="LVM118" s="376"/>
      <c r="LVN118" s="376"/>
      <c r="LVO118" s="376"/>
      <c r="LVP118" s="376"/>
      <c r="LVQ118" s="376"/>
      <c r="LVR118" s="376"/>
      <c r="LVS118" s="376"/>
      <c r="LVT118" s="376"/>
      <c r="LVU118" s="376"/>
      <c r="LVV118" s="376"/>
      <c r="LVW118" s="376"/>
      <c r="LVX118" s="376"/>
      <c r="LVY118" s="376"/>
      <c r="LVZ118" s="376"/>
      <c r="LWA118" s="376"/>
      <c r="LWB118" s="376"/>
      <c r="LWC118" s="376"/>
      <c r="LWD118" s="376"/>
      <c r="LWE118" s="376"/>
      <c r="LWF118" s="376"/>
      <c r="LWG118" s="376"/>
      <c r="LWH118" s="376"/>
      <c r="LWI118" s="376"/>
      <c r="LWJ118" s="376"/>
      <c r="LWK118" s="376"/>
      <c r="LWL118" s="376"/>
      <c r="LWM118" s="376"/>
      <c r="LWN118" s="376"/>
      <c r="LWO118" s="376"/>
      <c r="LWP118" s="376"/>
      <c r="LWQ118" s="376"/>
      <c r="LWR118" s="376"/>
      <c r="LWS118" s="376"/>
      <c r="LWT118" s="376"/>
      <c r="LWU118" s="376"/>
      <c r="LWV118" s="376"/>
      <c r="LWW118" s="376"/>
      <c r="LWX118" s="376"/>
      <c r="LWY118" s="376"/>
      <c r="LWZ118" s="376"/>
      <c r="LXA118" s="376"/>
      <c r="LXB118" s="376"/>
      <c r="LXC118" s="376"/>
      <c r="LXD118" s="376"/>
      <c r="LXE118" s="376"/>
      <c r="LXF118" s="376"/>
      <c r="LXG118" s="376"/>
      <c r="LXH118" s="376"/>
      <c r="LXI118" s="376"/>
      <c r="LXJ118" s="376"/>
      <c r="LXK118" s="376"/>
      <c r="LXL118" s="376"/>
      <c r="LXM118" s="376"/>
      <c r="LXN118" s="376"/>
      <c r="LXO118" s="376"/>
      <c r="LXP118" s="376"/>
      <c r="LXQ118" s="376"/>
      <c r="LXR118" s="376"/>
      <c r="LXS118" s="376"/>
      <c r="LXT118" s="376"/>
      <c r="LXU118" s="376"/>
      <c r="LXV118" s="376"/>
      <c r="LXW118" s="376"/>
      <c r="LXX118" s="376"/>
      <c r="LXY118" s="376"/>
      <c r="LXZ118" s="376"/>
      <c r="LYA118" s="376"/>
      <c r="LYB118" s="376"/>
      <c r="LYC118" s="376"/>
      <c r="LYD118" s="376"/>
      <c r="LYE118" s="376"/>
      <c r="LYF118" s="376"/>
      <c r="LYG118" s="376"/>
      <c r="LYH118" s="376"/>
      <c r="LYI118" s="376"/>
      <c r="LYJ118" s="376"/>
      <c r="LYK118" s="376"/>
      <c r="LYL118" s="376"/>
      <c r="LYM118" s="376"/>
      <c r="LYN118" s="376"/>
      <c r="LYO118" s="376"/>
      <c r="LYP118" s="376"/>
      <c r="LYQ118" s="376"/>
      <c r="LYR118" s="376"/>
      <c r="LYS118" s="376"/>
      <c r="LYT118" s="376"/>
      <c r="LYU118" s="376"/>
      <c r="LYV118" s="376"/>
      <c r="LYW118" s="376"/>
      <c r="LYX118" s="376"/>
      <c r="LYY118" s="376"/>
      <c r="LYZ118" s="376"/>
      <c r="LZA118" s="376"/>
      <c r="LZB118" s="376"/>
      <c r="LZC118" s="376"/>
      <c r="LZD118" s="376"/>
      <c r="LZE118" s="376"/>
      <c r="LZF118" s="376"/>
      <c r="LZG118" s="376"/>
      <c r="LZH118" s="376"/>
      <c r="LZI118" s="376"/>
      <c r="LZJ118" s="376"/>
      <c r="LZK118" s="376"/>
      <c r="LZL118" s="376"/>
      <c r="LZM118" s="376"/>
      <c r="LZN118" s="376"/>
      <c r="LZO118" s="376"/>
      <c r="LZP118" s="376"/>
      <c r="LZQ118" s="376"/>
      <c r="LZR118" s="376"/>
      <c r="LZS118" s="376"/>
      <c r="LZT118" s="376"/>
      <c r="LZU118" s="376"/>
      <c r="LZV118" s="376"/>
      <c r="LZW118" s="376"/>
      <c r="LZX118" s="376"/>
      <c r="LZY118" s="376"/>
      <c r="LZZ118" s="376"/>
      <c r="MAA118" s="376"/>
      <c r="MAB118" s="376"/>
      <c r="MAC118" s="376"/>
      <c r="MAD118" s="376"/>
      <c r="MAE118" s="376"/>
      <c r="MAF118" s="376"/>
      <c r="MAG118" s="376"/>
      <c r="MAH118" s="376"/>
      <c r="MAI118" s="376"/>
      <c r="MAJ118" s="376"/>
      <c r="MAK118" s="376"/>
      <c r="MAL118" s="376"/>
      <c r="MAM118" s="376"/>
      <c r="MAN118" s="376"/>
      <c r="MAO118" s="376"/>
      <c r="MAP118" s="376"/>
      <c r="MAQ118" s="376"/>
      <c r="MAR118" s="376"/>
      <c r="MAS118" s="376"/>
      <c r="MAT118" s="376"/>
      <c r="MAU118" s="376"/>
      <c r="MAV118" s="376"/>
      <c r="MAW118" s="376"/>
      <c r="MAX118" s="376"/>
      <c r="MAY118" s="376"/>
      <c r="MAZ118" s="376"/>
      <c r="MBA118" s="376"/>
      <c r="MBB118" s="376"/>
      <c r="MBC118" s="376"/>
      <c r="MBD118" s="376"/>
      <c r="MBE118" s="376"/>
      <c r="MBF118" s="376"/>
      <c r="MBG118" s="376"/>
      <c r="MBH118" s="376"/>
      <c r="MBI118" s="376"/>
      <c r="MBJ118" s="376"/>
      <c r="MBK118" s="376"/>
      <c r="MBL118" s="376"/>
      <c r="MBM118" s="376"/>
      <c r="MBN118" s="376"/>
      <c r="MBO118" s="376"/>
      <c r="MBP118" s="376"/>
      <c r="MBQ118" s="376"/>
      <c r="MBR118" s="376"/>
      <c r="MBS118" s="376"/>
      <c r="MBT118" s="376"/>
      <c r="MBU118" s="376"/>
      <c r="MBV118" s="376"/>
      <c r="MBW118" s="376"/>
      <c r="MBX118" s="376"/>
      <c r="MBY118" s="376"/>
      <c r="MBZ118" s="376"/>
      <c r="MCA118" s="376"/>
      <c r="MCB118" s="376"/>
      <c r="MCC118" s="376"/>
      <c r="MCD118" s="376"/>
      <c r="MCE118" s="376"/>
      <c r="MCF118" s="376"/>
      <c r="MCG118" s="376"/>
      <c r="MCH118" s="376"/>
      <c r="MCI118" s="376"/>
      <c r="MCJ118" s="376"/>
      <c r="MCK118" s="376"/>
      <c r="MCL118" s="376"/>
      <c r="MCM118" s="376"/>
      <c r="MCN118" s="376"/>
      <c r="MCO118" s="376"/>
      <c r="MCP118" s="376"/>
      <c r="MCQ118" s="376"/>
      <c r="MCR118" s="376"/>
      <c r="MCS118" s="376"/>
      <c r="MCT118" s="376"/>
      <c r="MCU118" s="376"/>
      <c r="MCV118" s="376"/>
      <c r="MCW118" s="376"/>
      <c r="MCX118" s="376"/>
      <c r="MCY118" s="376"/>
      <c r="MCZ118" s="376"/>
      <c r="MDA118" s="376"/>
      <c r="MDB118" s="376"/>
      <c r="MDC118" s="376"/>
      <c r="MDD118" s="376"/>
      <c r="MDE118" s="376"/>
      <c r="MDF118" s="376"/>
      <c r="MDG118" s="376"/>
      <c r="MDH118" s="376"/>
      <c r="MDI118" s="376"/>
      <c r="MDJ118" s="376"/>
      <c r="MDK118" s="376"/>
      <c r="MDL118" s="376"/>
      <c r="MDM118" s="376"/>
      <c r="MDN118" s="376"/>
      <c r="MDO118" s="376"/>
      <c r="MDP118" s="376"/>
      <c r="MDQ118" s="376"/>
      <c r="MDR118" s="376"/>
      <c r="MDS118" s="376"/>
      <c r="MDT118" s="376"/>
      <c r="MDU118" s="376"/>
      <c r="MDV118" s="376"/>
      <c r="MDW118" s="376"/>
      <c r="MDX118" s="376"/>
      <c r="MDY118" s="376"/>
      <c r="MDZ118" s="376"/>
      <c r="MEA118" s="376"/>
      <c r="MEB118" s="376"/>
      <c r="MEC118" s="376"/>
      <c r="MED118" s="376"/>
      <c r="MEE118" s="376"/>
      <c r="MEF118" s="376"/>
      <c r="MEG118" s="376"/>
      <c r="MEH118" s="376"/>
      <c r="MEI118" s="376"/>
      <c r="MEJ118" s="376"/>
      <c r="MEK118" s="376"/>
      <c r="MEL118" s="376"/>
      <c r="MEM118" s="376"/>
      <c r="MEN118" s="376"/>
      <c r="MEO118" s="376"/>
      <c r="MEP118" s="376"/>
      <c r="MEQ118" s="376"/>
      <c r="MER118" s="376"/>
      <c r="MES118" s="376"/>
      <c r="MET118" s="376"/>
      <c r="MEU118" s="376"/>
      <c r="MEV118" s="376"/>
      <c r="MEW118" s="376"/>
      <c r="MEX118" s="376"/>
      <c r="MEY118" s="376"/>
      <c r="MEZ118" s="376"/>
      <c r="MFA118" s="376"/>
      <c r="MFB118" s="376"/>
      <c r="MFC118" s="376"/>
      <c r="MFD118" s="376"/>
      <c r="MFE118" s="376"/>
      <c r="MFF118" s="376"/>
      <c r="MFG118" s="376"/>
      <c r="MFH118" s="376"/>
      <c r="MFI118" s="376"/>
      <c r="MFJ118" s="376"/>
      <c r="MFK118" s="376"/>
      <c r="MFL118" s="376"/>
      <c r="MFM118" s="376"/>
      <c r="MFN118" s="376"/>
      <c r="MFO118" s="376"/>
      <c r="MFP118" s="376"/>
      <c r="MFQ118" s="376"/>
      <c r="MFR118" s="376"/>
      <c r="MFS118" s="376"/>
      <c r="MFT118" s="376"/>
      <c r="MFU118" s="376"/>
      <c r="MFV118" s="376"/>
      <c r="MFW118" s="376"/>
      <c r="MFX118" s="376"/>
      <c r="MFY118" s="376"/>
      <c r="MFZ118" s="376"/>
      <c r="MGA118" s="376"/>
      <c r="MGB118" s="376"/>
      <c r="MGC118" s="376"/>
      <c r="MGD118" s="376"/>
      <c r="MGE118" s="376"/>
      <c r="MGF118" s="376"/>
      <c r="MGG118" s="376"/>
      <c r="MGH118" s="376"/>
      <c r="MGI118" s="376"/>
      <c r="MGJ118" s="376"/>
      <c r="MGK118" s="376"/>
      <c r="MGL118" s="376"/>
      <c r="MGM118" s="376"/>
      <c r="MGN118" s="376"/>
      <c r="MGO118" s="376"/>
      <c r="MGP118" s="376"/>
      <c r="MGQ118" s="376"/>
      <c r="MGR118" s="376"/>
      <c r="MGS118" s="376"/>
      <c r="MGT118" s="376"/>
      <c r="MGU118" s="376"/>
      <c r="MGV118" s="376"/>
      <c r="MGW118" s="376"/>
      <c r="MGX118" s="376"/>
      <c r="MGY118" s="376"/>
      <c r="MGZ118" s="376"/>
      <c r="MHA118" s="376"/>
      <c r="MHB118" s="376"/>
      <c r="MHC118" s="376"/>
      <c r="MHD118" s="376"/>
      <c r="MHE118" s="376"/>
      <c r="MHF118" s="376"/>
      <c r="MHG118" s="376"/>
      <c r="MHH118" s="376"/>
      <c r="MHI118" s="376"/>
      <c r="MHJ118" s="376"/>
      <c r="MHK118" s="376"/>
      <c r="MHL118" s="376"/>
      <c r="MHM118" s="376"/>
      <c r="MHN118" s="376"/>
      <c r="MHO118" s="376"/>
      <c r="MHP118" s="376"/>
      <c r="MHQ118" s="376"/>
      <c r="MHR118" s="376"/>
      <c r="MHS118" s="376"/>
      <c r="MHT118" s="376"/>
      <c r="MHU118" s="376"/>
      <c r="MHV118" s="376"/>
      <c r="MHW118" s="376"/>
      <c r="MHX118" s="376"/>
      <c r="MHY118" s="376"/>
      <c r="MHZ118" s="376"/>
      <c r="MIA118" s="376"/>
      <c r="MIB118" s="376"/>
      <c r="MIC118" s="376"/>
      <c r="MID118" s="376"/>
      <c r="MIE118" s="376"/>
      <c r="MIF118" s="376"/>
      <c r="MIG118" s="376"/>
      <c r="MIH118" s="376"/>
      <c r="MII118" s="376"/>
      <c r="MIJ118" s="376"/>
      <c r="MIK118" s="376"/>
      <c r="MIL118" s="376"/>
      <c r="MIM118" s="376"/>
      <c r="MIN118" s="376"/>
      <c r="MIO118" s="376"/>
      <c r="MIP118" s="376"/>
      <c r="MIQ118" s="376"/>
      <c r="MIR118" s="376"/>
      <c r="MIS118" s="376"/>
      <c r="MIT118" s="376"/>
      <c r="MIU118" s="376"/>
      <c r="MIV118" s="376"/>
      <c r="MIW118" s="376"/>
      <c r="MIX118" s="376"/>
      <c r="MIY118" s="376"/>
      <c r="MIZ118" s="376"/>
      <c r="MJA118" s="376"/>
      <c r="MJB118" s="376"/>
      <c r="MJC118" s="376"/>
      <c r="MJD118" s="376"/>
      <c r="MJE118" s="376"/>
      <c r="MJF118" s="376"/>
      <c r="MJG118" s="376"/>
      <c r="MJH118" s="376"/>
      <c r="MJI118" s="376"/>
      <c r="MJJ118" s="376"/>
      <c r="MJK118" s="376"/>
      <c r="MJL118" s="376"/>
      <c r="MJM118" s="376"/>
      <c r="MJN118" s="376"/>
      <c r="MJO118" s="376"/>
      <c r="MJP118" s="376"/>
      <c r="MJQ118" s="376"/>
      <c r="MJR118" s="376"/>
      <c r="MJS118" s="376"/>
      <c r="MJT118" s="376"/>
      <c r="MJU118" s="376"/>
      <c r="MJV118" s="376"/>
      <c r="MJW118" s="376"/>
      <c r="MJX118" s="376"/>
      <c r="MJY118" s="376"/>
      <c r="MJZ118" s="376"/>
      <c r="MKA118" s="376"/>
      <c r="MKB118" s="376"/>
      <c r="MKC118" s="376"/>
      <c r="MKD118" s="376"/>
      <c r="MKE118" s="376"/>
      <c r="MKF118" s="376"/>
      <c r="MKG118" s="376"/>
      <c r="MKH118" s="376"/>
      <c r="MKI118" s="376"/>
      <c r="MKJ118" s="376"/>
      <c r="MKK118" s="376"/>
      <c r="MKL118" s="376"/>
      <c r="MKM118" s="376"/>
      <c r="MKN118" s="376"/>
      <c r="MKO118" s="376"/>
      <c r="MKP118" s="376"/>
      <c r="MKQ118" s="376"/>
      <c r="MKR118" s="376"/>
      <c r="MKS118" s="376"/>
      <c r="MKT118" s="376"/>
      <c r="MKU118" s="376"/>
      <c r="MKV118" s="376"/>
      <c r="MKW118" s="376"/>
      <c r="MKX118" s="376"/>
      <c r="MKY118" s="376"/>
      <c r="MKZ118" s="376"/>
      <c r="MLA118" s="376"/>
      <c r="MLB118" s="376"/>
      <c r="MLC118" s="376"/>
      <c r="MLD118" s="376"/>
      <c r="MLE118" s="376"/>
      <c r="MLF118" s="376"/>
      <c r="MLG118" s="376"/>
      <c r="MLH118" s="376"/>
      <c r="MLI118" s="376"/>
      <c r="MLJ118" s="376"/>
      <c r="MLK118" s="376"/>
      <c r="MLL118" s="376"/>
      <c r="MLM118" s="376"/>
      <c r="MLN118" s="376"/>
      <c r="MLO118" s="376"/>
      <c r="MLP118" s="376"/>
      <c r="MLQ118" s="376"/>
      <c r="MLR118" s="376"/>
      <c r="MLS118" s="376"/>
      <c r="MLT118" s="376"/>
      <c r="MLU118" s="376"/>
      <c r="MLV118" s="376"/>
      <c r="MLW118" s="376"/>
      <c r="MLX118" s="376"/>
      <c r="MLY118" s="376"/>
      <c r="MLZ118" s="376"/>
      <c r="MMA118" s="376"/>
      <c r="MMB118" s="376"/>
      <c r="MMC118" s="376"/>
      <c r="MMD118" s="376"/>
      <c r="MME118" s="376"/>
      <c r="MMF118" s="376"/>
      <c r="MMG118" s="376"/>
      <c r="MMH118" s="376"/>
      <c r="MMI118" s="376"/>
      <c r="MMJ118" s="376"/>
      <c r="MMK118" s="376"/>
      <c r="MML118" s="376"/>
      <c r="MMM118" s="376"/>
      <c r="MMN118" s="376"/>
      <c r="MMO118" s="376"/>
      <c r="MMP118" s="376"/>
      <c r="MMQ118" s="376"/>
      <c r="MMR118" s="376"/>
      <c r="MMS118" s="376"/>
      <c r="MMT118" s="376"/>
      <c r="MMU118" s="376"/>
      <c r="MMV118" s="376"/>
      <c r="MMW118" s="376"/>
      <c r="MMX118" s="376"/>
      <c r="MMY118" s="376"/>
      <c r="MMZ118" s="376"/>
      <c r="MNA118" s="376"/>
      <c r="MNB118" s="376"/>
      <c r="MNC118" s="376"/>
      <c r="MND118" s="376"/>
      <c r="MNE118" s="376"/>
      <c r="MNF118" s="376"/>
      <c r="MNG118" s="376"/>
      <c r="MNH118" s="376"/>
      <c r="MNI118" s="376"/>
      <c r="MNJ118" s="376"/>
      <c r="MNK118" s="376"/>
      <c r="MNL118" s="376"/>
      <c r="MNM118" s="376"/>
      <c r="MNN118" s="376"/>
      <c r="MNO118" s="376"/>
      <c r="MNP118" s="376"/>
      <c r="MNQ118" s="376"/>
      <c r="MNR118" s="376"/>
      <c r="MNS118" s="376"/>
      <c r="MNT118" s="376"/>
      <c r="MNU118" s="376"/>
      <c r="MNV118" s="376"/>
      <c r="MNW118" s="376"/>
      <c r="MNX118" s="376"/>
      <c r="MNY118" s="376"/>
      <c r="MNZ118" s="376"/>
      <c r="MOA118" s="376"/>
      <c r="MOB118" s="376"/>
      <c r="MOC118" s="376"/>
      <c r="MOD118" s="376"/>
      <c r="MOE118" s="376"/>
      <c r="MOF118" s="376"/>
      <c r="MOG118" s="376"/>
      <c r="MOH118" s="376"/>
      <c r="MOI118" s="376"/>
      <c r="MOJ118" s="376"/>
      <c r="MOK118" s="376"/>
      <c r="MOL118" s="376"/>
      <c r="MOM118" s="376"/>
      <c r="MON118" s="376"/>
      <c r="MOO118" s="376"/>
      <c r="MOP118" s="376"/>
      <c r="MOQ118" s="376"/>
      <c r="MOR118" s="376"/>
      <c r="MOS118" s="376"/>
      <c r="MOT118" s="376"/>
      <c r="MOU118" s="376"/>
      <c r="MOV118" s="376"/>
      <c r="MOW118" s="376"/>
      <c r="MOX118" s="376"/>
      <c r="MOY118" s="376"/>
      <c r="MOZ118" s="376"/>
      <c r="MPA118" s="376"/>
      <c r="MPB118" s="376"/>
      <c r="MPC118" s="376"/>
      <c r="MPD118" s="376"/>
      <c r="MPE118" s="376"/>
      <c r="MPF118" s="376"/>
      <c r="MPG118" s="376"/>
      <c r="MPH118" s="376"/>
      <c r="MPI118" s="376"/>
      <c r="MPJ118" s="376"/>
      <c r="MPK118" s="376"/>
      <c r="MPL118" s="376"/>
      <c r="MPM118" s="376"/>
      <c r="MPN118" s="376"/>
      <c r="MPO118" s="376"/>
      <c r="MPP118" s="376"/>
      <c r="MPQ118" s="376"/>
      <c r="MPR118" s="376"/>
      <c r="MPS118" s="376"/>
      <c r="MPT118" s="376"/>
      <c r="MPU118" s="376"/>
      <c r="MPV118" s="376"/>
      <c r="MPW118" s="376"/>
      <c r="MPX118" s="376"/>
      <c r="MPY118" s="376"/>
      <c r="MPZ118" s="376"/>
      <c r="MQA118" s="376"/>
      <c r="MQB118" s="376"/>
      <c r="MQC118" s="376"/>
      <c r="MQD118" s="376"/>
      <c r="MQE118" s="376"/>
      <c r="MQF118" s="376"/>
      <c r="MQG118" s="376"/>
      <c r="MQH118" s="376"/>
      <c r="MQI118" s="376"/>
      <c r="MQJ118" s="376"/>
      <c r="MQK118" s="376"/>
      <c r="MQL118" s="376"/>
      <c r="MQM118" s="376"/>
      <c r="MQN118" s="376"/>
      <c r="MQO118" s="376"/>
      <c r="MQP118" s="376"/>
      <c r="MQQ118" s="376"/>
      <c r="MQR118" s="376"/>
      <c r="MQS118" s="376"/>
      <c r="MQT118" s="376"/>
      <c r="MQU118" s="376"/>
      <c r="MQV118" s="376"/>
      <c r="MQW118" s="376"/>
      <c r="MQX118" s="376"/>
      <c r="MQY118" s="376"/>
      <c r="MQZ118" s="376"/>
      <c r="MRA118" s="376"/>
      <c r="MRB118" s="376"/>
      <c r="MRC118" s="376"/>
      <c r="MRD118" s="376"/>
      <c r="MRE118" s="376"/>
      <c r="MRF118" s="376"/>
      <c r="MRG118" s="376"/>
      <c r="MRH118" s="376"/>
      <c r="MRI118" s="376"/>
      <c r="MRJ118" s="376"/>
      <c r="MRK118" s="376"/>
      <c r="MRL118" s="376"/>
      <c r="MRM118" s="376"/>
      <c r="MRN118" s="376"/>
      <c r="MRO118" s="376"/>
      <c r="MRP118" s="376"/>
      <c r="MRQ118" s="376"/>
      <c r="MRR118" s="376"/>
      <c r="MRS118" s="376"/>
      <c r="MRT118" s="376"/>
      <c r="MRU118" s="376"/>
      <c r="MRV118" s="376"/>
      <c r="MRW118" s="376"/>
      <c r="MRX118" s="376"/>
      <c r="MRY118" s="376"/>
      <c r="MRZ118" s="376"/>
      <c r="MSA118" s="376"/>
      <c r="MSB118" s="376"/>
      <c r="MSC118" s="376"/>
      <c r="MSD118" s="376"/>
      <c r="MSE118" s="376"/>
      <c r="MSF118" s="376"/>
      <c r="MSG118" s="376"/>
      <c r="MSH118" s="376"/>
      <c r="MSI118" s="376"/>
      <c r="MSJ118" s="376"/>
      <c r="MSK118" s="376"/>
      <c r="MSL118" s="376"/>
      <c r="MSM118" s="376"/>
      <c r="MSN118" s="376"/>
      <c r="MSO118" s="376"/>
      <c r="MSP118" s="376"/>
      <c r="MSQ118" s="376"/>
      <c r="MSR118" s="376"/>
      <c r="MSS118" s="376"/>
      <c r="MST118" s="376"/>
      <c r="MSU118" s="376"/>
      <c r="MSV118" s="376"/>
      <c r="MSW118" s="376"/>
      <c r="MSX118" s="376"/>
      <c r="MSY118" s="376"/>
      <c r="MSZ118" s="376"/>
      <c r="MTA118" s="376"/>
      <c r="MTB118" s="376"/>
      <c r="MTC118" s="376"/>
      <c r="MTD118" s="376"/>
      <c r="MTE118" s="376"/>
      <c r="MTF118" s="376"/>
      <c r="MTG118" s="376"/>
      <c r="MTH118" s="376"/>
      <c r="MTI118" s="376"/>
      <c r="MTJ118" s="376"/>
      <c r="MTK118" s="376"/>
      <c r="MTL118" s="376"/>
      <c r="MTM118" s="376"/>
      <c r="MTN118" s="376"/>
      <c r="MTO118" s="376"/>
      <c r="MTP118" s="376"/>
      <c r="MTQ118" s="376"/>
      <c r="MTR118" s="376"/>
      <c r="MTS118" s="376"/>
      <c r="MTT118" s="376"/>
      <c r="MTU118" s="376"/>
      <c r="MTV118" s="376"/>
      <c r="MTW118" s="376"/>
      <c r="MTX118" s="376"/>
      <c r="MTY118" s="376"/>
      <c r="MTZ118" s="376"/>
      <c r="MUA118" s="376"/>
      <c r="MUB118" s="376"/>
      <c r="MUC118" s="376"/>
      <c r="MUD118" s="376"/>
      <c r="MUE118" s="376"/>
      <c r="MUF118" s="376"/>
      <c r="MUG118" s="376"/>
      <c r="MUH118" s="376"/>
      <c r="MUI118" s="376"/>
      <c r="MUJ118" s="376"/>
      <c r="MUK118" s="376"/>
      <c r="MUL118" s="376"/>
      <c r="MUM118" s="376"/>
      <c r="MUN118" s="376"/>
      <c r="MUO118" s="376"/>
      <c r="MUP118" s="376"/>
      <c r="MUQ118" s="376"/>
      <c r="MUR118" s="376"/>
      <c r="MUS118" s="376"/>
      <c r="MUT118" s="376"/>
      <c r="MUU118" s="376"/>
      <c r="MUV118" s="376"/>
      <c r="MUW118" s="376"/>
      <c r="MUX118" s="376"/>
      <c r="MUY118" s="376"/>
      <c r="MUZ118" s="376"/>
      <c r="MVA118" s="376"/>
      <c r="MVB118" s="376"/>
      <c r="MVC118" s="376"/>
      <c r="MVD118" s="376"/>
      <c r="MVE118" s="376"/>
      <c r="MVF118" s="376"/>
      <c r="MVG118" s="376"/>
      <c r="MVH118" s="376"/>
      <c r="MVI118" s="376"/>
      <c r="MVJ118" s="376"/>
      <c r="MVK118" s="376"/>
      <c r="MVL118" s="376"/>
      <c r="MVM118" s="376"/>
      <c r="MVN118" s="376"/>
      <c r="MVO118" s="376"/>
      <c r="MVP118" s="376"/>
      <c r="MVQ118" s="376"/>
      <c r="MVR118" s="376"/>
      <c r="MVS118" s="376"/>
      <c r="MVT118" s="376"/>
      <c r="MVU118" s="376"/>
      <c r="MVV118" s="376"/>
      <c r="MVW118" s="376"/>
      <c r="MVX118" s="376"/>
      <c r="MVY118" s="376"/>
      <c r="MVZ118" s="376"/>
      <c r="MWA118" s="376"/>
      <c r="MWB118" s="376"/>
      <c r="MWC118" s="376"/>
      <c r="MWD118" s="376"/>
      <c r="MWE118" s="376"/>
      <c r="MWF118" s="376"/>
      <c r="MWG118" s="376"/>
      <c r="MWH118" s="376"/>
      <c r="MWI118" s="376"/>
      <c r="MWJ118" s="376"/>
      <c r="MWK118" s="376"/>
      <c r="MWL118" s="376"/>
      <c r="MWM118" s="376"/>
      <c r="MWN118" s="376"/>
      <c r="MWO118" s="376"/>
      <c r="MWP118" s="376"/>
      <c r="MWQ118" s="376"/>
      <c r="MWR118" s="376"/>
      <c r="MWS118" s="376"/>
      <c r="MWT118" s="376"/>
      <c r="MWU118" s="376"/>
      <c r="MWV118" s="376"/>
      <c r="MWW118" s="376"/>
      <c r="MWX118" s="376"/>
      <c r="MWY118" s="376"/>
      <c r="MWZ118" s="376"/>
      <c r="MXA118" s="376"/>
      <c r="MXB118" s="376"/>
      <c r="MXC118" s="376"/>
      <c r="MXD118" s="376"/>
      <c r="MXE118" s="376"/>
      <c r="MXF118" s="376"/>
      <c r="MXG118" s="376"/>
      <c r="MXH118" s="376"/>
      <c r="MXI118" s="376"/>
      <c r="MXJ118" s="376"/>
      <c r="MXK118" s="376"/>
      <c r="MXL118" s="376"/>
      <c r="MXM118" s="376"/>
      <c r="MXN118" s="376"/>
      <c r="MXO118" s="376"/>
      <c r="MXP118" s="376"/>
      <c r="MXQ118" s="376"/>
      <c r="MXR118" s="376"/>
      <c r="MXS118" s="376"/>
      <c r="MXT118" s="376"/>
      <c r="MXU118" s="376"/>
      <c r="MXV118" s="376"/>
      <c r="MXW118" s="376"/>
      <c r="MXX118" s="376"/>
      <c r="MXY118" s="376"/>
      <c r="MXZ118" s="376"/>
      <c r="MYA118" s="376"/>
      <c r="MYB118" s="376"/>
      <c r="MYC118" s="376"/>
      <c r="MYD118" s="376"/>
      <c r="MYE118" s="376"/>
      <c r="MYF118" s="376"/>
      <c r="MYG118" s="376"/>
      <c r="MYH118" s="376"/>
      <c r="MYI118" s="376"/>
      <c r="MYJ118" s="376"/>
      <c r="MYK118" s="376"/>
      <c r="MYL118" s="376"/>
      <c r="MYM118" s="376"/>
      <c r="MYN118" s="376"/>
      <c r="MYO118" s="376"/>
      <c r="MYP118" s="376"/>
      <c r="MYQ118" s="376"/>
      <c r="MYR118" s="376"/>
      <c r="MYS118" s="376"/>
      <c r="MYT118" s="376"/>
      <c r="MYU118" s="376"/>
      <c r="MYV118" s="376"/>
      <c r="MYW118" s="376"/>
      <c r="MYX118" s="376"/>
      <c r="MYY118" s="376"/>
      <c r="MYZ118" s="376"/>
      <c r="MZA118" s="376"/>
      <c r="MZB118" s="376"/>
      <c r="MZC118" s="376"/>
      <c r="MZD118" s="376"/>
      <c r="MZE118" s="376"/>
      <c r="MZF118" s="376"/>
      <c r="MZG118" s="376"/>
      <c r="MZH118" s="376"/>
      <c r="MZI118" s="376"/>
      <c r="MZJ118" s="376"/>
      <c r="MZK118" s="376"/>
      <c r="MZL118" s="376"/>
      <c r="MZM118" s="376"/>
      <c r="MZN118" s="376"/>
      <c r="MZO118" s="376"/>
      <c r="MZP118" s="376"/>
      <c r="MZQ118" s="376"/>
      <c r="MZR118" s="376"/>
      <c r="MZS118" s="376"/>
      <c r="MZT118" s="376"/>
      <c r="MZU118" s="376"/>
      <c r="MZV118" s="376"/>
      <c r="MZW118" s="376"/>
      <c r="MZX118" s="376"/>
      <c r="MZY118" s="376"/>
      <c r="MZZ118" s="376"/>
      <c r="NAA118" s="376"/>
      <c r="NAB118" s="376"/>
      <c r="NAC118" s="376"/>
      <c r="NAD118" s="376"/>
      <c r="NAE118" s="376"/>
      <c r="NAF118" s="376"/>
      <c r="NAG118" s="376"/>
      <c r="NAH118" s="376"/>
      <c r="NAI118" s="376"/>
      <c r="NAJ118" s="376"/>
      <c r="NAK118" s="376"/>
      <c r="NAL118" s="376"/>
      <c r="NAM118" s="376"/>
      <c r="NAN118" s="376"/>
      <c r="NAO118" s="376"/>
      <c r="NAP118" s="376"/>
      <c r="NAQ118" s="376"/>
      <c r="NAR118" s="376"/>
      <c r="NAS118" s="376"/>
      <c r="NAT118" s="376"/>
      <c r="NAU118" s="376"/>
      <c r="NAV118" s="376"/>
      <c r="NAW118" s="376"/>
      <c r="NAX118" s="376"/>
      <c r="NAY118" s="376"/>
      <c r="NAZ118" s="376"/>
      <c r="NBA118" s="376"/>
      <c r="NBB118" s="376"/>
      <c r="NBC118" s="376"/>
      <c r="NBD118" s="376"/>
      <c r="NBE118" s="376"/>
      <c r="NBF118" s="376"/>
      <c r="NBG118" s="376"/>
      <c r="NBH118" s="376"/>
      <c r="NBI118" s="376"/>
      <c r="NBJ118" s="376"/>
      <c r="NBK118" s="376"/>
      <c r="NBL118" s="376"/>
      <c r="NBM118" s="376"/>
      <c r="NBN118" s="376"/>
      <c r="NBO118" s="376"/>
      <c r="NBP118" s="376"/>
      <c r="NBQ118" s="376"/>
      <c r="NBR118" s="376"/>
      <c r="NBS118" s="376"/>
      <c r="NBT118" s="376"/>
      <c r="NBU118" s="376"/>
      <c r="NBV118" s="376"/>
      <c r="NBW118" s="376"/>
      <c r="NBX118" s="376"/>
      <c r="NBY118" s="376"/>
      <c r="NBZ118" s="376"/>
      <c r="NCA118" s="376"/>
      <c r="NCB118" s="376"/>
      <c r="NCC118" s="376"/>
      <c r="NCD118" s="376"/>
      <c r="NCE118" s="376"/>
      <c r="NCF118" s="376"/>
      <c r="NCG118" s="376"/>
      <c r="NCH118" s="376"/>
      <c r="NCI118" s="376"/>
      <c r="NCJ118" s="376"/>
      <c r="NCK118" s="376"/>
      <c r="NCL118" s="376"/>
      <c r="NCM118" s="376"/>
      <c r="NCN118" s="376"/>
      <c r="NCO118" s="376"/>
      <c r="NCP118" s="376"/>
      <c r="NCQ118" s="376"/>
      <c r="NCR118" s="376"/>
      <c r="NCS118" s="376"/>
      <c r="NCT118" s="376"/>
      <c r="NCU118" s="376"/>
      <c r="NCV118" s="376"/>
      <c r="NCW118" s="376"/>
      <c r="NCX118" s="376"/>
      <c r="NCY118" s="376"/>
      <c r="NCZ118" s="376"/>
      <c r="NDA118" s="376"/>
      <c r="NDB118" s="376"/>
      <c r="NDC118" s="376"/>
      <c r="NDD118" s="376"/>
      <c r="NDE118" s="376"/>
      <c r="NDF118" s="376"/>
      <c r="NDG118" s="376"/>
      <c r="NDH118" s="376"/>
      <c r="NDI118" s="376"/>
      <c r="NDJ118" s="376"/>
      <c r="NDK118" s="376"/>
      <c r="NDL118" s="376"/>
      <c r="NDM118" s="376"/>
      <c r="NDN118" s="376"/>
      <c r="NDO118" s="376"/>
      <c r="NDP118" s="376"/>
      <c r="NDQ118" s="376"/>
      <c r="NDR118" s="376"/>
      <c r="NDS118" s="376"/>
      <c r="NDT118" s="376"/>
      <c r="NDU118" s="376"/>
      <c r="NDV118" s="376"/>
      <c r="NDW118" s="376"/>
      <c r="NDX118" s="376"/>
      <c r="NDY118" s="376"/>
      <c r="NDZ118" s="376"/>
      <c r="NEA118" s="376"/>
      <c r="NEB118" s="376"/>
      <c r="NEC118" s="376"/>
      <c r="NED118" s="376"/>
      <c r="NEE118" s="376"/>
      <c r="NEF118" s="376"/>
      <c r="NEG118" s="376"/>
      <c r="NEH118" s="376"/>
      <c r="NEI118" s="376"/>
      <c r="NEJ118" s="376"/>
      <c r="NEK118" s="376"/>
      <c r="NEL118" s="376"/>
      <c r="NEM118" s="376"/>
      <c r="NEN118" s="376"/>
      <c r="NEO118" s="376"/>
      <c r="NEP118" s="376"/>
      <c r="NEQ118" s="376"/>
      <c r="NER118" s="376"/>
      <c r="NES118" s="376"/>
      <c r="NET118" s="376"/>
      <c r="NEU118" s="376"/>
      <c r="NEV118" s="376"/>
      <c r="NEW118" s="376"/>
      <c r="NEX118" s="376"/>
      <c r="NEY118" s="376"/>
      <c r="NEZ118" s="376"/>
      <c r="NFA118" s="376"/>
      <c r="NFB118" s="376"/>
      <c r="NFC118" s="376"/>
      <c r="NFD118" s="376"/>
      <c r="NFE118" s="376"/>
      <c r="NFF118" s="376"/>
      <c r="NFG118" s="376"/>
      <c r="NFH118" s="376"/>
      <c r="NFI118" s="376"/>
      <c r="NFJ118" s="376"/>
      <c r="NFK118" s="376"/>
      <c r="NFL118" s="376"/>
      <c r="NFM118" s="376"/>
      <c r="NFN118" s="376"/>
      <c r="NFO118" s="376"/>
      <c r="NFP118" s="376"/>
      <c r="NFQ118" s="376"/>
      <c r="NFR118" s="376"/>
      <c r="NFS118" s="376"/>
      <c r="NFT118" s="376"/>
      <c r="NFU118" s="376"/>
      <c r="NFV118" s="376"/>
      <c r="NFW118" s="376"/>
      <c r="NFX118" s="376"/>
      <c r="NFY118" s="376"/>
      <c r="NFZ118" s="376"/>
      <c r="NGA118" s="376"/>
      <c r="NGB118" s="376"/>
      <c r="NGC118" s="376"/>
      <c r="NGD118" s="376"/>
      <c r="NGE118" s="376"/>
      <c r="NGF118" s="376"/>
      <c r="NGG118" s="376"/>
      <c r="NGH118" s="376"/>
      <c r="NGI118" s="376"/>
      <c r="NGJ118" s="376"/>
      <c r="NGK118" s="376"/>
      <c r="NGL118" s="376"/>
      <c r="NGM118" s="376"/>
      <c r="NGN118" s="376"/>
      <c r="NGO118" s="376"/>
      <c r="NGP118" s="376"/>
      <c r="NGQ118" s="376"/>
      <c r="NGR118" s="376"/>
      <c r="NGS118" s="376"/>
      <c r="NGT118" s="376"/>
      <c r="NGU118" s="376"/>
      <c r="NGV118" s="376"/>
      <c r="NGW118" s="376"/>
      <c r="NGX118" s="376"/>
      <c r="NGY118" s="376"/>
      <c r="NGZ118" s="376"/>
      <c r="NHA118" s="376"/>
      <c r="NHB118" s="376"/>
      <c r="NHC118" s="376"/>
      <c r="NHD118" s="376"/>
      <c r="NHE118" s="376"/>
      <c r="NHF118" s="376"/>
      <c r="NHG118" s="376"/>
      <c r="NHH118" s="376"/>
      <c r="NHI118" s="376"/>
      <c r="NHJ118" s="376"/>
      <c r="NHK118" s="376"/>
      <c r="NHL118" s="376"/>
      <c r="NHM118" s="376"/>
      <c r="NHN118" s="376"/>
      <c r="NHO118" s="376"/>
      <c r="NHP118" s="376"/>
      <c r="NHQ118" s="376"/>
      <c r="NHR118" s="376"/>
      <c r="NHS118" s="376"/>
      <c r="NHT118" s="376"/>
      <c r="NHU118" s="376"/>
      <c r="NHV118" s="376"/>
      <c r="NHW118" s="376"/>
      <c r="NHX118" s="376"/>
      <c r="NHY118" s="376"/>
      <c r="NHZ118" s="376"/>
      <c r="NIA118" s="376"/>
      <c r="NIB118" s="376"/>
      <c r="NIC118" s="376"/>
      <c r="NID118" s="376"/>
      <c r="NIE118" s="376"/>
      <c r="NIF118" s="376"/>
      <c r="NIG118" s="376"/>
      <c r="NIH118" s="376"/>
      <c r="NII118" s="376"/>
      <c r="NIJ118" s="376"/>
      <c r="NIK118" s="376"/>
      <c r="NIL118" s="376"/>
      <c r="NIM118" s="376"/>
      <c r="NIN118" s="376"/>
      <c r="NIO118" s="376"/>
      <c r="NIP118" s="376"/>
      <c r="NIQ118" s="376"/>
      <c r="NIR118" s="376"/>
      <c r="NIS118" s="376"/>
      <c r="NIT118" s="376"/>
      <c r="NIU118" s="376"/>
      <c r="NIV118" s="376"/>
      <c r="NIW118" s="376"/>
      <c r="NIX118" s="376"/>
      <c r="NIY118" s="376"/>
      <c r="NIZ118" s="376"/>
      <c r="NJA118" s="376"/>
      <c r="NJB118" s="376"/>
      <c r="NJC118" s="376"/>
      <c r="NJD118" s="376"/>
      <c r="NJE118" s="376"/>
      <c r="NJF118" s="376"/>
      <c r="NJG118" s="376"/>
      <c r="NJH118" s="376"/>
      <c r="NJI118" s="376"/>
      <c r="NJJ118" s="376"/>
      <c r="NJK118" s="376"/>
      <c r="NJL118" s="376"/>
      <c r="NJM118" s="376"/>
      <c r="NJN118" s="376"/>
      <c r="NJO118" s="376"/>
      <c r="NJP118" s="376"/>
      <c r="NJQ118" s="376"/>
      <c r="NJR118" s="376"/>
      <c r="NJS118" s="376"/>
      <c r="NJT118" s="376"/>
      <c r="NJU118" s="376"/>
      <c r="NJV118" s="376"/>
      <c r="NJW118" s="376"/>
      <c r="NJX118" s="376"/>
      <c r="NJY118" s="376"/>
      <c r="NJZ118" s="376"/>
      <c r="NKA118" s="376"/>
      <c r="NKB118" s="376"/>
      <c r="NKC118" s="376"/>
      <c r="NKD118" s="376"/>
      <c r="NKE118" s="376"/>
      <c r="NKF118" s="376"/>
      <c r="NKG118" s="376"/>
      <c r="NKH118" s="376"/>
      <c r="NKI118" s="376"/>
      <c r="NKJ118" s="376"/>
      <c r="NKK118" s="376"/>
      <c r="NKL118" s="376"/>
      <c r="NKM118" s="376"/>
      <c r="NKN118" s="376"/>
      <c r="NKO118" s="376"/>
      <c r="NKP118" s="376"/>
      <c r="NKQ118" s="376"/>
      <c r="NKR118" s="376"/>
      <c r="NKS118" s="376"/>
      <c r="NKT118" s="376"/>
      <c r="NKU118" s="376"/>
      <c r="NKV118" s="376"/>
      <c r="NKW118" s="376"/>
      <c r="NKX118" s="376"/>
      <c r="NKY118" s="376"/>
      <c r="NKZ118" s="376"/>
      <c r="NLA118" s="376"/>
      <c r="NLB118" s="376"/>
      <c r="NLC118" s="376"/>
      <c r="NLD118" s="376"/>
      <c r="NLE118" s="376"/>
      <c r="NLF118" s="376"/>
      <c r="NLG118" s="376"/>
      <c r="NLH118" s="376"/>
      <c r="NLI118" s="376"/>
      <c r="NLJ118" s="376"/>
      <c r="NLK118" s="376"/>
      <c r="NLL118" s="376"/>
      <c r="NLM118" s="376"/>
      <c r="NLN118" s="376"/>
      <c r="NLO118" s="376"/>
      <c r="NLP118" s="376"/>
      <c r="NLQ118" s="376"/>
      <c r="NLR118" s="376"/>
      <c r="NLS118" s="376"/>
      <c r="NLT118" s="376"/>
      <c r="NLU118" s="376"/>
      <c r="NLV118" s="376"/>
      <c r="NLW118" s="376"/>
      <c r="NLX118" s="376"/>
      <c r="NLY118" s="376"/>
      <c r="NLZ118" s="376"/>
      <c r="NMA118" s="376"/>
      <c r="NMB118" s="376"/>
      <c r="NMC118" s="376"/>
      <c r="NMD118" s="376"/>
      <c r="NME118" s="376"/>
      <c r="NMF118" s="376"/>
      <c r="NMG118" s="376"/>
      <c r="NMH118" s="376"/>
      <c r="NMI118" s="376"/>
      <c r="NMJ118" s="376"/>
      <c r="NMK118" s="376"/>
      <c r="NML118" s="376"/>
      <c r="NMM118" s="376"/>
      <c r="NMN118" s="376"/>
      <c r="NMO118" s="376"/>
      <c r="NMP118" s="376"/>
      <c r="NMQ118" s="376"/>
      <c r="NMR118" s="376"/>
      <c r="NMS118" s="376"/>
      <c r="NMT118" s="376"/>
      <c r="NMU118" s="376"/>
      <c r="NMV118" s="376"/>
      <c r="NMW118" s="376"/>
      <c r="NMX118" s="376"/>
      <c r="NMY118" s="376"/>
      <c r="NMZ118" s="376"/>
      <c r="NNA118" s="376"/>
      <c r="NNB118" s="376"/>
      <c r="NNC118" s="376"/>
      <c r="NND118" s="376"/>
      <c r="NNE118" s="376"/>
      <c r="NNF118" s="376"/>
      <c r="NNG118" s="376"/>
      <c r="NNH118" s="376"/>
      <c r="NNI118" s="376"/>
      <c r="NNJ118" s="376"/>
      <c r="NNK118" s="376"/>
      <c r="NNL118" s="376"/>
      <c r="NNM118" s="376"/>
      <c r="NNN118" s="376"/>
      <c r="NNO118" s="376"/>
      <c r="NNP118" s="376"/>
      <c r="NNQ118" s="376"/>
      <c r="NNR118" s="376"/>
      <c r="NNS118" s="376"/>
      <c r="NNT118" s="376"/>
      <c r="NNU118" s="376"/>
      <c r="NNV118" s="376"/>
      <c r="NNW118" s="376"/>
      <c r="NNX118" s="376"/>
      <c r="NNY118" s="376"/>
      <c r="NNZ118" s="376"/>
      <c r="NOA118" s="376"/>
      <c r="NOB118" s="376"/>
      <c r="NOC118" s="376"/>
      <c r="NOD118" s="376"/>
      <c r="NOE118" s="376"/>
      <c r="NOF118" s="376"/>
      <c r="NOG118" s="376"/>
      <c r="NOH118" s="376"/>
      <c r="NOI118" s="376"/>
      <c r="NOJ118" s="376"/>
      <c r="NOK118" s="376"/>
      <c r="NOL118" s="376"/>
      <c r="NOM118" s="376"/>
      <c r="NON118" s="376"/>
      <c r="NOO118" s="376"/>
      <c r="NOP118" s="376"/>
      <c r="NOQ118" s="376"/>
      <c r="NOR118" s="376"/>
      <c r="NOS118" s="376"/>
      <c r="NOT118" s="376"/>
      <c r="NOU118" s="376"/>
      <c r="NOV118" s="376"/>
      <c r="NOW118" s="376"/>
      <c r="NOX118" s="376"/>
      <c r="NOY118" s="376"/>
      <c r="NOZ118" s="376"/>
      <c r="NPA118" s="376"/>
      <c r="NPB118" s="376"/>
      <c r="NPC118" s="376"/>
      <c r="NPD118" s="376"/>
      <c r="NPE118" s="376"/>
      <c r="NPF118" s="376"/>
      <c r="NPG118" s="376"/>
      <c r="NPH118" s="376"/>
      <c r="NPI118" s="376"/>
      <c r="NPJ118" s="376"/>
      <c r="NPK118" s="376"/>
      <c r="NPL118" s="376"/>
      <c r="NPM118" s="376"/>
      <c r="NPN118" s="376"/>
      <c r="NPO118" s="376"/>
      <c r="NPP118" s="376"/>
      <c r="NPQ118" s="376"/>
      <c r="NPR118" s="376"/>
      <c r="NPS118" s="376"/>
      <c r="NPT118" s="376"/>
      <c r="NPU118" s="376"/>
      <c r="NPV118" s="376"/>
      <c r="NPW118" s="376"/>
      <c r="NPX118" s="376"/>
      <c r="NPY118" s="376"/>
      <c r="NPZ118" s="376"/>
      <c r="NQA118" s="376"/>
      <c r="NQB118" s="376"/>
      <c r="NQC118" s="376"/>
      <c r="NQD118" s="376"/>
      <c r="NQE118" s="376"/>
      <c r="NQF118" s="376"/>
      <c r="NQG118" s="376"/>
      <c r="NQH118" s="376"/>
      <c r="NQI118" s="376"/>
      <c r="NQJ118" s="376"/>
      <c r="NQK118" s="376"/>
      <c r="NQL118" s="376"/>
      <c r="NQM118" s="376"/>
      <c r="NQN118" s="376"/>
      <c r="NQO118" s="376"/>
      <c r="NQP118" s="376"/>
      <c r="NQQ118" s="376"/>
      <c r="NQR118" s="376"/>
      <c r="NQS118" s="376"/>
      <c r="NQT118" s="376"/>
      <c r="NQU118" s="376"/>
      <c r="NQV118" s="376"/>
      <c r="NQW118" s="376"/>
      <c r="NQX118" s="376"/>
      <c r="NQY118" s="376"/>
      <c r="NQZ118" s="376"/>
      <c r="NRA118" s="376"/>
      <c r="NRB118" s="376"/>
      <c r="NRC118" s="376"/>
      <c r="NRD118" s="376"/>
      <c r="NRE118" s="376"/>
      <c r="NRF118" s="376"/>
      <c r="NRG118" s="376"/>
      <c r="NRH118" s="376"/>
      <c r="NRI118" s="376"/>
      <c r="NRJ118" s="376"/>
      <c r="NRK118" s="376"/>
      <c r="NRL118" s="376"/>
      <c r="NRM118" s="376"/>
      <c r="NRN118" s="376"/>
      <c r="NRO118" s="376"/>
      <c r="NRP118" s="376"/>
      <c r="NRQ118" s="376"/>
      <c r="NRR118" s="376"/>
      <c r="NRS118" s="376"/>
      <c r="NRT118" s="376"/>
      <c r="NRU118" s="376"/>
      <c r="NRV118" s="376"/>
      <c r="NRW118" s="376"/>
      <c r="NRX118" s="376"/>
      <c r="NRY118" s="376"/>
      <c r="NRZ118" s="376"/>
      <c r="NSA118" s="376"/>
      <c r="NSB118" s="376"/>
      <c r="NSC118" s="376"/>
      <c r="NSD118" s="376"/>
      <c r="NSE118" s="376"/>
      <c r="NSF118" s="376"/>
      <c r="NSG118" s="376"/>
      <c r="NSH118" s="376"/>
      <c r="NSI118" s="376"/>
      <c r="NSJ118" s="376"/>
      <c r="NSK118" s="376"/>
      <c r="NSL118" s="376"/>
      <c r="NSM118" s="376"/>
      <c r="NSN118" s="376"/>
      <c r="NSO118" s="376"/>
      <c r="NSP118" s="376"/>
      <c r="NSQ118" s="376"/>
      <c r="NSR118" s="376"/>
      <c r="NSS118" s="376"/>
      <c r="NST118" s="376"/>
      <c r="NSU118" s="376"/>
      <c r="NSV118" s="376"/>
      <c r="NSW118" s="376"/>
      <c r="NSX118" s="376"/>
      <c r="NSY118" s="376"/>
      <c r="NSZ118" s="376"/>
      <c r="NTA118" s="376"/>
      <c r="NTB118" s="376"/>
      <c r="NTC118" s="376"/>
      <c r="NTD118" s="376"/>
      <c r="NTE118" s="376"/>
      <c r="NTF118" s="376"/>
      <c r="NTG118" s="376"/>
      <c r="NTH118" s="376"/>
      <c r="NTI118" s="376"/>
      <c r="NTJ118" s="376"/>
      <c r="NTK118" s="376"/>
      <c r="NTL118" s="376"/>
      <c r="NTM118" s="376"/>
      <c r="NTN118" s="376"/>
      <c r="NTO118" s="376"/>
      <c r="NTP118" s="376"/>
      <c r="NTQ118" s="376"/>
      <c r="NTR118" s="376"/>
      <c r="NTS118" s="376"/>
      <c r="NTT118" s="376"/>
      <c r="NTU118" s="376"/>
      <c r="NTV118" s="376"/>
      <c r="NTW118" s="376"/>
      <c r="NTX118" s="376"/>
      <c r="NTY118" s="376"/>
      <c r="NTZ118" s="376"/>
      <c r="NUA118" s="376"/>
      <c r="NUB118" s="376"/>
      <c r="NUC118" s="376"/>
      <c r="NUD118" s="376"/>
      <c r="NUE118" s="376"/>
      <c r="NUF118" s="376"/>
      <c r="NUG118" s="376"/>
      <c r="NUH118" s="376"/>
      <c r="NUI118" s="376"/>
      <c r="NUJ118" s="376"/>
      <c r="NUK118" s="376"/>
      <c r="NUL118" s="376"/>
      <c r="NUM118" s="376"/>
      <c r="NUN118" s="376"/>
      <c r="NUO118" s="376"/>
      <c r="NUP118" s="376"/>
      <c r="NUQ118" s="376"/>
      <c r="NUR118" s="376"/>
      <c r="NUS118" s="376"/>
      <c r="NUT118" s="376"/>
      <c r="NUU118" s="376"/>
      <c r="NUV118" s="376"/>
      <c r="NUW118" s="376"/>
      <c r="NUX118" s="376"/>
      <c r="NUY118" s="376"/>
      <c r="NUZ118" s="376"/>
      <c r="NVA118" s="376"/>
      <c r="NVB118" s="376"/>
      <c r="NVC118" s="376"/>
      <c r="NVD118" s="376"/>
      <c r="NVE118" s="376"/>
      <c r="NVF118" s="376"/>
      <c r="NVG118" s="376"/>
      <c r="NVH118" s="376"/>
      <c r="NVI118" s="376"/>
      <c r="NVJ118" s="376"/>
      <c r="NVK118" s="376"/>
      <c r="NVL118" s="376"/>
      <c r="NVM118" s="376"/>
      <c r="NVN118" s="376"/>
      <c r="NVO118" s="376"/>
      <c r="NVP118" s="376"/>
      <c r="NVQ118" s="376"/>
      <c r="NVR118" s="376"/>
      <c r="NVS118" s="376"/>
      <c r="NVT118" s="376"/>
      <c r="NVU118" s="376"/>
      <c r="NVV118" s="376"/>
      <c r="NVW118" s="376"/>
      <c r="NVX118" s="376"/>
      <c r="NVY118" s="376"/>
      <c r="NVZ118" s="376"/>
      <c r="NWA118" s="376"/>
      <c r="NWB118" s="376"/>
      <c r="NWC118" s="376"/>
      <c r="NWD118" s="376"/>
      <c r="NWE118" s="376"/>
      <c r="NWF118" s="376"/>
      <c r="NWG118" s="376"/>
      <c r="NWH118" s="376"/>
      <c r="NWI118" s="376"/>
      <c r="NWJ118" s="376"/>
      <c r="NWK118" s="376"/>
      <c r="NWL118" s="376"/>
      <c r="NWM118" s="376"/>
      <c r="NWN118" s="376"/>
      <c r="NWO118" s="376"/>
      <c r="NWP118" s="376"/>
      <c r="NWQ118" s="376"/>
      <c r="NWR118" s="376"/>
      <c r="NWS118" s="376"/>
      <c r="NWT118" s="376"/>
      <c r="NWU118" s="376"/>
      <c r="NWV118" s="376"/>
      <c r="NWW118" s="376"/>
      <c r="NWX118" s="376"/>
      <c r="NWY118" s="376"/>
      <c r="NWZ118" s="376"/>
      <c r="NXA118" s="376"/>
      <c r="NXB118" s="376"/>
      <c r="NXC118" s="376"/>
      <c r="NXD118" s="376"/>
      <c r="NXE118" s="376"/>
      <c r="NXF118" s="376"/>
      <c r="NXG118" s="376"/>
      <c r="NXH118" s="376"/>
      <c r="NXI118" s="376"/>
      <c r="NXJ118" s="376"/>
      <c r="NXK118" s="376"/>
      <c r="NXL118" s="376"/>
      <c r="NXM118" s="376"/>
      <c r="NXN118" s="376"/>
      <c r="NXO118" s="376"/>
      <c r="NXP118" s="376"/>
      <c r="NXQ118" s="376"/>
      <c r="NXR118" s="376"/>
      <c r="NXS118" s="376"/>
      <c r="NXT118" s="376"/>
      <c r="NXU118" s="376"/>
      <c r="NXV118" s="376"/>
      <c r="NXW118" s="376"/>
      <c r="NXX118" s="376"/>
      <c r="NXY118" s="376"/>
      <c r="NXZ118" s="376"/>
      <c r="NYA118" s="376"/>
      <c r="NYB118" s="376"/>
      <c r="NYC118" s="376"/>
      <c r="NYD118" s="376"/>
      <c r="NYE118" s="376"/>
      <c r="NYF118" s="376"/>
      <c r="NYG118" s="376"/>
      <c r="NYH118" s="376"/>
      <c r="NYI118" s="376"/>
      <c r="NYJ118" s="376"/>
      <c r="NYK118" s="376"/>
      <c r="NYL118" s="376"/>
      <c r="NYM118" s="376"/>
      <c r="NYN118" s="376"/>
      <c r="NYO118" s="376"/>
      <c r="NYP118" s="376"/>
      <c r="NYQ118" s="376"/>
      <c r="NYR118" s="376"/>
      <c r="NYS118" s="376"/>
      <c r="NYT118" s="376"/>
      <c r="NYU118" s="376"/>
      <c r="NYV118" s="376"/>
      <c r="NYW118" s="376"/>
      <c r="NYX118" s="376"/>
      <c r="NYY118" s="376"/>
      <c r="NYZ118" s="376"/>
      <c r="NZA118" s="376"/>
      <c r="NZB118" s="376"/>
      <c r="NZC118" s="376"/>
      <c r="NZD118" s="376"/>
      <c r="NZE118" s="376"/>
      <c r="NZF118" s="376"/>
      <c r="NZG118" s="376"/>
      <c r="NZH118" s="376"/>
      <c r="NZI118" s="376"/>
      <c r="NZJ118" s="376"/>
      <c r="NZK118" s="376"/>
      <c r="NZL118" s="376"/>
      <c r="NZM118" s="376"/>
      <c r="NZN118" s="376"/>
      <c r="NZO118" s="376"/>
      <c r="NZP118" s="376"/>
      <c r="NZQ118" s="376"/>
      <c r="NZR118" s="376"/>
      <c r="NZS118" s="376"/>
      <c r="NZT118" s="376"/>
      <c r="NZU118" s="376"/>
      <c r="NZV118" s="376"/>
      <c r="NZW118" s="376"/>
      <c r="NZX118" s="376"/>
      <c r="NZY118" s="376"/>
      <c r="NZZ118" s="376"/>
      <c r="OAA118" s="376"/>
      <c r="OAB118" s="376"/>
      <c r="OAC118" s="376"/>
      <c r="OAD118" s="376"/>
      <c r="OAE118" s="376"/>
      <c r="OAF118" s="376"/>
      <c r="OAG118" s="376"/>
      <c r="OAH118" s="376"/>
      <c r="OAI118" s="376"/>
      <c r="OAJ118" s="376"/>
      <c r="OAK118" s="376"/>
      <c r="OAL118" s="376"/>
      <c r="OAM118" s="376"/>
      <c r="OAN118" s="376"/>
      <c r="OAO118" s="376"/>
      <c r="OAP118" s="376"/>
      <c r="OAQ118" s="376"/>
      <c r="OAR118" s="376"/>
      <c r="OAS118" s="376"/>
      <c r="OAT118" s="376"/>
      <c r="OAU118" s="376"/>
      <c r="OAV118" s="376"/>
      <c r="OAW118" s="376"/>
      <c r="OAX118" s="376"/>
      <c r="OAY118" s="376"/>
      <c r="OAZ118" s="376"/>
      <c r="OBA118" s="376"/>
      <c r="OBB118" s="376"/>
      <c r="OBC118" s="376"/>
      <c r="OBD118" s="376"/>
      <c r="OBE118" s="376"/>
      <c r="OBF118" s="376"/>
      <c r="OBG118" s="376"/>
      <c r="OBH118" s="376"/>
      <c r="OBI118" s="376"/>
      <c r="OBJ118" s="376"/>
      <c r="OBK118" s="376"/>
      <c r="OBL118" s="376"/>
      <c r="OBM118" s="376"/>
      <c r="OBN118" s="376"/>
      <c r="OBO118" s="376"/>
      <c r="OBP118" s="376"/>
      <c r="OBQ118" s="376"/>
      <c r="OBR118" s="376"/>
      <c r="OBS118" s="376"/>
      <c r="OBT118" s="376"/>
      <c r="OBU118" s="376"/>
      <c r="OBV118" s="376"/>
      <c r="OBW118" s="376"/>
      <c r="OBX118" s="376"/>
      <c r="OBY118" s="376"/>
      <c r="OBZ118" s="376"/>
      <c r="OCA118" s="376"/>
      <c r="OCB118" s="376"/>
      <c r="OCC118" s="376"/>
      <c r="OCD118" s="376"/>
      <c r="OCE118" s="376"/>
      <c r="OCF118" s="376"/>
      <c r="OCG118" s="376"/>
      <c r="OCH118" s="376"/>
      <c r="OCI118" s="376"/>
      <c r="OCJ118" s="376"/>
      <c r="OCK118" s="376"/>
      <c r="OCL118" s="376"/>
      <c r="OCM118" s="376"/>
      <c r="OCN118" s="376"/>
      <c r="OCO118" s="376"/>
      <c r="OCP118" s="376"/>
      <c r="OCQ118" s="376"/>
      <c r="OCR118" s="376"/>
      <c r="OCS118" s="376"/>
      <c r="OCT118" s="376"/>
      <c r="OCU118" s="376"/>
      <c r="OCV118" s="376"/>
      <c r="OCW118" s="376"/>
      <c r="OCX118" s="376"/>
      <c r="OCY118" s="376"/>
      <c r="OCZ118" s="376"/>
      <c r="ODA118" s="376"/>
      <c r="ODB118" s="376"/>
      <c r="ODC118" s="376"/>
      <c r="ODD118" s="376"/>
      <c r="ODE118" s="376"/>
      <c r="ODF118" s="376"/>
      <c r="ODG118" s="376"/>
      <c r="ODH118" s="376"/>
      <c r="ODI118" s="376"/>
      <c r="ODJ118" s="376"/>
      <c r="ODK118" s="376"/>
      <c r="ODL118" s="376"/>
      <c r="ODM118" s="376"/>
      <c r="ODN118" s="376"/>
      <c r="ODO118" s="376"/>
      <c r="ODP118" s="376"/>
      <c r="ODQ118" s="376"/>
      <c r="ODR118" s="376"/>
      <c r="ODS118" s="376"/>
      <c r="ODT118" s="376"/>
      <c r="ODU118" s="376"/>
      <c r="ODV118" s="376"/>
      <c r="ODW118" s="376"/>
      <c r="ODX118" s="376"/>
      <c r="ODY118" s="376"/>
      <c r="ODZ118" s="376"/>
      <c r="OEA118" s="376"/>
      <c r="OEB118" s="376"/>
      <c r="OEC118" s="376"/>
      <c r="OED118" s="376"/>
      <c r="OEE118" s="376"/>
      <c r="OEF118" s="376"/>
      <c r="OEG118" s="376"/>
      <c r="OEH118" s="376"/>
      <c r="OEI118" s="376"/>
      <c r="OEJ118" s="376"/>
      <c r="OEK118" s="376"/>
      <c r="OEL118" s="376"/>
      <c r="OEM118" s="376"/>
      <c r="OEN118" s="376"/>
      <c r="OEO118" s="376"/>
      <c r="OEP118" s="376"/>
      <c r="OEQ118" s="376"/>
      <c r="OER118" s="376"/>
      <c r="OES118" s="376"/>
      <c r="OET118" s="376"/>
      <c r="OEU118" s="376"/>
      <c r="OEV118" s="376"/>
      <c r="OEW118" s="376"/>
      <c r="OEX118" s="376"/>
      <c r="OEY118" s="376"/>
      <c r="OEZ118" s="376"/>
      <c r="OFA118" s="376"/>
      <c r="OFB118" s="376"/>
      <c r="OFC118" s="376"/>
      <c r="OFD118" s="376"/>
      <c r="OFE118" s="376"/>
      <c r="OFF118" s="376"/>
      <c r="OFG118" s="376"/>
      <c r="OFH118" s="376"/>
      <c r="OFI118" s="376"/>
      <c r="OFJ118" s="376"/>
      <c r="OFK118" s="376"/>
      <c r="OFL118" s="376"/>
      <c r="OFM118" s="376"/>
      <c r="OFN118" s="376"/>
      <c r="OFO118" s="376"/>
      <c r="OFP118" s="376"/>
      <c r="OFQ118" s="376"/>
      <c r="OFR118" s="376"/>
      <c r="OFS118" s="376"/>
      <c r="OFT118" s="376"/>
      <c r="OFU118" s="376"/>
      <c r="OFV118" s="376"/>
      <c r="OFW118" s="376"/>
      <c r="OFX118" s="376"/>
      <c r="OFY118" s="376"/>
      <c r="OFZ118" s="376"/>
      <c r="OGA118" s="376"/>
      <c r="OGB118" s="376"/>
      <c r="OGC118" s="376"/>
      <c r="OGD118" s="376"/>
      <c r="OGE118" s="376"/>
      <c r="OGF118" s="376"/>
      <c r="OGG118" s="376"/>
      <c r="OGH118" s="376"/>
      <c r="OGI118" s="376"/>
      <c r="OGJ118" s="376"/>
      <c r="OGK118" s="376"/>
      <c r="OGL118" s="376"/>
      <c r="OGM118" s="376"/>
      <c r="OGN118" s="376"/>
      <c r="OGO118" s="376"/>
      <c r="OGP118" s="376"/>
      <c r="OGQ118" s="376"/>
      <c r="OGR118" s="376"/>
      <c r="OGS118" s="376"/>
      <c r="OGT118" s="376"/>
      <c r="OGU118" s="376"/>
      <c r="OGV118" s="376"/>
      <c r="OGW118" s="376"/>
      <c r="OGX118" s="376"/>
      <c r="OGY118" s="376"/>
      <c r="OGZ118" s="376"/>
      <c r="OHA118" s="376"/>
      <c r="OHB118" s="376"/>
      <c r="OHC118" s="376"/>
      <c r="OHD118" s="376"/>
      <c r="OHE118" s="376"/>
      <c r="OHF118" s="376"/>
      <c r="OHG118" s="376"/>
      <c r="OHH118" s="376"/>
      <c r="OHI118" s="376"/>
      <c r="OHJ118" s="376"/>
      <c r="OHK118" s="376"/>
      <c r="OHL118" s="376"/>
      <c r="OHM118" s="376"/>
      <c r="OHN118" s="376"/>
      <c r="OHO118" s="376"/>
      <c r="OHP118" s="376"/>
      <c r="OHQ118" s="376"/>
      <c r="OHR118" s="376"/>
      <c r="OHS118" s="376"/>
      <c r="OHT118" s="376"/>
      <c r="OHU118" s="376"/>
      <c r="OHV118" s="376"/>
      <c r="OHW118" s="376"/>
      <c r="OHX118" s="376"/>
      <c r="OHY118" s="376"/>
      <c r="OHZ118" s="376"/>
      <c r="OIA118" s="376"/>
      <c r="OIB118" s="376"/>
      <c r="OIC118" s="376"/>
      <c r="OID118" s="376"/>
      <c r="OIE118" s="376"/>
      <c r="OIF118" s="376"/>
      <c r="OIG118" s="376"/>
      <c r="OIH118" s="376"/>
      <c r="OII118" s="376"/>
      <c r="OIJ118" s="376"/>
      <c r="OIK118" s="376"/>
      <c r="OIL118" s="376"/>
      <c r="OIM118" s="376"/>
      <c r="OIN118" s="376"/>
      <c r="OIO118" s="376"/>
      <c r="OIP118" s="376"/>
      <c r="OIQ118" s="376"/>
      <c r="OIR118" s="376"/>
      <c r="OIS118" s="376"/>
      <c r="OIT118" s="376"/>
      <c r="OIU118" s="376"/>
      <c r="OIV118" s="376"/>
      <c r="OIW118" s="376"/>
      <c r="OIX118" s="376"/>
      <c r="OIY118" s="376"/>
      <c r="OIZ118" s="376"/>
      <c r="OJA118" s="376"/>
      <c r="OJB118" s="376"/>
      <c r="OJC118" s="376"/>
      <c r="OJD118" s="376"/>
      <c r="OJE118" s="376"/>
      <c r="OJF118" s="376"/>
      <c r="OJG118" s="376"/>
      <c r="OJH118" s="376"/>
      <c r="OJI118" s="376"/>
      <c r="OJJ118" s="376"/>
      <c r="OJK118" s="376"/>
      <c r="OJL118" s="376"/>
      <c r="OJM118" s="376"/>
      <c r="OJN118" s="376"/>
      <c r="OJO118" s="376"/>
      <c r="OJP118" s="376"/>
      <c r="OJQ118" s="376"/>
      <c r="OJR118" s="376"/>
      <c r="OJS118" s="376"/>
      <c r="OJT118" s="376"/>
      <c r="OJU118" s="376"/>
      <c r="OJV118" s="376"/>
      <c r="OJW118" s="376"/>
      <c r="OJX118" s="376"/>
      <c r="OJY118" s="376"/>
      <c r="OJZ118" s="376"/>
      <c r="OKA118" s="376"/>
      <c r="OKB118" s="376"/>
      <c r="OKC118" s="376"/>
      <c r="OKD118" s="376"/>
      <c r="OKE118" s="376"/>
      <c r="OKF118" s="376"/>
      <c r="OKG118" s="376"/>
      <c r="OKH118" s="376"/>
      <c r="OKI118" s="376"/>
      <c r="OKJ118" s="376"/>
      <c r="OKK118" s="376"/>
      <c r="OKL118" s="376"/>
      <c r="OKM118" s="376"/>
      <c r="OKN118" s="376"/>
      <c r="OKO118" s="376"/>
      <c r="OKP118" s="376"/>
      <c r="OKQ118" s="376"/>
      <c r="OKR118" s="376"/>
      <c r="OKS118" s="376"/>
      <c r="OKT118" s="376"/>
      <c r="OKU118" s="376"/>
      <c r="OKV118" s="376"/>
      <c r="OKW118" s="376"/>
      <c r="OKX118" s="376"/>
      <c r="OKY118" s="376"/>
      <c r="OKZ118" s="376"/>
      <c r="OLA118" s="376"/>
      <c r="OLB118" s="376"/>
      <c r="OLC118" s="376"/>
      <c r="OLD118" s="376"/>
      <c r="OLE118" s="376"/>
      <c r="OLF118" s="376"/>
      <c r="OLG118" s="376"/>
      <c r="OLH118" s="376"/>
      <c r="OLI118" s="376"/>
      <c r="OLJ118" s="376"/>
      <c r="OLK118" s="376"/>
      <c r="OLL118" s="376"/>
      <c r="OLM118" s="376"/>
      <c r="OLN118" s="376"/>
      <c r="OLO118" s="376"/>
      <c r="OLP118" s="376"/>
      <c r="OLQ118" s="376"/>
      <c r="OLR118" s="376"/>
      <c r="OLS118" s="376"/>
      <c r="OLT118" s="376"/>
      <c r="OLU118" s="376"/>
      <c r="OLV118" s="376"/>
      <c r="OLW118" s="376"/>
      <c r="OLX118" s="376"/>
      <c r="OLY118" s="376"/>
      <c r="OLZ118" s="376"/>
      <c r="OMA118" s="376"/>
      <c r="OMB118" s="376"/>
      <c r="OMC118" s="376"/>
      <c r="OMD118" s="376"/>
      <c r="OME118" s="376"/>
      <c r="OMF118" s="376"/>
      <c r="OMG118" s="376"/>
      <c r="OMH118" s="376"/>
      <c r="OMI118" s="376"/>
      <c r="OMJ118" s="376"/>
      <c r="OMK118" s="376"/>
      <c r="OML118" s="376"/>
      <c r="OMM118" s="376"/>
      <c r="OMN118" s="376"/>
      <c r="OMO118" s="376"/>
      <c r="OMP118" s="376"/>
      <c r="OMQ118" s="376"/>
      <c r="OMR118" s="376"/>
      <c r="OMS118" s="376"/>
      <c r="OMT118" s="376"/>
      <c r="OMU118" s="376"/>
      <c r="OMV118" s="376"/>
      <c r="OMW118" s="376"/>
      <c r="OMX118" s="376"/>
      <c r="OMY118" s="376"/>
      <c r="OMZ118" s="376"/>
      <c r="ONA118" s="376"/>
      <c r="ONB118" s="376"/>
      <c r="ONC118" s="376"/>
      <c r="OND118" s="376"/>
      <c r="ONE118" s="376"/>
      <c r="ONF118" s="376"/>
      <c r="ONG118" s="376"/>
      <c r="ONH118" s="376"/>
      <c r="ONI118" s="376"/>
      <c r="ONJ118" s="376"/>
      <c r="ONK118" s="376"/>
      <c r="ONL118" s="376"/>
      <c r="ONM118" s="376"/>
      <c r="ONN118" s="376"/>
      <c r="ONO118" s="376"/>
      <c r="ONP118" s="376"/>
      <c r="ONQ118" s="376"/>
      <c r="ONR118" s="376"/>
      <c r="ONS118" s="376"/>
      <c r="ONT118" s="376"/>
      <c r="ONU118" s="376"/>
      <c r="ONV118" s="376"/>
      <c r="ONW118" s="376"/>
      <c r="ONX118" s="376"/>
      <c r="ONY118" s="376"/>
      <c r="ONZ118" s="376"/>
      <c r="OOA118" s="376"/>
      <c r="OOB118" s="376"/>
      <c r="OOC118" s="376"/>
      <c r="OOD118" s="376"/>
      <c r="OOE118" s="376"/>
      <c r="OOF118" s="376"/>
      <c r="OOG118" s="376"/>
      <c r="OOH118" s="376"/>
      <c r="OOI118" s="376"/>
      <c r="OOJ118" s="376"/>
      <c r="OOK118" s="376"/>
      <c r="OOL118" s="376"/>
      <c r="OOM118" s="376"/>
      <c r="OON118" s="376"/>
      <c r="OOO118" s="376"/>
      <c r="OOP118" s="376"/>
      <c r="OOQ118" s="376"/>
      <c r="OOR118" s="376"/>
      <c r="OOS118" s="376"/>
      <c r="OOT118" s="376"/>
      <c r="OOU118" s="376"/>
      <c r="OOV118" s="376"/>
      <c r="OOW118" s="376"/>
      <c r="OOX118" s="376"/>
      <c r="OOY118" s="376"/>
      <c r="OOZ118" s="376"/>
      <c r="OPA118" s="376"/>
      <c r="OPB118" s="376"/>
      <c r="OPC118" s="376"/>
      <c r="OPD118" s="376"/>
      <c r="OPE118" s="376"/>
      <c r="OPF118" s="376"/>
      <c r="OPG118" s="376"/>
      <c r="OPH118" s="376"/>
      <c r="OPI118" s="376"/>
      <c r="OPJ118" s="376"/>
      <c r="OPK118" s="376"/>
      <c r="OPL118" s="376"/>
      <c r="OPM118" s="376"/>
      <c r="OPN118" s="376"/>
      <c r="OPO118" s="376"/>
      <c r="OPP118" s="376"/>
      <c r="OPQ118" s="376"/>
      <c r="OPR118" s="376"/>
      <c r="OPS118" s="376"/>
      <c r="OPT118" s="376"/>
      <c r="OPU118" s="376"/>
      <c r="OPV118" s="376"/>
      <c r="OPW118" s="376"/>
      <c r="OPX118" s="376"/>
      <c r="OPY118" s="376"/>
      <c r="OPZ118" s="376"/>
      <c r="OQA118" s="376"/>
      <c r="OQB118" s="376"/>
      <c r="OQC118" s="376"/>
      <c r="OQD118" s="376"/>
      <c r="OQE118" s="376"/>
      <c r="OQF118" s="376"/>
      <c r="OQG118" s="376"/>
      <c r="OQH118" s="376"/>
      <c r="OQI118" s="376"/>
      <c r="OQJ118" s="376"/>
      <c r="OQK118" s="376"/>
      <c r="OQL118" s="376"/>
      <c r="OQM118" s="376"/>
      <c r="OQN118" s="376"/>
      <c r="OQO118" s="376"/>
      <c r="OQP118" s="376"/>
      <c r="OQQ118" s="376"/>
      <c r="OQR118" s="376"/>
      <c r="OQS118" s="376"/>
      <c r="OQT118" s="376"/>
      <c r="OQU118" s="376"/>
      <c r="OQV118" s="376"/>
      <c r="OQW118" s="376"/>
      <c r="OQX118" s="376"/>
      <c r="OQY118" s="376"/>
      <c r="OQZ118" s="376"/>
      <c r="ORA118" s="376"/>
      <c r="ORB118" s="376"/>
      <c r="ORC118" s="376"/>
      <c r="ORD118" s="376"/>
      <c r="ORE118" s="376"/>
      <c r="ORF118" s="376"/>
      <c r="ORG118" s="376"/>
      <c r="ORH118" s="376"/>
      <c r="ORI118" s="376"/>
      <c r="ORJ118" s="376"/>
      <c r="ORK118" s="376"/>
      <c r="ORL118" s="376"/>
      <c r="ORM118" s="376"/>
      <c r="ORN118" s="376"/>
      <c r="ORO118" s="376"/>
      <c r="ORP118" s="376"/>
      <c r="ORQ118" s="376"/>
      <c r="ORR118" s="376"/>
      <c r="ORS118" s="376"/>
      <c r="ORT118" s="376"/>
      <c r="ORU118" s="376"/>
      <c r="ORV118" s="376"/>
      <c r="ORW118" s="376"/>
      <c r="ORX118" s="376"/>
      <c r="ORY118" s="376"/>
      <c r="ORZ118" s="376"/>
      <c r="OSA118" s="376"/>
      <c r="OSB118" s="376"/>
      <c r="OSC118" s="376"/>
      <c r="OSD118" s="376"/>
      <c r="OSE118" s="376"/>
      <c r="OSF118" s="376"/>
      <c r="OSG118" s="376"/>
      <c r="OSH118" s="376"/>
      <c r="OSI118" s="376"/>
      <c r="OSJ118" s="376"/>
      <c r="OSK118" s="376"/>
      <c r="OSL118" s="376"/>
      <c r="OSM118" s="376"/>
      <c r="OSN118" s="376"/>
      <c r="OSO118" s="376"/>
      <c r="OSP118" s="376"/>
      <c r="OSQ118" s="376"/>
      <c r="OSR118" s="376"/>
      <c r="OSS118" s="376"/>
      <c r="OST118" s="376"/>
      <c r="OSU118" s="376"/>
      <c r="OSV118" s="376"/>
      <c r="OSW118" s="376"/>
      <c r="OSX118" s="376"/>
      <c r="OSY118" s="376"/>
      <c r="OSZ118" s="376"/>
      <c r="OTA118" s="376"/>
      <c r="OTB118" s="376"/>
      <c r="OTC118" s="376"/>
      <c r="OTD118" s="376"/>
      <c r="OTE118" s="376"/>
      <c r="OTF118" s="376"/>
      <c r="OTG118" s="376"/>
      <c r="OTH118" s="376"/>
      <c r="OTI118" s="376"/>
      <c r="OTJ118" s="376"/>
      <c r="OTK118" s="376"/>
      <c r="OTL118" s="376"/>
      <c r="OTM118" s="376"/>
      <c r="OTN118" s="376"/>
      <c r="OTO118" s="376"/>
      <c r="OTP118" s="376"/>
      <c r="OTQ118" s="376"/>
      <c r="OTR118" s="376"/>
      <c r="OTS118" s="376"/>
      <c r="OTT118" s="376"/>
      <c r="OTU118" s="376"/>
      <c r="OTV118" s="376"/>
      <c r="OTW118" s="376"/>
      <c r="OTX118" s="376"/>
      <c r="OTY118" s="376"/>
      <c r="OTZ118" s="376"/>
      <c r="OUA118" s="376"/>
      <c r="OUB118" s="376"/>
      <c r="OUC118" s="376"/>
      <c r="OUD118" s="376"/>
      <c r="OUE118" s="376"/>
      <c r="OUF118" s="376"/>
      <c r="OUG118" s="376"/>
      <c r="OUH118" s="376"/>
      <c r="OUI118" s="376"/>
      <c r="OUJ118" s="376"/>
      <c r="OUK118" s="376"/>
      <c r="OUL118" s="376"/>
      <c r="OUM118" s="376"/>
      <c r="OUN118" s="376"/>
      <c r="OUO118" s="376"/>
      <c r="OUP118" s="376"/>
      <c r="OUQ118" s="376"/>
      <c r="OUR118" s="376"/>
      <c r="OUS118" s="376"/>
      <c r="OUT118" s="376"/>
      <c r="OUU118" s="376"/>
      <c r="OUV118" s="376"/>
      <c r="OUW118" s="376"/>
      <c r="OUX118" s="376"/>
      <c r="OUY118" s="376"/>
      <c r="OUZ118" s="376"/>
      <c r="OVA118" s="376"/>
      <c r="OVB118" s="376"/>
      <c r="OVC118" s="376"/>
      <c r="OVD118" s="376"/>
      <c r="OVE118" s="376"/>
      <c r="OVF118" s="376"/>
      <c r="OVG118" s="376"/>
      <c r="OVH118" s="376"/>
      <c r="OVI118" s="376"/>
      <c r="OVJ118" s="376"/>
      <c r="OVK118" s="376"/>
      <c r="OVL118" s="376"/>
      <c r="OVM118" s="376"/>
      <c r="OVN118" s="376"/>
      <c r="OVO118" s="376"/>
      <c r="OVP118" s="376"/>
      <c r="OVQ118" s="376"/>
      <c r="OVR118" s="376"/>
      <c r="OVS118" s="376"/>
      <c r="OVT118" s="376"/>
      <c r="OVU118" s="376"/>
      <c r="OVV118" s="376"/>
      <c r="OVW118" s="376"/>
      <c r="OVX118" s="376"/>
      <c r="OVY118" s="376"/>
      <c r="OVZ118" s="376"/>
      <c r="OWA118" s="376"/>
      <c r="OWB118" s="376"/>
      <c r="OWC118" s="376"/>
      <c r="OWD118" s="376"/>
      <c r="OWE118" s="376"/>
      <c r="OWF118" s="376"/>
      <c r="OWG118" s="376"/>
      <c r="OWH118" s="376"/>
      <c r="OWI118" s="376"/>
      <c r="OWJ118" s="376"/>
      <c r="OWK118" s="376"/>
      <c r="OWL118" s="376"/>
      <c r="OWM118" s="376"/>
      <c r="OWN118" s="376"/>
      <c r="OWO118" s="376"/>
      <c r="OWP118" s="376"/>
      <c r="OWQ118" s="376"/>
      <c r="OWR118" s="376"/>
      <c r="OWS118" s="376"/>
      <c r="OWT118" s="376"/>
      <c r="OWU118" s="376"/>
      <c r="OWV118" s="376"/>
      <c r="OWW118" s="376"/>
      <c r="OWX118" s="376"/>
      <c r="OWY118" s="376"/>
      <c r="OWZ118" s="376"/>
      <c r="OXA118" s="376"/>
      <c r="OXB118" s="376"/>
      <c r="OXC118" s="376"/>
      <c r="OXD118" s="376"/>
      <c r="OXE118" s="376"/>
      <c r="OXF118" s="376"/>
      <c r="OXG118" s="376"/>
      <c r="OXH118" s="376"/>
      <c r="OXI118" s="376"/>
      <c r="OXJ118" s="376"/>
      <c r="OXK118" s="376"/>
      <c r="OXL118" s="376"/>
      <c r="OXM118" s="376"/>
      <c r="OXN118" s="376"/>
      <c r="OXO118" s="376"/>
      <c r="OXP118" s="376"/>
      <c r="OXQ118" s="376"/>
      <c r="OXR118" s="376"/>
      <c r="OXS118" s="376"/>
      <c r="OXT118" s="376"/>
      <c r="OXU118" s="376"/>
      <c r="OXV118" s="376"/>
      <c r="OXW118" s="376"/>
      <c r="OXX118" s="376"/>
      <c r="OXY118" s="376"/>
      <c r="OXZ118" s="376"/>
      <c r="OYA118" s="376"/>
      <c r="OYB118" s="376"/>
      <c r="OYC118" s="376"/>
      <c r="OYD118" s="376"/>
      <c r="OYE118" s="376"/>
      <c r="OYF118" s="376"/>
      <c r="OYG118" s="376"/>
      <c r="OYH118" s="376"/>
      <c r="OYI118" s="376"/>
      <c r="OYJ118" s="376"/>
      <c r="OYK118" s="376"/>
      <c r="OYL118" s="376"/>
      <c r="OYM118" s="376"/>
      <c r="OYN118" s="376"/>
      <c r="OYO118" s="376"/>
      <c r="OYP118" s="376"/>
      <c r="OYQ118" s="376"/>
      <c r="OYR118" s="376"/>
      <c r="OYS118" s="376"/>
      <c r="OYT118" s="376"/>
      <c r="OYU118" s="376"/>
      <c r="OYV118" s="376"/>
      <c r="OYW118" s="376"/>
      <c r="OYX118" s="376"/>
      <c r="OYY118" s="376"/>
      <c r="OYZ118" s="376"/>
      <c r="OZA118" s="376"/>
      <c r="OZB118" s="376"/>
      <c r="OZC118" s="376"/>
      <c r="OZD118" s="376"/>
      <c r="OZE118" s="376"/>
      <c r="OZF118" s="376"/>
      <c r="OZG118" s="376"/>
      <c r="OZH118" s="376"/>
      <c r="OZI118" s="376"/>
      <c r="OZJ118" s="376"/>
      <c r="OZK118" s="376"/>
      <c r="OZL118" s="376"/>
      <c r="OZM118" s="376"/>
      <c r="OZN118" s="376"/>
      <c r="OZO118" s="376"/>
      <c r="OZP118" s="376"/>
      <c r="OZQ118" s="376"/>
      <c r="OZR118" s="376"/>
      <c r="OZS118" s="376"/>
      <c r="OZT118" s="376"/>
      <c r="OZU118" s="376"/>
      <c r="OZV118" s="376"/>
      <c r="OZW118" s="376"/>
      <c r="OZX118" s="376"/>
      <c r="OZY118" s="376"/>
      <c r="OZZ118" s="376"/>
      <c r="PAA118" s="376"/>
      <c r="PAB118" s="376"/>
      <c r="PAC118" s="376"/>
      <c r="PAD118" s="376"/>
      <c r="PAE118" s="376"/>
      <c r="PAF118" s="376"/>
      <c r="PAG118" s="376"/>
      <c r="PAH118" s="376"/>
      <c r="PAI118" s="376"/>
      <c r="PAJ118" s="376"/>
      <c r="PAK118" s="376"/>
      <c r="PAL118" s="376"/>
      <c r="PAM118" s="376"/>
      <c r="PAN118" s="376"/>
      <c r="PAO118" s="376"/>
      <c r="PAP118" s="376"/>
      <c r="PAQ118" s="376"/>
      <c r="PAR118" s="376"/>
      <c r="PAS118" s="376"/>
      <c r="PAT118" s="376"/>
      <c r="PAU118" s="376"/>
      <c r="PAV118" s="376"/>
      <c r="PAW118" s="376"/>
      <c r="PAX118" s="376"/>
      <c r="PAY118" s="376"/>
      <c r="PAZ118" s="376"/>
      <c r="PBA118" s="376"/>
      <c r="PBB118" s="376"/>
      <c r="PBC118" s="376"/>
      <c r="PBD118" s="376"/>
      <c r="PBE118" s="376"/>
      <c r="PBF118" s="376"/>
      <c r="PBG118" s="376"/>
      <c r="PBH118" s="376"/>
      <c r="PBI118" s="376"/>
      <c r="PBJ118" s="376"/>
      <c r="PBK118" s="376"/>
      <c r="PBL118" s="376"/>
      <c r="PBM118" s="376"/>
      <c r="PBN118" s="376"/>
      <c r="PBO118" s="376"/>
      <c r="PBP118" s="376"/>
      <c r="PBQ118" s="376"/>
      <c r="PBR118" s="376"/>
      <c r="PBS118" s="376"/>
      <c r="PBT118" s="376"/>
      <c r="PBU118" s="376"/>
      <c r="PBV118" s="376"/>
      <c r="PBW118" s="376"/>
      <c r="PBX118" s="376"/>
      <c r="PBY118" s="376"/>
      <c r="PBZ118" s="376"/>
      <c r="PCA118" s="376"/>
      <c r="PCB118" s="376"/>
      <c r="PCC118" s="376"/>
      <c r="PCD118" s="376"/>
      <c r="PCE118" s="376"/>
      <c r="PCF118" s="376"/>
      <c r="PCG118" s="376"/>
      <c r="PCH118" s="376"/>
      <c r="PCI118" s="376"/>
      <c r="PCJ118" s="376"/>
      <c r="PCK118" s="376"/>
      <c r="PCL118" s="376"/>
      <c r="PCM118" s="376"/>
      <c r="PCN118" s="376"/>
      <c r="PCO118" s="376"/>
      <c r="PCP118" s="376"/>
      <c r="PCQ118" s="376"/>
      <c r="PCR118" s="376"/>
      <c r="PCS118" s="376"/>
      <c r="PCT118" s="376"/>
      <c r="PCU118" s="376"/>
      <c r="PCV118" s="376"/>
      <c r="PCW118" s="376"/>
      <c r="PCX118" s="376"/>
      <c r="PCY118" s="376"/>
      <c r="PCZ118" s="376"/>
      <c r="PDA118" s="376"/>
      <c r="PDB118" s="376"/>
      <c r="PDC118" s="376"/>
      <c r="PDD118" s="376"/>
      <c r="PDE118" s="376"/>
      <c r="PDF118" s="376"/>
      <c r="PDG118" s="376"/>
      <c r="PDH118" s="376"/>
      <c r="PDI118" s="376"/>
      <c r="PDJ118" s="376"/>
      <c r="PDK118" s="376"/>
      <c r="PDL118" s="376"/>
      <c r="PDM118" s="376"/>
      <c r="PDN118" s="376"/>
      <c r="PDO118" s="376"/>
      <c r="PDP118" s="376"/>
      <c r="PDQ118" s="376"/>
      <c r="PDR118" s="376"/>
      <c r="PDS118" s="376"/>
      <c r="PDT118" s="376"/>
      <c r="PDU118" s="376"/>
      <c r="PDV118" s="376"/>
      <c r="PDW118" s="376"/>
      <c r="PDX118" s="376"/>
      <c r="PDY118" s="376"/>
      <c r="PDZ118" s="376"/>
      <c r="PEA118" s="376"/>
      <c r="PEB118" s="376"/>
      <c r="PEC118" s="376"/>
      <c r="PED118" s="376"/>
      <c r="PEE118" s="376"/>
      <c r="PEF118" s="376"/>
      <c r="PEG118" s="376"/>
      <c r="PEH118" s="376"/>
      <c r="PEI118" s="376"/>
      <c r="PEJ118" s="376"/>
      <c r="PEK118" s="376"/>
      <c r="PEL118" s="376"/>
      <c r="PEM118" s="376"/>
      <c r="PEN118" s="376"/>
      <c r="PEO118" s="376"/>
      <c r="PEP118" s="376"/>
      <c r="PEQ118" s="376"/>
      <c r="PER118" s="376"/>
      <c r="PES118" s="376"/>
      <c r="PET118" s="376"/>
      <c r="PEU118" s="376"/>
      <c r="PEV118" s="376"/>
      <c r="PEW118" s="376"/>
      <c r="PEX118" s="376"/>
      <c r="PEY118" s="376"/>
      <c r="PEZ118" s="376"/>
      <c r="PFA118" s="376"/>
      <c r="PFB118" s="376"/>
      <c r="PFC118" s="376"/>
      <c r="PFD118" s="376"/>
      <c r="PFE118" s="376"/>
      <c r="PFF118" s="376"/>
      <c r="PFG118" s="376"/>
      <c r="PFH118" s="376"/>
      <c r="PFI118" s="376"/>
      <c r="PFJ118" s="376"/>
      <c r="PFK118" s="376"/>
      <c r="PFL118" s="376"/>
      <c r="PFM118" s="376"/>
      <c r="PFN118" s="376"/>
      <c r="PFO118" s="376"/>
      <c r="PFP118" s="376"/>
      <c r="PFQ118" s="376"/>
      <c r="PFR118" s="376"/>
      <c r="PFS118" s="376"/>
      <c r="PFT118" s="376"/>
      <c r="PFU118" s="376"/>
      <c r="PFV118" s="376"/>
      <c r="PFW118" s="376"/>
      <c r="PFX118" s="376"/>
      <c r="PFY118" s="376"/>
      <c r="PFZ118" s="376"/>
      <c r="PGA118" s="376"/>
      <c r="PGB118" s="376"/>
      <c r="PGC118" s="376"/>
      <c r="PGD118" s="376"/>
      <c r="PGE118" s="376"/>
      <c r="PGF118" s="376"/>
      <c r="PGG118" s="376"/>
      <c r="PGH118" s="376"/>
      <c r="PGI118" s="376"/>
      <c r="PGJ118" s="376"/>
      <c r="PGK118" s="376"/>
      <c r="PGL118" s="376"/>
      <c r="PGM118" s="376"/>
      <c r="PGN118" s="376"/>
      <c r="PGO118" s="376"/>
      <c r="PGP118" s="376"/>
      <c r="PGQ118" s="376"/>
      <c r="PGR118" s="376"/>
      <c r="PGS118" s="376"/>
      <c r="PGT118" s="376"/>
      <c r="PGU118" s="376"/>
      <c r="PGV118" s="376"/>
      <c r="PGW118" s="376"/>
      <c r="PGX118" s="376"/>
      <c r="PGY118" s="376"/>
      <c r="PGZ118" s="376"/>
      <c r="PHA118" s="376"/>
      <c r="PHB118" s="376"/>
      <c r="PHC118" s="376"/>
      <c r="PHD118" s="376"/>
      <c r="PHE118" s="376"/>
      <c r="PHF118" s="376"/>
      <c r="PHG118" s="376"/>
      <c r="PHH118" s="376"/>
      <c r="PHI118" s="376"/>
      <c r="PHJ118" s="376"/>
      <c r="PHK118" s="376"/>
      <c r="PHL118" s="376"/>
      <c r="PHM118" s="376"/>
      <c r="PHN118" s="376"/>
      <c r="PHO118" s="376"/>
      <c r="PHP118" s="376"/>
      <c r="PHQ118" s="376"/>
      <c r="PHR118" s="376"/>
      <c r="PHS118" s="376"/>
      <c r="PHT118" s="376"/>
      <c r="PHU118" s="376"/>
      <c r="PHV118" s="376"/>
      <c r="PHW118" s="376"/>
      <c r="PHX118" s="376"/>
      <c r="PHY118" s="376"/>
      <c r="PHZ118" s="376"/>
      <c r="PIA118" s="376"/>
      <c r="PIB118" s="376"/>
      <c r="PIC118" s="376"/>
      <c r="PID118" s="376"/>
      <c r="PIE118" s="376"/>
      <c r="PIF118" s="376"/>
      <c r="PIG118" s="376"/>
      <c r="PIH118" s="376"/>
      <c r="PII118" s="376"/>
      <c r="PIJ118" s="376"/>
      <c r="PIK118" s="376"/>
      <c r="PIL118" s="376"/>
      <c r="PIM118" s="376"/>
      <c r="PIN118" s="376"/>
      <c r="PIO118" s="376"/>
      <c r="PIP118" s="376"/>
      <c r="PIQ118" s="376"/>
      <c r="PIR118" s="376"/>
      <c r="PIS118" s="376"/>
      <c r="PIT118" s="376"/>
      <c r="PIU118" s="376"/>
      <c r="PIV118" s="376"/>
      <c r="PIW118" s="376"/>
      <c r="PIX118" s="376"/>
      <c r="PIY118" s="376"/>
      <c r="PIZ118" s="376"/>
      <c r="PJA118" s="376"/>
      <c r="PJB118" s="376"/>
      <c r="PJC118" s="376"/>
      <c r="PJD118" s="376"/>
      <c r="PJE118" s="376"/>
      <c r="PJF118" s="376"/>
      <c r="PJG118" s="376"/>
      <c r="PJH118" s="376"/>
      <c r="PJI118" s="376"/>
      <c r="PJJ118" s="376"/>
      <c r="PJK118" s="376"/>
      <c r="PJL118" s="376"/>
      <c r="PJM118" s="376"/>
      <c r="PJN118" s="376"/>
      <c r="PJO118" s="376"/>
      <c r="PJP118" s="376"/>
      <c r="PJQ118" s="376"/>
      <c r="PJR118" s="376"/>
      <c r="PJS118" s="376"/>
      <c r="PJT118" s="376"/>
      <c r="PJU118" s="376"/>
      <c r="PJV118" s="376"/>
      <c r="PJW118" s="376"/>
      <c r="PJX118" s="376"/>
      <c r="PJY118" s="376"/>
      <c r="PJZ118" s="376"/>
      <c r="PKA118" s="376"/>
      <c r="PKB118" s="376"/>
      <c r="PKC118" s="376"/>
      <c r="PKD118" s="376"/>
      <c r="PKE118" s="376"/>
      <c r="PKF118" s="376"/>
      <c r="PKG118" s="376"/>
      <c r="PKH118" s="376"/>
      <c r="PKI118" s="376"/>
      <c r="PKJ118" s="376"/>
      <c r="PKK118" s="376"/>
      <c r="PKL118" s="376"/>
      <c r="PKM118" s="376"/>
      <c r="PKN118" s="376"/>
      <c r="PKO118" s="376"/>
      <c r="PKP118" s="376"/>
      <c r="PKQ118" s="376"/>
      <c r="PKR118" s="376"/>
      <c r="PKS118" s="376"/>
      <c r="PKT118" s="376"/>
      <c r="PKU118" s="376"/>
      <c r="PKV118" s="376"/>
      <c r="PKW118" s="376"/>
      <c r="PKX118" s="376"/>
      <c r="PKY118" s="376"/>
      <c r="PKZ118" s="376"/>
      <c r="PLA118" s="376"/>
      <c r="PLB118" s="376"/>
      <c r="PLC118" s="376"/>
      <c r="PLD118" s="376"/>
      <c r="PLE118" s="376"/>
      <c r="PLF118" s="376"/>
      <c r="PLG118" s="376"/>
      <c r="PLH118" s="376"/>
      <c r="PLI118" s="376"/>
      <c r="PLJ118" s="376"/>
      <c r="PLK118" s="376"/>
      <c r="PLL118" s="376"/>
      <c r="PLM118" s="376"/>
      <c r="PLN118" s="376"/>
      <c r="PLO118" s="376"/>
      <c r="PLP118" s="376"/>
      <c r="PLQ118" s="376"/>
      <c r="PLR118" s="376"/>
      <c r="PLS118" s="376"/>
      <c r="PLT118" s="376"/>
      <c r="PLU118" s="376"/>
      <c r="PLV118" s="376"/>
      <c r="PLW118" s="376"/>
      <c r="PLX118" s="376"/>
      <c r="PLY118" s="376"/>
      <c r="PLZ118" s="376"/>
      <c r="PMA118" s="376"/>
      <c r="PMB118" s="376"/>
      <c r="PMC118" s="376"/>
      <c r="PMD118" s="376"/>
      <c r="PME118" s="376"/>
      <c r="PMF118" s="376"/>
      <c r="PMG118" s="376"/>
      <c r="PMH118" s="376"/>
      <c r="PMI118" s="376"/>
      <c r="PMJ118" s="376"/>
      <c r="PMK118" s="376"/>
      <c r="PML118" s="376"/>
      <c r="PMM118" s="376"/>
      <c r="PMN118" s="376"/>
      <c r="PMO118" s="376"/>
      <c r="PMP118" s="376"/>
      <c r="PMQ118" s="376"/>
      <c r="PMR118" s="376"/>
      <c r="PMS118" s="376"/>
      <c r="PMT118" s="376"/>
      <c r="PMU118" s="376"/>
      <c r="PMV118" s="376"/>
      <c r="PMW118" s="376"/>
      <c r="PMX118" s="376"/>
      <c r="PMY118" s="376"/>
      <c r="PMZ118" s="376"/>
      <c r="PNA118" s="376"/>
      <c r="PNB118" s="376"/>
      <c r="PNC118" s="376"/>
      <c r="PND118" s="376"/>
      <c r="PNE118" s="376"/>
      <c r="PNF118" s="376"/>
      <c r="PNG118" s="376"/>
      <c r="PNH118" s="376"/>
      <c r="PNI118" s="376"/>
      <c r="PNJ118" s="376"/>
      <c r="PNK118" s="376"/>
      <c r="PNL118" s="376"/>
      <c r="PNM118" s="376"/>
      <c r="PNN118" s="376"/>
      <c r="PNO118" s="376"/>
      <c r="PNP118" s="376"/>
      <c r="PNQ118" s="376"/>
      <c r="PNR118" s="376"/>
      <c r="PNS118" s="376"/>
      <c r="PNT118" s="376"/>
      <c r="PNU118" s="376"/>
      <c r="PNV118" s="376"/>
      <c r="PNW118" s="376"/>
      <c r="PNX118" s="376"/>
      <c r="PNY118" s="376"/>
      <c r="PNZ118" s="376"/>
      <c r="POA118" s="376"/>
      <c r="POB118" s="376"/>
      <c r="POC118" s="376"/>
      <c r="POD118" s="376"/>
      <c r="POE118" s="376"/>
      <c r="POF118" s="376"/>
      <c r="POG118" s="376"/>
      <c r="POH118" s="376"/>
      <c r="POI118" s="376"/>
      <c r="POJ118" s="376"/>
      <c r="POK118" s="376"/>
      <c r="POL118" s="376"/>
      <c r="POM118" s="376"/>
      <c r="PON118" s="376"/>
      <c r="POO118" s="376"/>
      <c r="POP118" s="376"/>
      <c r="POQ118" s="376"/>
      <c r="POR118" s="376"/>
      <c r="POS118" s="376"/>
      <c r="POT118" s="376"/>
      <c r="POU118" s="376"/>
      <c r="POV118" s="376"/>
      <c r="POW118" s="376"/>
      <c r="POX118" s="376"/>
      <c r="POY118" s="376"/>
      <c r="POZ118" s="376"/>
      <c r="PPA118" s="376"/>
      <c r="PPB118" s="376"/>
      <c r="PPC118" s="376"/>
      <c r="PPD118" s="376"/>
      <c r="PPE118" s="376"/>
      <c r="PPF118" s="376"/>
      <c r="PPG118" s="376"/>
      <c r="PPH118" s="376"/>
      <c r="PPI118" s="376"/>
      <c r="PPJ118" s="376"/>
      <c r="PPK118" s="376"/>
      <c r="PPL118" s="376"/>
      <c r="PPM118" s="376"/>
      <c r="PPN118" s="376"/>
      <c r="PPO118" s="376"/>
      <c r="PPP118" s="376"/>
      <c r="PPQ118" s="376"/>
      <c r="PPR118" s="376"/>
      <c r="PPS118" s="376"/>
      <c r="PPT118" s="376"/>
      <c r="PPU118" s="376"/>
      <c r="PPV118" s="376"/>
      <c r="PPW118" s="376"/>
      <c r="PPX118" s="376"/>
      <c r="PPY118" s="376"/>
      <c r="PPZ118" s="376"/>
      <c r="PQA118" s="376"/>
      <c r="PQB118" s="376"/>
      <c r="PQC118" s="376"/>
      <c r="PQD118" s="376"/>
      <c r="PQE118" s="376"/>
      <c r="PQF118" s="376"/>
      <c r="PQG118" s="376"/>
      <c r="PQH118" s="376"/>
      <c r="PQI118" s="376"/>
      <c r="PQJ118" s="376"/>
      <c r="PQK118" s="376"/>
      <c r="PQL118" s="376"/>
      <c r="PQM118" s="376"/>
      <c r="PQN118" s="376"/>
      <c r="PQO118" s="376"/>
      <c r="PQP118" s="376"/>
      <c r="PQQ118" s="376"/>
      <c r="PQR118" s="376"/>
      <c r="PQS118" s="376"/>
      <c r="PQT118" s="376"/>
      <c r="PQU118" s="376"/>
      <c r="PQV118" s="376"/>
      <c r="PQW118" s="376"/>
      <c r="PQX118" s="376"/>
      <c r="PQY118" s="376"/>
      <c r="PQZ118" s="376"/>
      <c r="PRA118" s="376"/>
      <c r="PRB118" s="376"/>
      <c r="PRC118" s="376"/>
      <c r="PRD118" s="376"/>
      <c r="PRE118" s="376"/>
      <c r="PRF118" s="376"/>
      <c r="PRG118" s="376"/>
      <c r="PRH118" s="376"/>
      <c r="PRI118" s="376"/>
      <c r="PRJ118" s="376"/>
      <c r="PRK118" s="376"/>
      <c r="PRL118" s="376"/>
      <c r="PRM118" s="376"/>
      <c r="PRN118" s="376"/>
      <c r="PRO118" s="376"/>
      <c r="PRP118" s="376"/>
      <c r="PRQ118" s="376"/>
      <c r="PRR118" s="376"/>
      <c r="PRS118" s="376"/>
      <c r="PRT118" s="376"/>
      <c r="PRU118" s="376"/>
      <c r="PRV118" s="376"/>
      <c r="PRW118" s="376"/>
      <c r="PRX118" s="376"/>
      <c r="PRY118" s="376"/>
      <c r="PRZ118" s="376"/>
      <c r="PSA118" s="376"/>
      <c r="PSB118" s="376"/>
      <c r="PSC118" s="376"/>
      <c r="PSD118" s="376"/>
      <c r="PSE118" s="376"/>
      <c r="PSF118" s="376"/>
      <c r="PSG118" s="376"/>
      <c r="PSH118" s="376"/>
      <c r="PSI118" s="376"/>
      <c r="PSJ118" s="376"/>
      <c r="PSK118" s="376"/>
      <c r="PSL118" s="376"/>
      <c r="PSM118" s="376"/>
      <c r="PSN118" s="376"/>
      <c r="PSO118" s="376"/>
      <c r="PSP118" s="376"/>
      <c r="PSQ118" s="376"/>
      <c r="PSR118" s="376"/>
      <c r="PSS118" s="376"/>
      <c r="PST118" s="376"/>
      <c r="PSU118" s="376"/>
      <c r="PSV118" s="376"/>
      <c r="PSW118" s="376"/>
      <c r="PSX118" s="376"/>
      <c r="PSY118" s="376"/>
      <c r="PSZ118" s="376"/>
      <c r="PTA118" s="376"/>
      <c r="PTB118" s="376"/>
      <c r="PTC118" s="376"/>
      <c r="PTD118" s="376"/>
      <c r="PTE118" s="376"/>
      <c r="PTF118" s="376"/>
      <c r="PTG118" s="376"/>
      <c r="PTH118" s="376"/>
      <c r="PTI118" s="376"/>
      <c r="PTJ118" s="376"/>
      <c r="PTK118" s="376"/>
      <c r="PTL118" s="376"/>
      <c r="PTM118" s="376"/>
      <c r="PTN118" s="376"/>
      <c r="PTO118" s="376"/>
      <c r="PTP118" s="376"/>
      <c r="PTQ118" s="376"/>
      <c r="PTR118" s="376"/>
      <c r="PTS118" s="376"/>
      <c r="PTT118" s="376"/>
      <c r="PTU118" s="376"/>
      <c r="PTV118" s="376"/>
      <c r="PTW118" s="376"/>
      <c r="PTX118" s="376"/>
      <c r="PTY118" s="376"/>
      <c r="PTZ118" s="376"/>
      <c r="PUA118" s="376"/>
      <c r="PUB118" s="376"/>
      <c r="PUC118" s="376"/>
      <c r="PUD118" s="376"/>
      <c r="PUE118" s="376"/>
      <c r="PUF118" s="376"/>
      <c r="PUG118" s="376"/>
      <c r="PUH118" s="376"/>
      <c r="PUI118" s="376"/>
      <c r="PUJ118" s="376"/>
      <c r="PUK118" s="376"/>
      <c r="PUL118" s="376"/>
      <c r="PUM118" s="376"/>
      <c r="PUN118" s="376"/>
      <c r="PUO118" s="376"/>
      <c r="PUP118" s="376"/>
      <c r="PUQ118" s="376"/>
      <c r="PUR118" s="376"/>
      <c r="PUS118" s="376"/>
      <c r="PUT118" s="376"/>
      <c r="PUU118" s="376"/>
      <c r="PUV118" s="376"/>
      <c r="PUW118" s="376"/>
      <c r="PUX118" s="376"/>
      <c r="PUY118" s="376"/>
      <c r="PUZ118" s="376"/>
      <c r="PVA118" s="376"/>
      <c r="PVB118" s="376"/>
      <c r="PVC118" s="376"/>
      <c r="PVD118" s="376"/>
      <c r="PVE118" s="376"/>
      <c r="PVF118" s="376"/>
      <c r="PVG118" s="376"/>
      <c r="PVH118" s="376"/>
      <c r="PVI118" s="376"/>
      <c r="PVJ118" s="376"/>
      <c r="PVK118" s="376"/>
      <c r="PVL118" s="376"/>
      <c r="PVM118" s="376"/>
      <c r="PVN118" s="376"/>
      <c r="PVO118" s="376"/>
      <c r="PVP118" s="376"/>
      <c r="PVQ118" s="376"/>
      <c r="PVR118" s="376"/>
      <c r="PVS118" s="376"/>
      <c r="PVT118" s="376"/>
      <c r="PVU118" s="376"/>
      <c r="PVV118" s="376"/>
      <c r="PVW118" s="376"/>
      <c r="PVX118" s="376"/>
      <c r="PVY118" s="376"/>
      <c r="PVZ118" s="376"/>
      <c r="PWA118" s="376"/>
      <c r="PWB118" s="376"/>
      <c r="PWC118" s="376"/>
      <c r="PWD118" s="376"/>
      <c r="PWE118" s="376"/>
      <c r="PWF118" s="376"/>
      <c r="PWG118" s="376"/>
      <c r="PWH118" s="376"/>
      <c r="PWI118" s="376"/>
      <c r="PWJ118" s="376"/>
      <c r="PWK118" s="376"/>
      <c r="PWL118" s="376"/>
      <c r="PWM118" s="376"/>
      <c r="PWN118" s="376"/>
      <c r="PWO118" s="376"/>
      <c r="PWP118" s="376"/>
      <c r="PWQ118" s="376"/>
      <c r="PWR118" s="376"/>
      <c r="PWS118" s="376"/>
      <c r="PWT118" s="376"/>
      <c r="PWU118" s="376"/>
      <c r="PWV118" s="376"/>
      <c r="PWW118" s="376"/>
      <c r="PWX118" s="376"/>
      <c r="PWY118" s="376"/>
      <c r="PWZ118" s="376"/>
      <c r="PXA118" s="376"/>
      <c r="PXB118" s="376"/>
      <c r="PXC118" s="376"/>
      <c r="PXD118" s="376"/>
      <c r="PXE118" s="376"/>
      <c r="PXF118" s="376"/>
      <c r="PXG118" s="376"/>
      <c r="PXH118" s="376"/>
      <c r="PXI118" s="376"/>
      <c r="PXJ118" s="376"/>
      <c r="PXK118" s="376"/>
      <c r="PXL118" s="376"/>
      <c r="PXM118" s="376"/>
      <c r="PXN118" s="376"/>
      <c r="PXO118" s="376"/>
      <c r="PXP118" s="376"/>
      <c r="PXQ118" s="376"/>
      <c r="PXR118" s="376"/>
      <c r="PXS118" s="376"/>
      <c r="PXT118" s="376"/>
      <c r="PXU118" s="376"/>
      <c r="PXV118" s="376"/>
      <c r="PXW118" s="376"/>
      <c r="PXX118" s="376"/>
      <c r="PXY118" s="376"/>
      <c r="PXZ118" s="376"/>
      <c r="PYA118" s="376"/>
      <c r="PYB118" s="376"/>
      <c r="PYC118" s="376"/>
      <c r="PYD118" s="376"/>
      <c r="PYE118" s="376"/>
      <c r="PYF118" s="376"/>
      <c r="PYG118" s="376"/>
      <c r="PYH118" s="376"/>
      <c r="PYI118" s="376"/>
      <c r="PYJ118" s="376"/>
      <c r="PYK118" s="376"/>
      <c r="PYL118" s="376"/>
      <c r="PYM118" s="376"/>
      <c r="PYN118" s="376"/>
      <c r="PYO118" s="376"/>
      <c r="PYP118" s="376"/>
      <c r="PYQ118" s="376"/>
      <c r="PYR118" s="376"/>
      <c r="PYS118" s="376"/>
      <c r="PYT118" s="376"/>
      <c r="PYU118" s="376"/>
      <c r="PYV118" s="376"/>
      <c r="PYW118" s="376"/>
      <c r="PYX118" s="376"/>
      <c r="PYY118" s="376"/>
      <c r="PYZ118" s="376"/>
      <c r="PZA118" s="376"/>
      <c r="PZB118" s="376"/>
      <c r="PZC118" s="376"/>
      <c r="PZD118" s="376"/>
      <c r="PZE118" s="376"/>
      <c r="PZF118" s="376"/>
      <c r="PZG118" s="376"/>
      <c r="PZH118" s="376"/>
      <c r="PZI118" s="376"/>
      <c r="PZJ118" s="376"/>
      <c r="PZK118" s="376"/>
      <c r="PZL118" s="376"/>
      <c r="PZM118" s="376"/>
      <c r="PZN118" s="376"/>
      <c r="PZO118" s="376"/>
      <c r="PZP118" s="376"/>
      <c r="PZQ118" s="376"/>
      <c r="PZR118" s="376"/>
      <c r="PZS118" s="376"/>
      <c r="PZT118" s="376"/>
      <c r="PZU118" s="376"/>
      <c r="PZV118" s="376"/>
      <c r="PZW118" s="376"/>
      <c r="PZX118" s="376"/>
      <c r="PZY118" s="376"/>
      <c r="PZZ118" s="376"/>
      <c r="QAA118" s="376"/>
      <c r="QAB118" s="376"/>
      <c r="QAC118" s="376"/>
      <c r="QAD118" s="376"/>
      <c r="QAE118" s="376"/>
      <c r="QAF118" s="376"/>
      <c r="QAG118" s="376"/>
      <c r="QAH118" s="376"/>
      <c r="QAI118" s="376"/>
      <c r="QAJ118" s="376"/>
      <c r="QAK118" s="376"/>
      <c r="QAL118" s="376"/>
      <c r="QAM118" s="376"/>
      <c r="QAN118" s="376"/>
      <c r="QAO118" s="376"/>
      <c r="QAP118" s="376"/>
      <c r="QAQ118" s="376"/>
      <c r="QAR118" s="376"/>
      <c r="QAS118" s="376"/>
      <c r="QAT118" s="376"/>
      <c r="QAU118" s="376"/>
      <c r="QAV118" s="376"/>
      <c r="QAW118" s="376"/>
      <c r="QAX118" s="376"/>
      <c r="QAY118" s="376"/>
      <c r="QAZ118" s="376"/>
      <c r="QBA118" s="376"/>
      <c r="QBB118" s="376"/>
      <c r="QBC118" s="376"/>
      <c r="QBD118" s="376"/>
      <c r="QBE118" s="376"/>
      <c r="QBF118" s="376"/>
      <c r="QBG118" s="376"/>
      <c r="QBH118" s="376"/>
      <c r="QBI118" s="376"/>
      <c r="QBJ118" s="376"/>
      <c r="QBK118" s="376"/>
      <c r="QBL118" s="376"/>
      <c r="QBM118" s="376"/>
      <c r="QBN118" s="376"/>
      <c r="QBO118" s="376"/>
      <c r="QBP118" s="376"/>
      <c r="QBQ118" s="376"/>
      <c r="QBR118" s="376"/>
      <c r="QBS118" s="376"/>
      <c r="QBT118" s="376"/>
      <c r="QBU118" s="376"/>
      <c r="QBV118" s="376"/>
      <c r="QBW118" s="376"/>
      <c r="QBX118" s="376"/>
      <c r="QBY118" s="376"/>
      <c r="QBZ118" s="376"/>
      <c r="QCA118" s="376"/>
      <c r="QCB118" s="376"/>
      <c r="QCC118" s="376"/>
      <c r="QCD118" s="376"/>
      <c r="QCE118" s="376"/>
      <c r="QCF118" s="376"/>
      <c r="QCG118" s="376"/>
      <c r="QCH118" s="376"/>
      <c r="QCI118" s="376"/>
      <c r="QCJ118" s="376"/>
      <c r="QCK118" s="376"/>
      <c r="QCL118" s="376"/>
      <c r="QCM118" s="376"/>
      <c r="QCN118" s="376"/>
      <c r="QCO118" s="376"/>
      <c r="QCP118" s="376"/>
      <c r="QCQ118" s="376"/>
      <c r="QCR118" s="376"/>
      <c r="QCS118" s="376"/>
      <c r="QCT118" s="376"/>
      <c r="QCU118" s="376"/>
      <c r="QCV118" s="376"/>
      <c r="QCW118" s="376"/>
      <c r="QCX118" s="376"/>
      <c r="QCY118" s="376"/>
      <c r="QCZ118" s="376"/>
      <c r="QDA118" s="376"/>
      <c r="QDB118" s="376"/>
      <c r="QDC118" s="376"/>
      <c r="QDD118" s="376"/>
      <c r="QDE118" s="376"/>
      <c r="QDF118" s="376"/>
      <c r="QDG118" s="376"/>
      <c r="QDH118" s="376"/>
      <c r="QDI118" s="376"/>
      <c r="QDJ118" s="376"/>
      <c r="QDK118" s="376"/>
      <c r="QDL118" s="376"/>
      <c r="QDM118" s="376"/>
      <c r="QDN118" s="376"/>
      <c r="QDO118" s="376"/>
      <c r="QDP118" s="376"/>
      <c r="QDQ118" s="376"/>
      <c r="QDR118" s="376"/>
      <c r="QDS118" s="376"/>
      <c r="QDT118" s="376"/>
      <c r="QDU118" s="376"/>
      <c r="QDV118" s="376"/>
      <c r="QDW118" s="376"/>
      <c r="QDX118" s="376"/>
      <c r="QDY118" s="376"/>
      <c r="QDZ118" s="376"/>
      <c r="QEA118" s="376"/>
      <c r="QEB118" s="376"/>
      <c r="QEC118" s="376"/>
      <c r="QED118" s="376"/>
      <c r="QEE118" s="376"/>
      <c r="QEF118" s="376"/>
      <c r="QEG118" s="376"/>
      <c r="QEH118" s="376"/>
      <c r="QEI118" s="376"/>
      <c r="QEJ118" s="376"/>
      <c r="QEK118" s="376"/>
      <c r="QEL118" s="376"/>
      <c r="QEM118" s="376"/>
      <c r="QEN118" s="376"/>
      <c r="QEO118" s="376"/>
      <c r="QEP118" s="376"/>
      <c r="QEQ118" s="376"/>
      <c r="QER118" s="376"/>
      <c r="QES118" s="376"/>
      <c r="QET118" s="376"/>
      <c r="QEU118" s="376"/>
      <c r="QEV118" s="376"/>
      <c r="QEW118" s="376"/>
      <c r="QEX118" s="376"/>
      <c r="QEY118" s="376"/>
      <c r="QEZ118" s="376"/>
      <c r="QFA118" s="376"/>
      <c r="QFB118" s="376"/>
      <c r="QFC118" s="376"/>
      <c r="QFD118" s="376"/>
      <c r="QFE118" s="376"/>
      <c r="QFF118" s="376"/>
      <c r="QFG118" s="376"/>
      <c r="QFH118" s="376"/>
      <c r="QFI118" s="376"/>
      <c r="QFJ118" s="376"/>
      <c r="QFK118" s="376"/>
      <c r="QFL118" s="376"/>
      <c r="QFM118" s="376"/>
      <c r="QFN118" s="376"/>
      <c r="QFO118" s="376"/>
      <c r="QFP118" s="376"/>
      <c r="QFQ118" s="376"/>
      <c r="QFR118" s="376"/>
      <c r="QFS118" s="376"/>
      <c r="QFT118" s="376"/>
      <c r="QFU118" s="376"/>
      <c r="QFV118" s="376"/>
      <c r="QFW118" s="376"/>
      <c r="QFX118" s="376"/>
      <c r="QFY118" s="376"/>
      <c r="QFZ118" s="376"/>
      <c r="QGA118" s="376"/>
      <c r="QGB118" s="376"/>
      <c r="QGC118" s="376"/>
      <c r="QGD118" s="376"/>
      <c r="QGE118" s="376"/>
      <c r="QGF118" s="376"/>
      <c r="QGG118" s="376"/>
      <c r="QGH118" s="376"/>
      <c r="QGI118" s="376"/>
      <c r="QGJ118" s="376"/>
      <c r="QGK118" s="376"/>
      <c r="QGL118" s="376"/>
      <c r="QGM118" s="376"/>
      <c r="QGN118" s="376"/>
      <c r="QGO118" s="376"/>
      <c r="QGP118" s="376"/>
      <c r="QGQ118" s="376"/>
      <c r="QGR118" s="376"/>
      <c r="QGS118" s="376"/>
      <c r="QGT118" s="376"/>
      <c r="QGU118" s="376"/>
      <c r="QGV118" s="376"/>
      <c r="QGW118" s="376"/>
      <c r="QGX118" s="376"/>
      <c r="QGY118" s="376"/>
      <c r="QGZ118" s="376"/>
      <c r="QHA118" s="376"/>
      <c r="QHB118" s="376"/>
      <c r="QHC118" s="376"/>
      <c r="QHD118" s="376"/>
      <c r="QHE118" s="376"/>
      <c r="QHF118" s="376"/>
      <c r="QHG118" s="376"/>
      <c r="QHH118" s="376"/>
      <c r="QHI118" s="376"/>
      <c r="QHJ118" s="376"/>
      <c r="QHK118" s="376"/>
      <c r="QHL118" s="376"/>
      <c r="QHM118" s="376"/>
      <c r="QHN118" s="376"/>
      <c r="QHO118" s="376"/>
      <c r="QHP118" s="376"/>
      <c r="QHQ118" s="376"/>
      <c r="QHR118" s="376"/>
      <c r="QHS118" s="376"/>
      <c r="QHT118" s="376"/>
      <c r="QHU118" s="376"/>
      <c r="QHV118" s="376"/>
      <c r="QHW118" s="376"/>
      <c r="QHX118" s="376"/>
      <c r="QHY118" s="376"/>
      <c r="QHZ118" s="376"/>
      <c r="QIA118" s="376"/>
      <c r="QIB118" s="376"/>
      <c r="QIC118" s="376"/>
      <c r="QID118" s="376"/>
      <c r="QIE118" s="376"/>
      <c r="QIF118" s="376"/>
      <c r="QIG118" s="376"/>
      <c r="QIH118" s="376"/>
      <c r="QII118" s="376"/>
      <c r="QIJ118" s="376"/>
      <c r="QIK118" s="376"/>
      <c r="QIL118" s="376"/>
      <c r="QIM118" s="376"/>
      <c r="QIN118" s="376"/>
      <c r="QIO118" s="376"/>
      <c r="QIP118" s="376"/>
      <c r="QIQ118" s="376"/>
      <c r="QIR118" s="376"/>
      <c r="QIS118" s="376"/>
      <c r="QIT118" s="376"/>
      <c r="QIU118" s="376"/>
      <c r="QIV118" s="376"/>
      <c r="QIW118" s="376"/>
      <c r="QIX118" s="376"/>
      <c r="QIY118" s="376"/>
      <c r="QIZ118" s="376"/>
      <c r="QJA118" s="376"/>
      <c r="QJB118" s="376"/>
      <c r="QJC118" s="376"/>
      <c r="QJD118" s="376"/>
      <c r="QJE118" s="376"/>
      <c r="QJF118" s="376"/>
      <c r="QJG118" s="376"/>
      <c r="QJH118" s="376"/>
      <c r="QJI118" s="376"/>
      <c r="QJJ118" s="376"/>
      <c r="QJK118" s="376"/>
      <c r="QJL118" s="376"/>
      <c r="QJM118" s="376"/>
      <c r="QJN118" s="376"/>
      <c r="QJO118" s="376"/>
      <c r="QJP118" s="376"/>
      <c r="QJQ118" s="376"/>
      <c r="QJR118" s="376"/>
      <c r="QJS118" s="376"/>
      <c r="QJT118" s="376"/>
      <c r="QJU118" s="376"/>
      <c r="QJV118" s="376"/>
      <c r="QJW118" s="376"/>
      <c r="QJX118" s="376"/>
      <c r="QJY118" s="376"/>
      <c r="QJZ118" s="376"/>
      <c r="QKA118" s="376"/>
      <c r="QKB118" s="376"/>
      <c r="QKC118" s="376"/>
      <c r="QKD118" s="376"/>
      <c r="QKE118" s="376"/>
      <c r="QKF118" s="376"/>
      <c r="QKG118" s="376"/>
      <c r="QKH118" s="376"/>
      <c r="QKI118" s="376"/>
      <c r="QKJ118" s="376"/>
      <c r="QKK118" s="376"/>
      <c r="QKL118" s="376"/>
      <c r="QKM118" s="376"/>
      <c r="QKN118" s="376"/>
      <c r="QKO118" s="376"/>
      <c r="QKP118" s="376"/>
      <c r="QKQ118" s="376"/>
      <c r="QKR118" s="376"/>
      <c r="QKS118" s="376"/>
      <c r="QKT118" s="376"/>
      <c r="QKU118" s="376"/>
      <c r="QKV118" s="376"/>
      <c r="QKW118" s="376"/>
      <c r="QKX118" s="376"/>
      <c r="QKY118" s="376"/>
      <c r="QKZ118" s="376"/>
      <c r="QLA118" s="376"/>
      <c r="QLB118" s="376"/>
      <c r="QLC118" s="376"/>
      <c r="QLD118" s="376"/>
      <c r="QLE118" s="376"/>
      <c r="QLF118" s="376"/>
      <c r="QLG118" s="376"/>
      <c r="QLH118" s="376"/>
      <c r="QLI118" s="376"/>
      <c r="QLJ118" s="376"/>
      <c r="QLK118" s="376"/>
      <c r="QLL118" s="376"/>
      <c r="QLM118" s="376"/>
      <c r="QLN118" s="376"/>
      <c r="QLO118" s="376"/>
      <c r="QLP118" s="376"/>
      <c r="QLQ118" s="376"/>
      <c r="QLR118" s="376"/>
      <c r="QLS118" s="376"/>
      <c r="QLT118" s="376"/>
      <c r="QLU118" s="376"/>
      <c r="QLV118" s="376"/>
      <c r="QLW118" s="376"/>
      <c r="QLX118" s="376"/>
      <c r="QLY118" s="376"/>
      <c r="QLZ118" s="376"/>
      <c r="QMA118" s="376"/>
      <c r="QMB118" s="376"/>
      <c r="QMC118" s="376"/>
      <c r="QMD118" s="376"/>
      <c r="QME118" s="376"/>
      <c r="QMF118" s="376"/>
      <c r="QMG118" s="376"/>
      <c r="QMH118" s="376"/>
      <c r="QMI118" s="376"/>
      <c r="QMJ118" s="376"/>
      <c r="QMK118" s="376"/>
      <c r="QML118" s="376"/>
      <c r="QMM118" s="376"/>
      <c r="QMN118" s="376"/>
      <c r="QMO118" s="376"/>
      <c r="QMP118" s="376"/>
      <c r="QMQ118" s="376"/>
      <c r="QMR118" s="376"/>
      <c r="QMS118" s="376"/>
      <c r="QMT118" s="376"/>
      <c r="QMU118" s="376"/>
      <c r="QMV118" s="376"/>
      <c r="QMW118" s="376"/>
      <c r="QMX118" s="376"/>
      <c r="QMY118" s="376"/>
      <c r="QMZ118" s="376"/>
      <c r="QNA118" s="376"/>
      <c r="QNB118" s="376"/>
      <c r="QNC118" s="376"/>
      <c r="QND118" s="376"/>
      <c r="QNE118" s="376"/>
      <c r="QNF118" s="376"/>
      <c r="QNG118" s="376"/>
      <c r="QNH118" s="376"/>
      <c r="QNI118" s="376"/>
      <c r="QNJ118" s="376"/>
      <c r="QNK118" s="376"/>
      <c r="QNL118" s="376"/>
      <c r="QNM118" s="376"/>
      <c r="QNN118" s="376"/>
      <c r="QNO118" s="376"/>
      <c r="QNP118" s="376"/>
      <c r="QNQ118" s="376"/>
      <c r="QNR118" s="376"/>
      <c r="QNS118" s="376"/>
      <c r="QNT118" s="376"/>
      <c r="QNU118" s="376"/>
      <c r="QNV118" s="376"/>
      <c r="QNW118" s="376"/>
      <c r="QNX118" s="376"/>
      <c r="QNY118" s="376"/>
      <c r="QNZ118" s="376"/>
      <c r="QOA118" s="376"/>
      <c r="QOB118" s="376"/>
      <c r="QOC118" s="376"/>
      <c r="QOD118" s="376"/>
      <c r="QOE118" s="376"/>
      <c r="QOF118" s="376"/>
      <c r="QOG118" s="376"/>
      <c r="QOH118" s="376"/>
      <c r="QOI118" s="376"/>
      <c r="QOJ118" s="376"/>
      <c r="QOK118" s="376"/>
      <c r="QOL118" s="376"/>
      <c r="QOM118" s="376"/>
      <c r="QON118" s="376"/>
      <c r="QOO118" s="376"/>
      <c r="QOP118" s="376"/>
      <c r="QOQ118" s="376"/>
      <c r="QOR118" s="376"/>
      <c r="QOS118" s="376"/>
      <c r="QOT118" s="376"/>
      <c r="QOU118" s="376"/>
      <c r="QOV118" s="376"/>
      <c r="QOW118" s="376"/>
      <c r="QOX118" s="376"/>
      <c r="QOY118" s="376"/>
      <c r="QOZ118" s="376"/>
      <c r="QPA118" s="376"/>
      <c r="QPB118" s="376"/>
      <c r="QPC118" s="376"/>
      <c r="QPD118" s="376"/>
      <c r="QPE118" s="376"/>
      <c r="QPF118" s="376"/>
      <c r="QPG118" s="376"/>
      <c r="QPH118" s="376"/>
      <c r="QPI118" s="376"/>
      <c r="QPJ118" s="376"/>
      <c r="QPK118" s="376"/>
      <c r="QPL118" s="376"/>
      <c r="QPM118" s="376"/>
      <c r="QPN118" s="376"/>
      <c r="QPO118" s="376"/>
      <c r="QPP118" s="376"/>
      <c r="QPQ118" s="376"/>
      <c r="QPR118" s="376"/>
      <c r="QPS118" s="376"/>
      <c r="QPT118" s="376"/>
      <c r="QPU118" s="376"/>
      <c r="QPV118" s="376"/>
      <c r="QPW118" s="376"/>
      <c r="QPX118" s="376"/>
      <c r="QPY118" s="376"/>
      <c r="QPZ118" s="376"/>
      <c r="QQA118" s="376"/>
      <c r="QQB118" s="376"/>
      <c r="QQC118" s="376"/>
      <c r="QQD118" s="376"/>
      <c r="QQE118" s="376"/>
      <c r="QQF118" s="376"/>
      <c r="QQG118" s="376"/>
      <c r="QQH118" s="376"/>
      <c r="QQI118" s="376"/>
      <c r="QQJ118" s="376"/>
      <c r="QQK118" s="376"/>
      <c r="QQL118" s="376"/>
      <c r="QQM118" s="376"/>
      <c r="QQN118" s="376"/>
      <c r="QQO118" s="376"/>
      <c r="QQP118" s="376"/>
      <c r="QQQ118" s="376"/>
      <c r="QQR118" s="376"/>
      <c r="QQS118" s="376"/>
      <c r="QQT118" s="376"/>
      <c r="QQU118" s="376"/>
      <c r="QQV118" s="376"/>
      <c r="QQW118" s="376"/>
      <c r="QQX118" s="376"/>
      <c r="QQY118" s="376"/>
      <c r="QQZ118" s="376"/>
      <c r="QRA118" s="376"/>
      <c r="QRB118" s="376"/>
      <c r="QRC118" s="376"/>
      <c r="QRD118" s="376"/>
      <c r="QRE118" s="376"/>
      <c r="QRF118" s="376"/>
      <c r="QRG118" s="376"/>
      <c r="QRH118" s="376"/>
      <c r="QRI118" s="376"/>
      <c r="QRJ118" s="376"/>
      <c r="QRK118" s="376"/>
      <c r="QRL118" s="376"/>
      <c r="QRM118" s="376"/>
      <c r="QRN118" s="376"/>
      <c r="QRO118" s="376"/>
      <c r="QRP118" s="376"/>
      <c r="QRQ118" s="376"/>
      <c r="QRR118" s="376"/>
      <c r="QRS118" s="376"/>
      <c r="QRT118" s="376"/>
      <c r="QRU118" s="376"/>
      <c r="QRV118" s="376"/>
      <c r="QRW118" s="376"/>
      <c r="QRX118" s="376"/>
      <c r="QRY118" s="376"/>
      <c r="QRZ118" s="376"/>
      <c r="QSA118" s="376"/>
      <c r="QSB118" s="376"/>
      <c r="QSC118" s="376"/>
      <c r="QSD118" s="376"/>
      <c r="QSE118" s="376"/>
      <c r="QSF118" s="376"/>
      <c r="QSG118" s="376"/>
      <c r="QSH118" s="376"/>
      <c r="QSI118" s="376"/>
      <c r="QSJ118" s="376"/>
      <c r="QSK118" s="376"/>
      <c r="QSL118" s="376"/>
      <c r="QSM118" s="376"/>
      <c r="QSN118" s="376"/>
      <c r="QSO118" s="376"/>
      <c r="QSP118" s="376"/>
      <c r="QSQ118" s="376"/>
      <c r="QSR118" s="376"/>
      <c r="QSS118" s="376"/>
      <c r="QST118" s="376"/>
      <c r="QSU118" s="376"/>
      <c r="QSV118" s="376"/>
      <c r="QSW118" s="376"/>
      <c r="QSX118" s="376"/>
      <c r="QSY118" s="376"/>
      <c r="QSZ118" s="376"/>
      <c r="QTA118" s="376"/>
      <c r="QTB118" s="376"/>
      <c r="QTC118" s="376"/>
      <c r="QTD118" s="376"/>
      <c r="QTE118" s="376"/>
      <c r="QTF118" s="376"/>
      <c r="QTG118" s="376"/>
      <c r="QTH118" s="376"/>
      <c r="QTI118" s="376"/>
      <c r="QTJ118" s="376"/>
      <c r="QTK118" s="376"/>
      <c r="QTL118" s="376"/>
      <c r="QTM118" s="376"/>
      <c r="QTN118" s="376"/>
      <c r="QTO118" s="376"/>
      <c r="QTP118" s="376"/>
      <c r="QTQ118" s="376"/>
      <c r="QTR118" s="376"/>
      <c r="QTS118" s="376"/>
      <c r="QTT118" s="376"/>
      <c r="QTU118" s="376"/>
      <c r="QTV118" s="376"/>
      <c r="QTW118" s="376"/>
      <c r="QTX118" s="376"/>
      <c r="QTY118" s="376"/>
      <c r="QTZ118" s="376"/>
      <c r="QUA118" s="376"/>
      <c r="QUB118" s="376"/>
      <c r="QUC118" s="376"/>
      <c r="QUD118" s="376"/>
      <c r="QUE118" s="376"/>
      <c r="QUF118" s="376"/>
      <c r="QUG118" s="376"/>
      <c r="QUH118" s="376"/>
      <c r="QUI118" s="376"/>
      <c r="QUJ118" s="376"/>
      <c r="QUK118" s="376"/>
      <c r="QUL118" s="376"/>
      <c r="QUM118" s="376"/>
      <c r="QUN118" s="376"/>
      <c r="QUO118" s="376"/>
      <c r="QUP118" s="376"/>
      <c r="QUQ118" s="376"/>
      <c r="QUR118" s="376"/>
      <c r="QUS118" s="376"/>
      <c r="QUT118" s="376"/>
      <c r="QUU118" s="376"/>
      <c r="QUV118" s="376"/>
      <c r="QUW118" s="376"/>
      <c r="QUX118" s="376"/>
      <c r="QUY118" s="376"/>
      <c r="QUZ118" s="376"/>
      <c r="QVA118" s="376"/>
      <c r="QVB118" s="376"/>
      <c r="QVC118" s="376"/>
      <c r="QVD118" s="376"/>
      <c r="QVE118" s="376"/>
      <c r="QVF118" s="376"/>
      <c r="QVG118" s="376"/>
      <c r="QVH118" s="376"/>
      <c r="QVI118" s="376"/>
      <c r="QVJ118" s="376"/>
      <c r="QVK118" s="376"/>
      <c r="QVL118" s="376"/>
      <c r="QVM118" s="376"/>
      <c r="QVN118" s="376"/>
      <c r="QVO118" s="376"/>
      <c r="QVP118" s="376"/>
      <c r="QVQ118" s="376"/>
      <c r="QVR118" s="376"/>
      <c r="QVS118" s="376"/>
      <c r="QVT118" s="376"/>
      <c r="QVU118" s="376"/>
      <c r="QVV118" s="376"/>
      <c r="QVW118" s="376"/>
      <c r="QVX118" s="376"/>
      <c r="QVY118" s="376"/>
      <c r="QVZ118" s="376"/>
      <c r="QWA118" s="376"/>
      <c r="QWB118" s="376"/>
      <c r="QWC118" s="376"/>
      <c r="QWD118" s="376"/>
      <c r="QWE118" s="376"/>
      <c r="QWF118" s="376"/>
      <c r="QWG118" s="376"/>
      <c r="QWH118" s="376"/>
      <c r="QWI118" s="376"/>
      <c r="QWJ118" s="376"/>
      <c r="QWK118" s="376"/>
      <c r="QWL118" s="376"/>
      <c r="QWM118" s="376"/>
      <c r="QWN118" s="376"/>
      <c r="QWO118" s="376"/>
      <c r="QWP118" s="376"/>
      <c r="QWQ118" s="376"/>
      <c r="QWR118" s="376"/>
      <c r="QWS118" s="376"/>
      <c r="QWT118" s="376"/>
      <c r="QWU118" s="376"/>
      <c r="QWV118" s="376"/>
      <c r="QWW118" s="376"/>
      <c r="QWX118" s="376"/>
      <c r="QWY118" s="376"/>
      <c r="QWZ118" s="376"/>
      <c r="QXA118" s="376"/>
      <c r="QXB118" s="376"/>
      <c r="QXC118" s="376"/>
      <c r="QXD118" s="376"/>
      <c r="QXE118" s="376"/>
      <c r="QXF118" s="376"/>
      <c r="QXG118" s="376"/>
      <c r="QXH118" s="376"/>
      <c r="QXI118" s="376"/>
      <c r="QXJ118" s="376"/>
      <c r="QXK118" s="376"/>
      <c r="QXL118" s="376"/>
      <c r="QXM118" s="376"/>
      <c r="QXN118" s="376"/>
      <c r="QXO118" s="376"/>
      <c r="QXP118" s="376"/>
      <c r="QXQ118" s="376"/>
      <c r="QXR118" s="376"/>
      <c r="QXS118" s="376"/>
      <c r="QXT118" s="376"/>
      <c r="QXU118" s="376"/>
      <c r="QXV118" s="376"/>
      <c r="QXW118" s="376"/>
      <c r="QXX118" s="376"/>
      <c r="QXY118" s="376"/>
      <c r="QXZ118" s="376"/>
      <c r="QYA118" s="376"/>
      <c r="QYB118" s="376"/>
      <c r="QYC118" s="376"/>
      <c r="QYD118" s="376"/>
      <c r="QYE118" s="376"/>
      <c r="QYF118" s="376"/>
      <c r="QYG118" s="376"/>
      <c r="QYH118" s="376"/>
      <c r="QYI118" s="376"/>
      <c r="QYJ118" s="376"/>
      <c r="QYK118" s="376"/>
      <c r="QYL118" s="376"/>
      <c r="QYM118" s="376"/>
      <c r="QYN118" s="376"/>
      <c r="QYO118" s="376"/>
      <c r="QYP118" s="376"/>
      <c r="QYQ118" s="376"/>
      <c r="QYR118" s="376"/>
      <c r="QYS118" s="376"/>
      <c r="QYT118" s="376"/>
      <c r="QYU118" s="376"/>
      <c r="QYV118" s="376"/>
      <c r="QYW118" s="376"/>
      <c r="QYX118" s="376"/>
      <c r="QYY118" s="376"/>
      <c r="QYZ118" s="376"/>
      <c r="QZA118" s="376"/>
      <c r="QZB118" s="376"/>
      <c r="QZC118" s="376"/>
      <c r="QZD118" s="376"/>
      <c r="QZE118" s="376"/>
      <c r="QZF118" s="376"/>
      <c r="QZG118" s="376"/>
      <c r="QZH118" s="376"/>
      <c r="QZI118" s="376"/>
      <c r="QZJ118" s="376"/>
      <c r="QZK118" s="376"/>
      <c r="QZL118" s="376"/>
      <c r="QZM118" s="376"/>
      <c r="QZN118" s="376"/>
      <c r="QZO118" s="376"/>
      <c r="QZP118" s="376"/>
      <c r="QZQ118" s="376"/>
      <c r="QZR118" s="376"/>
      <c r="QZS118" s="376"/>
      <c r="QZT118" s="376"/>
      <c r="QZU118" s="376"/>
      <c r="QZV118" s="376"/>
      <c r="QZW118" s="376"/>
      <c r="QZX118" s="376"/>
      <c r="QZY118" s="376"/>
      <c r="QZZ118" s="376"/>
      <c r="RAA118" s="376"/>
      <c r="RAB118" s="376"/>
      <c r="RAC118" s="376"/>
      <c r="RAD118" s="376"/>
      <c r="RAE118" s="376"/>
      <c r="RAF118" s="376"/>
      <c r="RAG118" s="376"/>
      <c r="RAH118" s="376"/>
      <c r="RAI118" s="376"/>
      <c r="RAJ118" s="376"/>
      <c r="RAK118" s="376"/>
      <c r="RAL118" s="376"/>
      <c r="RAM118" s="376"/>
      <c r="RAN118" s="376"/>
      <c r="RAO118" s="376"/>
      <c r="RAP118" s="376"/>
      <c r="RAQ118" s="376"/>
      <c r="RAR118" s="376"/>
      <c r="RAS118" s="376"/>
      <c r="RAT118" s="376"/>
      <c r="RAU118" s="376"/>
      <c r="RAV118" s="376"/>
      <c r="RAW118" s="376"/>
      <c r="RAX118" s="376"/>
      <c r="RAY118" s="376"/>
      <c r="RAZ118" s="376"/>
      <c r="RBA118" s="376"/>
      <c r="RBB118" s="376"/>
      <c r="RBC118" s="376"/>
      <c r="RBD118" s="376"/>
      <c r="RBE118" s="376"/>
      <c r="RBF118" s="376"/>
      <c r="RBG118" s="376"/>
      <c r="RBH118" s="376"/>
      <c r="RBI118" s="376"/>
      <c r="RBJ118" s="376"/>
      <c r="RBK118" s="376"/>
      <c r="RBL118" s="376"/>
      <c r="RBM118" s="376"/>
      <c r="RBN118" s="376"/>
      <c r="RBO118" s="376"/>
      <c r="RBP118" s="376"/>
      <c r="RBQ118" s="376"/>
      <c r="RBR118" s="376"/>
      <c r="RBS118" s="376"/>
      <c r="RBT118" s="376"/>
      <c r="RBU118" s="376"/>
      <c r="RBV118" s="376"/>
      <c r="RBW118" s="376"/>
      <c r="RBX118" s="376"/>
      <c r="RBY118" s="376"/>
      <c r="RBZ118" s="376"/>
      <c r="RCA118" s="376"/>
      <c r="RCB118" s="376"/>
      <c r="RCC118" s="376"/>
      <c r="RCD118" s="376"/>
      <c r="RCE118" s="376"/>
      <c r="RCF118" s="376"/>
      <c r="RCG118" s="376"/>
      <c r="RCH118" s="376"/>
      <c r="RCI118" s="376"/>
      <c r="RCJ118" s="376"/>
      <c r="RCK118" s="376"/>
      <c r="RCL118" s="376"/>
      <c r="RCM118" s="376"/>
      <c r="RCN118" s="376"/>
      <c r="RCO118" s="376"/>
      <c r="RCP118" s="376"/>
      <c r="RCQ118" s="376"/>
      <c r="RCR118" s="376"/>
      <c r="RCS118" s="376"/>
      <c r="RCT118" s="376"/>
      <c r="RCU118" s="376"/>
      <c r="RCV118" s="376"/>
      <c r="RCW118" s="376"/>
      <c r="RCX118" s="376"/>
      <c r="RCY118" s="376"/>
      <c r="RCZ118" s="376"/>
      <c r="RDA118" s="376"/>
      <c r="RDB118" s="376"/>
      <c r="RDC118" s="376"/>
      <c r="RDD118" s="376"/>
      <c r="RDE118" s="376"/>
      <c r="RDF118" s="376"/>
      <c r="RDG118" s="376"/>
      <c r="RDH118" s="376"/>
      <c r="RDI118" s="376"/>
      <c r="RDJ118" s="376"/>
      <c r="RDK118" s="376"/>
      <c r="RDL118" s="376"/>
      <c r="RDM118" s="376"/>
      <c r="RDN118" s="376"/>
      <c r="RDO118" s="376"/>
      <c r="RDP118" s="376"/>
      <c r="RDQ118" s="376"/>
      <c r="RDR118" s="376"/>
      <c r="RDS118" s="376"/>
      <c r="RDT118" s="376"/>
      <c r="RDU118" s="376"/>
      <c r="RDV118" s="376"/>
      <c r="RDW118" s="376"/>
      <c r="RDX118" s="376"/>
      <c r="RDY118" s="376"/>
      <c r="RDZ118" s="376"/>
      <c r="REA118" s="376"/>
      <c r="REB118" s="376"/>
      <c r="REC118" s="376"/>
      <c r="RED118" s="376"/>
      <c r="REE118" s="376"/>
      <c r="REF118" s="376"/>
      <c r="REG118" s="376"/>
      <c r="REH118" s="376"/>
      <c r="REI118" s="376"/>
      <c r="REJ118" s="376"/>
      <c r="REK118" s="376"/>
      <c r="REL118" s="376"/>
      <c r="REM118" s="376"/>
      <c r="REN118" s="376"/>
      <c r="REO118" s="376"/>
      <c r="REP118" s="376"/>
      <c r="REQ118" s="376"/>
      <c r="RER118" s="376"/>
      <c r="RES118" s="376"/>
      <c r="RET118" s="376"/>
      <c r="REU118" s="376"/>
      <c r="REV118" s="376"/>
      <c r="REW118" s="376"/>
      <c r="REX118" s="376"/>
      <c r="REY118" s="376"/>
      <c r="REZ118" s="376"/>
      <c r="RFA118" s="376"/>
      <c r="RFB118" s="376"/>
      <c r="RFC118" s="376"/>
      <c r="RFD118" s="376"/>
      <c r="RFE118" s="376"/>
      <c r="RFF118" s="376"/>
      <c r="RFG118" s="376"/>
      <c r="RFH118" s="376"/>
      <c r="RFI118" s="376"/>
      <c r="RFJ118" s="376"/>
      <c r="RFK118" s="376"/>
      <c r="RFL118" s="376"/>
      <c r="RFM118" s="376"/>
      <c r="RFN118" s="376"/>
      <c r="RFO118" s="376"/>
      <c r="RFP118" s="376"/>
      <c r="RFQ118" s="376"/>
      <c r="RFR118" s="376"/>
      <c r="RFS118" s="376"/>
      <c r="RFT118" s="376"/>
      <c r="RFU118" s="376"/>
      <c r="RFV118" s="376"/>
      <c r="RFW118" s="376"/>
      <c r="RFX118" s="376"/>
      <c r="RFY118" s="376"/>
      <c r="RFZ118" s="376"/>
      <c r="RGA118" s="376"/>
      <c r="RGB118" s="376"/>
      <c r="RGC118" s="376"/>
      <c r="RGD118" s="376"/>
      <c r="RGE118" s="376"/>
      <c r="RGF118" s="376"/>
      <c r="RGG118" s="376"/>
      <c r="RGH118" s="376"/>
      <c r="RGI118" s="376"/>
      <c r="RGJ118" s="376"/>
      <c r="RGK118" s="376"/>
      <c r="RGL118" s="376"/>
      <c r="RGM118" s="376"/>
      <c r="RGN118" s="376"/>
      <c r="RGO118" s="376"/>
      <c r="RGP118" s="376"/>
      <c r="RGQ118" s="376"/>
      <c r="RGR118" s="376"/>
      <c r="RGS118" s="376"/>
      <c r="RGT118" s="376"/>
      <c r="RGU118" s="376"/>
      <c r="RGV118" s="376"/>
      <c r="RGW118" s="376"/>
      <c r="RGX118" s="376"/>
      <c r="RGY118" s="376"/>
      <c r="RGZ118" s="376"/>
      <c r="RHA118" s="376"/>
      <c r="RHB118" s="376"/>
      <c r="RHC118" s="376"/>
      <c r="RHD118" s="376"/>
      <c r="RHE118" s="376"/>
      <c r="RHF118" s="376"/>
      <c r="RHG118" s="376"/>
      <c r="RHH118" s="376"/>
      <c r="RHI118" s="376"/>
      <c r="RHJ118" s="376"/>
      <c r="RHK118" s="376"/>
      <c r="RHL118" s="376"/>
      <c r="RHM118" s="376"/>
      <c r="RHN118" s="376"/>
      <c r="RHO118" s="376"/>
      <c r="RHP118" s="376"/>
      <c r="RHQ118" s="376"/>
      <c r="RHR118" s="376"/>
      <c r="RHS118" s="376"/>
      <c r="RHT118" s="376"/>
      <c r="RHU118" s="376"/>
      <c r="RHV118" s="376"/>
      <c r="RHW118" s="376"/>
      <c r="RHX118" s="376"/>
      <c r="RHY118" s="376"/>
      <c r="RHZ118" s="376"/>
      <c r="RIA118" s="376"/>
      <c r="RIB118" s="376"/>
      <c r="RIC118" s="376"/>
      <c r="RID118" s="376"/>
      <c r="RIE118" s="376"/>
      <c r="RIF118" s="376"/>
      <c r="RIG118" s="376"/>
      <c r="RIH118" s="376"/>
      <c r="RII118" s="376"/>
      <c r="RIJ118" s="376"/>
      <c r="RIK118" s="376"/>
      <c r="RIL118" s="376"/>
      <c r="RIM118" s="376"/>
      <c r="RIN118" s="376"/>
      <c r="RIO118" s="376"/>
      <c r="RIP118" s="376"/>
      <c r="RIQ118" s="376"/>
      <c r="RIR118" s="376"/>
      <c r="RIS118" s="376"/>
      <c r="RIT118" s="376"/>
      <c r="RIU118" s="376"/>
      <c r="RIV118" s="376"/>
      <c r="RIW118" s="376"/>
      <c r="RIX118" s="376"/>
      <c r="RIY118" s="376"/>
      <c r="RIZ118" s="376"/>
      <c r="RJA118" s="376"/>
      <c r="RJB118" s="376"/>
      <c r="RJC118" s="376"/>
      <c r="RJD118" s="376"/>
      <c r="RJE118" s="376"/>
      <c r="RJF118" s="376"/>
      <c r="RJG118" s="376"/>
      <c r="RJH118" s="376"/>
      <c r="RJI118" s="376"/>
      <c r="RJJ118" s="376"/>
      <c r="RJK118" s="376"/>
      <c r="RJL118" s="376"/>
      <c r="RJM118" s="376"/>
      <c r="RJN118" s="376"/>
      <c r="RJO118" s="376"/>
      <c r="RJP118" s="376"/>
      <c r="RJQ118" s="376"/>
      <c r="RJR118" s="376"/>
      <c r="RJS118" s="376"/>
      <c r="RJT118" s="376"/>
      <c r="RJU118" s="376"/>
      <c r="RJV118" s="376"/>
      <c r="RJW118" s="376"/>
      <c r="RJX118" s="376"/>
      <c r="RJY118" s="376"/>
      <c r="RJZ118" s="376"/>
      <c r="RKA118" s="376"/>
      <c r="RKB118" s="376"/>
      <c r="RKC118" s="376"/>
      <c r="RKD118" s="376"/>
      <c r="RKE118" s="376"/>
      <c r="RKF118" s="376"/>
      <c r="RKG118" s="376"/>
      <c r="RKH118" s="376"/>
      <c r="RKI118" s="376"/>
      <c r="RKJ118" s="376"/>
      <c r="RKK118" s="376"/>
      <c r="RKL118" s="376"/>
      <c r="RKM118" s="376"/>
      <c r="RKN118" s="376"/>
      <c r="RKO118" s="376"/>
      <c r="RKP118" s="376"/>
      <c r="RKQ118" s="376"/>
      <c r="RKR118" s="376"/>
      <c r="RKS118" s="376"/>
      <c r="RKT118" s="376"/>
      <c r="RKU118" s="376"/>
      <c r="RKV118" s="376"/>
      <c r="RKW118" s="376"/>
      <c r="RKX118" s="376"/>
      <c r="RKY118" s="376"/>
      <c r="RKZ118" s="376"/>
      <c r="RLA118" s="376"/>
      <c r="RLB118" s="376"/>
      <c r="RLC118" s="376"/>
      <c r="RLD118" s="376"/>
      <c r="RLE118" s="376"/>
      <c r="RLF118" s="376"/>
      <c r="RLG118" s="376"/>
      <c r="RLH118" s="376"/>
      <c r="RLI118" s="376"/>
      <c r="RLJ118" s="376"/>
      <c r="RLK118" s="376"/>
      <c r="RLL118" s="376"/>
      <c r="RLM118" s="376"/>
      <c r="RLN118" s="376"/>
      <c r="RLO118" s="376"/>
      <c r="RLP118" s="376"/>
      <c r="RLQ118" s="376"/>
      <c r="RLR118" s="376"/>
      <c r="RLS118" s="376"/>
      <c r="RLT118" s="376"/>
      <c r="RLU118" s="376"/>
      <c r="RLV118" s="376"/>
      <c r="RLW118" s="376"/>
      <c r="RLX118" s="376"/>
      <c r="RLY118" s="376"/>
      <c r="RLZ118" s="376"/>
      <c r="RMA118" s="376"/>
      <c r="RMB118" s="376"/>
      <c r="RMC118" s="376"/>
      <c r="RMD118" s="376"/>
      <c r="RME118" s="376"/>
      <c r="RMF118" s="376"/>
      <c r="RMG118" s="376"/>
      <c r="RMH118" s="376"/>
      <c r="RMI118" s="376"/>
      <c r="RMJ118" s="376"/>
      <c r="RMK118" s="376"/>
      <c r="RML118" s="376"/>
      <c r="RMM118" s="376"/>
      <c r="RMN118" s="376"/>
      <c r="RMO118" s="376"/>
      <c r="RMP118" s="376"/>
      <c r="RMQ118" s="376"/>
      <c r="RMR118" s="376"/>
      <c r="RMS118" s="376"/>
      <c r="RMT118" s="376"/>
      <c r="RMU118" s="376"/>
      <c r="RMV118" s="376"/>
      <c r="RMW118" s="376"/>
      <c r="RMX118" s="376"/>
      <c r="RMY118" s="376"/>
      <c r="RMZ118" s="376"/>
      <c r="RNA118" s="376"/>
      <c r="RNB118" s="376"/>
      <c r="RNC118" s="376"/>
      <c r="RND118" s="376"/>
      <c r="RNE118" s="376"/>
      <c r="RNF118" s="376"/>
      <c r="RNG118" s="376"/>
      <c r="RNH118" s="376"/>
      <c r="RNI118" s="376"/>
      <c r="RNJ118" s="376"/>
      <c r="RNK118" s="376"/>
      <c r="RNL118" s="376"/>
      <c r="RNM118" s="376"/>
      <c r="RNN118" s="376"/>
      <c r="RNO118" s="376"/>
      <c r="RNP118" s="376"/>
      <c r="RNQ118" s="376"/>
      <c r="RNR118" s="376"/>
      <c r="RNS118" s="376"/>
      <c r="RNT118" s="376"/>
      <c r="RNU118" s="376"/>
      <c r="RNV118" s="376"/>
      <c r="RNW118" s="376"/>
      <c r="RNX118" s="376"/>
      <c r="RNY118" s="376"/>
      <c r="RNZ118" s="376"/>
      <c r="ROA118" s="376"/>
      <c r="ROB118" s="376"/>
      <c r="ROC118" s="376"/>
      <c r="ROD118" s="376"/>
      <c r="ROE118" s="376"/>
      <c r="ROF118" s="376"/>
      <c r="ROG118" s="376"/>
      <c r="ROH118" s="376"/>
      <c r="ROI118" s="376"/>
      <c r="ROJ118" s="376"/>
      <c r="ROK118" s="376"/>
      <c r="ROL118" s="376"/>
      <c r="ROM118" s="376"/>
      <c r="RON118" s="376"/>
      <c r="ROO118" s="376"/>
      <c r="ROP118" s="376"/>
      <c r="ROQ118" s="376"/>
      <c r="ROR118" s="376"/>
      <c r="ROS118" s="376"/>
      <c r="ROT118" s="376"/>
      <c r="ROU118" s="376"/>
      <c r="ROV118" s="376"/>
      <c r="ROW118" s="376"/>
      <c r="ROX118" s="376"/>
      <c r="ROY118" s="376"/>
      <c r="ROZ118" s="376"/>
      <c r="RPA118" s="376"/>
      <c r="RPB118" s="376"/>
      <c r="RPC118" s="376"/>
      <c r="RPD118" s="376"/>
      <c r="RPE118" s="376"/>
      <c r="RPF118" s="376"/>
      <c r="RPG118" s="376"/>
      <c r="RPH118" s="376"/>
      <c r="RPI118" s="376"/>
      <c r="RPJ118" s="376"/>
      <c r="RPK118" s="376"/>
      <c r="RPL118" s="376"/>
      <c r="RPM118" s="376"/>
      <c r="RPN118" s="376"/>
      <c r="RPO118" s="376"/>
      <c r="RPP118" s="376"/>
      <c r="RPQ118" s="376"/>
      <c r="RPR118" s="376"/>
      <c r="RPS118" s="376"/>
      <c r="RPT118" s="376"/>
      <c r="RPU118" s="376"/>
      <c r="RPV118" s="376"/>
      <c r="RPW118" s="376"/>
      <c r="RPX118" s="376"/>
      <c r="RPY118" s="376"/>
      <c r="RPZ118" s="376"/>
      <c r="RQA118" s="376"/>
      <c r="RQB118" s="376"/>
      <c r="RQC118" s="376"/>
      <c r="RQD118" s="376"/>
      <c r="RQE118" s="376"/>
      <c r="RQF118" s="376"/>
      <c r="RQG118" s="376"/>
      <c r="RQH118" s="376"/>
      <c r="RQI118" s="376"/>
      <c r="RQJ118" s="376"/>
      <c r="RQK118" s="376"/>
      <c r="RQL118" s="376"/>
      <c r="RQM118" s="376"/>
      <c r="RQN118" s="376"/>
      <c r="RQO118" s="376"/>
      <c r="RQP118" s="376"/>
      <c r="RQQ118" s="376"/>
      <c r="RQR118" s="376"/>
      <c r="RQS118" s="376"/>
      <c r="RQT118" s="376"/>
      <c r="RQU118" s="376"/>
      <c r="RQV118" s="376"/>
      <c r="RQW118" s="376"/>
      <c r="RQX118" s="376"/>
      <c r="RQY118" s="376"/>
      <c r="RQZ118" s="376"/>
      <c r="RRA118" s="376"/>
      <c r="RRB118" s="376"/>
      <c r="RRC118" s="376"/>
      <c r="RRD118" s="376"/>
      <c r="RRE118" s="376"/>
      <c r="RRF118" s="376"/>
      <c r="RRG118" s="376"/>
      <c r="RRH118" s="376"/>
      <c r="RRI118" s="376"/>
      <c r="RRJ118" s="376"/>
      <c r="RRK118" s="376"/>
      <c r="RRL118" s="376"/>
      <c r="RRM118" s="376"/>
      <c r="RRN118" s="376"/>
      <c r="RRO118" s="376"/>
      <c r="RRP118" s="376"/>
      <c r="RRQ118" s="376"/>
      <c r="RRR118" s="376"/>
      <c r="RRS118" s="376"/>
      <c r="RRT118" s="376"/>
      <c r="RRU118" s="376"/>
      <c r="RRV118" s="376"/>
      <c r="RRW118" s="376"/>
      <c r="RRX118" s="376"/>
      <c r="RRY118" s="376"/>
      <c r="RRZ118" s="376"/>
      <c r="RSA118" s="376"/>
      <c r="RSB118" s="376"/>
      <c r="RSC118" s="376"/>
      <c r="RSD118" s="376"/>
      <c r="RSE118" s="376"/>
      <c r="RSF118" s="376"/>
      <c r="RSG118" s="376"/>
      <c r="RSH118" s="376"/>
      <c r="RSI118" s="376"/>
      <c r="RSJ118" s="376"/>
      <c r="RSK118" s="376"/>
      <c r="RSL118" s="376"/>
      <c r="RSM118" s="376"/>
      <c r="RSN118" s="376"/>
      <c r="RSO118" s="376"/>
      <c r="RSP118" s="376"/>
      <c r="RSQ118" s="376"/>
      <c r="RSR118" s="376"/>
      <c r="RSS118" s="376"/>
      <c r="RST118" s="376"/>
      <c r="RSU118" s="376"/>
      <c r="RSV118" s="376"/>
      <c r="RSW118" s="376"/>
      <c r="RSX118" s="376"/>
      <c r="RSY118" s="376"/>
      <c r="RSZ118" s="376"/>
      <c r="RTA118" s="376"/>
      <c r="RTB118" s="376"/>
      <c r="RTC118" s="376"/>
      <c r="RTD118" s="376"/>
      <c r="RTE118" s="376"/>
      <c r="RTF118" s="376"/>
      <c r="RTG118" s="376"/>
      <c r="RTH118" s="376"/>
      <c r="RTI118" s="376"/>
      <c r="RTJ118" s="376"/>
      <c r="RTK118" s="376"/>
      <c r="RTL118" s="376"/>
      <c r="RTM118" s="376"/>
      <c r="RTN118" s="376"/>
      <c r="RTO118" s="376"/>
      <c r="RTP118" s="376"/>
      <c r="RTQ118" s="376"/>
      <c r="RTR118" s="376"/>
      <c r="RTS118" s="376"/>
      <c r="RTT118" s="376"/>
      <c r="RTU118" s="376"/>
      <c r="RTV118" s="376"/>
      <c r="RTW118" s="376"/>
      <c r="RTX118" s="376"/>
      <c r="RTY118" s="376"/>
      <c r="RTZ118" s="376"/>
      <c r="RUA118" s="376"/>
      <c r="RUB118" s="376"/>
      <c r="RUC118" s="376"/>
      <c r="RUD118" s="376"/>
      <c r="RUE118" s="376"/>
      <c r="RUF118" s="376"/>
      <c r="RUG118" s="376"/>
      <c r="RUH118" s="376"/>
      <c r="RUI118" s="376"/>
      <c r="RUJ118" s="376"/>
      <c r="RUK118" s="376"/>
      <c r="RUL118" s="376"/>
      <c r="RUM118" s="376"/>
      <c r="RUN118" s="376"/>
      <c r="RUO118" s="376"/>
      <c r="RUP118" s="376"/>
      <c r="RUQ118" s="376"/>
      <c r="RUR118" s="376"/>
      <c r="RUS118" s="376"/>
      <c r="RUT118" s="376"/>
      <c r="RUU118" s="376"/>
      <c r="RUV118" s="376"/>
      <c r="RUW118" s="376"/>
      <c r="RUX118" s="376"/>
      <c r="RUY118" s="376"/>
      <c r="RUZ118" s="376"/>
      <c r="RVA118" s="376"/>
      <c r="RVB118" s="376"/>
      <c r="RVC118" s="376"/>
      <c r="RVD118" s="376"/>
      <c r="RVE118" s="376"/>
      <c r="RVF118" s="376"/>
      <c r="RVG118" s="376"/>
      <c r="RVH118" s="376"/>
      <c r="RVI118" s="376"/>
      <c r="RVJ118" s="376"/>
      <c r="RVK118" s="376"/>
      <c r="RVL118" s="376"/>
      <c r="RVM118" s="376"/>
      <c r="RVN118" s="376"/>
      <c r="RVO118" s="376"/>
      <c r="RVP118" s="376"/>
      <c r="RVQ118" s="376"/>
      <c r="RVR118" s="376"/>
      <c r="RVS118" s="376"/>
      <c r="RVT118" s="376"/>
      <c r="RVU118" s="376"/>
      <c r="RVV118" s="376"/>
      <c r="RVW118" s="376"/>
      <c r="RVX118" s="376"/>
      <c r="RVY118" s="376"/>
      <c r="RVZ118" s="376"/>
      <c r="RWA118" s="376"/>
      <c r="RWB118" s="376"/>
      <c r="RWC118" s="376"/>
      <c r="RWD118" s="376"/>
      <c r="RWE118" s="376"/>
      <c r="RWF118" s="376"/>
      <c r="RWG118" s="376"/>
      <c r="RWH118" s="376"/>
      <c r="RWI118" s="376"/>
      <c r="RWJ118" s="376"/>
      <c r="RWK118" s="376"/>
      <c r="RWL118" s="376"/>
      <c r="RWM118" s="376"/>
      <c r="RWN118" s="376"/>
      <c r="RWO118" s="376"/>
      <c r="RWP118" s="376"/>
      <c r="RWQ118" s="376"/>
      <c r="RWR118" s="376"/>
      <c r="RWS118" s="376"/>
      <c r="RWT118" s="376"/>
      <c r="RWU118" s="376"/>
      <c r="RWV118" s="376"/>
      <c r="RWW118" s="376"/>
      <c r="RWX118" s="376"/>
      <c r="RWY118" s="376"/>
      <c r="RWZ118" s="376"/>
      <c r="RXA118" s="376"/>
      <c r="RXB118" s="376"/>
      <c r="RXC118" s="376"/>
      <c r="RXD118" s="376"/>
      <c r="RXE118" s="376"/>
      <c r="RXF118" s="376"/>
      <c r="RXG118" s="376"/>
      <c r="RXH118" s="376"/>
      <c r="RXI118" s="376"/>
      <c r="RXJ118" s="376"/>
      <c r="RXK118" s="376"/>
      <c r="RXL118" s="376"/>
      <c r="RXM118" s="376"/>
      <c r="RXN118" s="376"/>
      <c r="RXO118" s="376"/>
      <c r="RXP118" s="376"/>
      <c r="RXQ118" s="376"/>
      <c r="RXR118" s="376"/>
      <c r="RXS118" s="376"/>
      <c r="RXT118" s="376"/>
      <c r="RXU118" s="376"/>
      <c r="RXV118" s="376"/>
      <c r="RXW118" s="376"/>
      <c r="RXX118" s="376"/>
      <c r="RXY118" s="376"/>
      <c r="RXZ118" s="376"/>
      <c r="RYA118" s="376"/>
      <c r="RYB118" s="376"/>
      <c r="RYC118" s="376"/>
      <c r="RYD118" s="376"/>
      <c r="RYE118" s="376"/>
      <c r="RYF118" s="376"/>
      <c r="RYG118" s="376"/>
      <c r="RYH118" s="376"/>
      <c r="RYI118" s="376"/>
      <c r="RYJ118" s="376"/>
      <c r="RYK118" s="376"/>
      <c r="RYL118" s="376"/>
      <c r="RYM118" s="376"/>
      <c r="RYN118" s="376"/>
      <c r="RYO118" s="376"/>
      <c r="RYP118" s="376"/>
      <c r="RYQ118" s="376"/>
      <c r="RYR118" s="376"/>
      <c r="RYS118" s="376"/>
      <c r="RYT118" s="376"/>
      <c r="RYU118" s="376"/>
      <c r="RYV118" s="376"/>
      <c r="RYW118" s="376"/>
      <c r="RYX118" s="376"/>
      <c r="RYY118" s="376"/>
      <c r="RYZ118" s="376"/>
      <c r="RZA118" s="376"/>
      <c r="RZB118" s="376"/>
      <c r="RZC118" s="376"/>
      <c r="RZD118" s="376"/>
      <c r="RZE118" s="376"/>
      <c r="RZF118" s="376"/>
      <c r="RZG118" s="376"/>
      <c r="RZH118" s="376"/>
      <c r="RZI118" s="376"/>
      <c r="RZJ118" s="376"/>
      <c r="RZK118" s="376"/>
      <c r="RZL118" s="376"/>
      <c r="RZM118" s="376"/>
      <c r="RZN118" s="376"/>
      <c r="RZO118" s="376"/>
      <c r="RZP118" s="376"/>
      <c r="RZQ118" s="376"/>
      <c r="RZR118" s="376"/>
      <c r="RZS118" s="376"/>
      <c r="RZT118" s="376"/>
      <c r="RZU118" s="376"/>
      <c r="RZV118" s="376"/>
      <c r="RZW118" s="376"/>
      <c r="RZX118" s="376"/>
      <c r="RZY118" s="376"/>
      <c r="RZZ118" s="376"/>
      <c r="SAA118" s="376"/>
      <c r="SAB118" s="376"/>
      <c r="SAC118" s="376"/>
      <c r="SAD118" s="376"/>
      <c r="SAE118" s="376"/>
      <c r="SAF118" s="376"/>
      <c r="SAG118" s="376"/>
      <c r="SAH118" s="376"/>
      <c r="SAI118" s="376"/>
      <c r="SAJ118" s="376"/>
      <c r="SAK118" s="376"/>
      <c r="SAL118" s="376"/>
      <c r="SAM118" s="376"/>
      <c r="SAN118" s="376"/>
      <c r="SAO118" s="376"/>
      <c r="SAP118" s="376"/>
      <c r="SAQ118" s="376"/>
      <c r="SAR118" s="376"/>
      <c r="SAS118" s="376"/>
      <c r="SAT118" s="376"/>
      <c r="SAU118" s="376"/>
      <c r="SAV118" s="376"/>
      <c r="SAW118" s="376"/>
      <c r="SAX118" s="376"/>
      <c r="SAY118" s="376"/>
      <c r="SAZ118" s="376"/>
      <c r="SBA118" s="376"/>
      <c r="SBB118" s="376"/>
      <c r="SBC118" s="376"/>
      <c r="SBD118" s="376"/>
      <c r="SBE118" s="376"/>
      <c r="SBF118" s="376"/>
      <c r="SBG118" s="376"/>
      <c r="SBH118" s="376"/>
      <c r="SBI118" s="376"/>
      <c r="SBJ118" s="376"/>
      <c r="SBK118" s="376"/>
      <c r="SBL118" s="376"/>
      <c r="SBM118" s="376"/>
      <c r="SBN118" s="376"/>
      <c r="SBO118" s="376"/>
      <c r="SBP118" s="376"/>
      <c r="SBQ118" s="376"/>
      <c r="SBR118" s="376"/>
      <c r="SBS118" s="376"/>
      <c r="SBT118" s="376"/>
      <c r="SBU118" s="376"/>
      <c r="SBV118" s="376"/>
      <c r="SBW118" s="376"/>
      <c r="SBX118" s="376"/>
      <c r="SBY118" s="376"/>
      <c r="SBZ118" s="376"/>
      <c r="SCA118" s="376"/>
      <c r="SCB118" s="376"/>
      <c r="SCC118" s="376"/>
      <c r="SCD118" s="376"/>
      <c r="SCE118" s="376"/>
      <c r="SCF118" s="376"/>
      <c r="SCG118" s="376"/>
      <c r="SCH118" s="376"/>
      <c r="SCI118" s="376"/>
      <c r="SCJ118" s="376"/>
      <c r="SCK118" s="376"/>
      <c r="SCL118" s="376"/>
      <c r="SCM118" s="376"/>
      <c r="SCN118" s="376"/>
      <c r="SCO118" s="376"/>
      <c r="SCP118" s="376"/>
      <c r="SCQ118" s="376"/>
      <c r="SCR118" s="376"/>
      <c r="SCS118" s="376"/>
      <c r="SCT118" s="376"/>
      <c r="SCU118" s="376"/>
      <c r="SCV118" s="376"/>
      <c r="SCW118" s="376"/>
      <c r="SCX118" s="376"/>
      <c r="SCY118" s="376"/>
      <c r="SCZ118" s="376"/>
      <c r="SDA118" s="376"/>
      <c r="SDB118" s="376"/>
      <c r="SDC118" s="376"/>
      <c r="SDD118" s="376"/>
      <c r="SDE118" s="376"/>
      <c r="SDF118" s="376"/>
      <c r="SDG118" s="376"/>
      <c r="SDH118" s="376"/>
      <c r="SDI118" s="376"/>
      <c r="SDJ118" s="376"/>
      <c r="SDK118" s="376"/>
      <c r="SDL118" s="376"/>
      <c r="SDM118" s="376"/>
      <c r="SDN118" s="376"/>
      <c r="SDO118" s="376"/>
      <c r="SDP118" s="376"/>
      <c r="SDQ118" s="376"/>
      <c r="SDR118" s="376"/>
      <c r="SDS118" s="376"/>
      <c r="SDT118" s="376"/>
      <c r="SDU118" s="376"/>
      <c r="SDV118" s="376"/>
      <c r="SDW118" s="376"/>
      <c r="SDX118" s="376"/>
      <c r="SDY118" s="376"/>
      <c r="SDZ118" s="376"/>
      <c r="SEA118" s="376"/>
      <c r="SEB118" s="376"/>
      <c r="SEC118" s="376"/>
      <c r="SED118" s="376"/>
      <c r="SEE118" s="376"/>
      <c r="SEF118" s="376"/>
      <c r="SEG118" s="376"/>
      <c r="SEH118" s="376"/>
      <c r="SEI118" s="376"/>
      <c r="SEJ118" s="376"/>
      <c r="SEK118" s="376"/>
      <c r="SEL118" s="376"/>
      <c r="SEM118" s="376"/>
      <c r="SEN118" s="376"/>
      <c r="SEO118" s="376"/>
      <c r="SEP118" s="376"/>
      <c r="SEQ118" s="376"/>
      <c r="SER118" s="376"/>
      <c r="SES118" s="376"/>
      <c r="SET118" s="376"/>
      <c r="SEU118" s="376"/>
      <c r="SEV118" s="376"/>
      <c r="SEW118" s="376"/>
      <c r="SEX118" s="376"/>
      <c r="SEY118" s="376"/>
      <c r="SEZ118" s="376"/>
      <c r="SFA118" s="376"/>
      <c r="SFB118" s="376"/>
      <c r="SFC118" s="376"/>
      <c r="SFD118" s="376"/>
      <c r="SFE118" s="376"/>
      <c r="SFF118" s="376"/>
      <c r="SFG118" s="376"/>
      <c r="SFH118" s="376"/>
      <c r="SFI118" s="376"/>
      <c r="SFJ118" s="376"/>
      <c r="SFK118" s="376"/>
      <c r="SFL118" s="376"/>
      <c r="SFM118" s="376"/>
      <c r="SFN118" s="376"/>
      <c r="SFO118" s="376"/>
      <c r="SFP118" s="376"/>
      <c r="SFQ118" s="376"/>
      <c r="SFR118" s="376"/>
      <c r="SFS118" s="376"/>
      <c r="SFT118" s="376"/>
      <c r="SFU118" s="376"/>
      <c r="SFV118" s="376"/>
      <c r="SFW118" s="376"/>
      <c r="SFX118" s="376"/>
      <c r="SFY118" s="376"/>
      <c r="SFZ118" s="376"/>
      <c r="SGA118" s="376"/>
      <c r="SGB118" s="376"/>
      <c r="SGC118" s="376"/>
      <c r="SGD118" s="376"/>
      <c r="SGE118" s="376"/>
      <c r="SGF118" s="376"/>
      <c r="SGG118" s="376"/>
      <c r="SGH118" s="376"/>
      <c r="SGI118" s="376"/>
      <c r="SGJ118" s="376"/>
      <c r="SGK118" s="376"/>
      <c r="SGL118" s="376"/>
      <c r="SGM118" s="376"/>
      <c r="SGN118" s="376"/>
      <c r="SGO118" s="376"/>
      <c r="SGP118" s="376"/>
      <c r="SGQ118" s="376"/>
      <c r="SGR118" s="376"/>
      <c r="SGS118" s="376"/>
      <c r="SGT118" s="376"/>
      <c r="SGU118" s="376"/>
      <c r="SGV118" s="376"/>
      <c r="SGW118" s="376"/>
      <c r="SGX118" s="376"/>
      <c r="SGY118" s="376"/>
      <c r="SGZ118" s="376"/>
      <c r="SHA118" s="376"/>
      <c r="SHB118" s="376"/>
      <c r="SHC118" s="376"/>
      <c r="SHD118" s="376"/>
      <c r="SHE118" s="376"/>
      <c r="SHF118" s="376"/>
      <c r="SHG118" s="376"/>
      <c r="SHH118" s="376"/>
      <c r="SHI118" s="376"/>
      <c r="SHJ118" s="376"/>
      <c r="SHK118" s="376"/>
      <c r="SHL118" s="376"/>
      <c r="SHM118" s="376"/>
      <c r="SHN118" s="376"/>
      <c r="SHO118" s="376"/>
      <c r="SHP118" s="376"/>
      <c r="SHQ118" s="376"/>
      <c r="SHR118" s="376"/>
      <c r="SHS118" s="376"/>
      <c r="SHT118" s="376"/>
      <c r="SHU118" s="376"/>
      <c r="SHV118" s="376"/>
      <c r="SHW118" s="376"/>
      <c r="SHX118" s="376"/>
      <c r="SHY118" s="376"/>
      <c r="SHZ118" s="376"/>
      <c r="SIA118" s="376"/>
      <c r="SIB118" s="376"/>
      <c r="SIC118" s="376"/>
      <c r="SID118" s="376"/>
      <c r="SIE118" s="376"/>
      <c r="SIF118" s="376"/>
      <c r="SIG118" s="376"/>
      <c r="SIH118" s="376"/>
      <c r="SII118" s="376"/>
      <c r="SIJ118" s="376"/>
      <c r="SIK118" s="376"/>
      <c r="SIL118" s="376"/>
      <c r="SIM118" s="376"/>
      <c r="SIN118" s="376"/>
      <c r="SIO118" s="376"/>
      <c r="SIP118" s="376"/>
      <c r="SIQ118" s="376"/>
      <c r="SIR118" s="376"/>
      <c r="SIS118" s="376"/>
      <c r="SIT118" s="376"/>
      <c r="SIU118" s="376"/>
      <c r="SIV118" s="376"/>
      <c r="SIW118" s="376"/>
      <c r="SIX118" s="376"/>
      <c r="SIY118" s="376"/>
      <c r="SIZ118" s="376"/>
      <c r="SJA118" s="376"/>
      <c r="SJB118" s="376"/>
      <c r="SJC118" s="376"/>
      <c r="SJD118" s="376"/>
      <c r="SJE118" s="376"/>
      <c r="SJF118" s="376"/>
      <c r="SJG118" s="376"/>
      <c r="SJH118" s="376"/>
      <c r="SJI118" s="376"/>
      <c r="SJJ118" s="376"/>
      <c r="SJK118" s="376"/>
      <c r="SJL118" s="376"/>
      <c r="SJM118" s="376"/>
      <c r="SJN118" s="376"/>
      <c r="SJO118" s="376"/>
      <c r="SJP118" s="376"/>
      <c r="SJQ118" s="376"/>
      <c r="SJR118" s="376"/>
      <c r="SJS118" s="376"/>
      <c r="SJT118" s="376"/>
      <c r="SJU118" s="376"/>
      <c r="SJV118" s="376"/>
      <c r="SJW118" s="376"/>
      <c r="SJX118" s="376"/>
      <c r="SJY118" s="376"/>
      <c r="SJZ118" s="376"/>
      <c r="SKA118" s="376"/>
      <c r="SKB118" s="376"/>
      <c r="SKC118" s="376"/>
      <c r="SKD118" s="376"/>
      <c r="SKE118" s="376"/>
      <c r="SKF118" s="376"/>
      <c r="SKG118" s="376"/>
      <c r="SKH118" s="376"/>
      <c r="SKI118" s="376"/>
      <c r="SKJ118" s="376"/>
      <c r="SKK118" s="376"/>
      <c r="SKL118" s="376"/>
      <c r="SKM118" s="376"/>
      <c r="SKN118" s="376"/>
      <c r="SKO118" s="376"/>
      <c r="SKP118" s="376"/>
      <c r="SKQ118" s="376"/>
      <c r="SKR118" s="376"/>
      <c r="SKS118" s="376"/>
      <c r="SKT118" s="376"/>
      <c r="SKU118" s="376"/>
      <c r="SKV118" s="376"/>
      <c r="SKW118" s="376"/>
      <c r="SKX118" s="376"/>
      <c r="SKY118" s="376"/>
      <c r="SKZ118" s="376"/>
      <c r="SLA118" s="376"/>
      <c r="SLB118" s="376"/>
      <c r="SLC118" s="376"/>
      <c r="SLD118" s="376"/>
      <c r="SLE118" s="376"/>
      <c r="SLF118" s="376"/>
      <c r="SLG118" s="376"/>
      <c r="SLH118" s="376"/>
      <c r="SLI118" s="376"/>
      <c r="SLJ118" s="376"/>
      <c r="SLK118" s="376"/>
      <c r="SLL118" s="376"/>
      <c r="SLM118" s="376"/>
      <c r="SLN118" s="376"/>
      <c r="SLO118" s="376"/>
      <c r="SLP118" s="376"/>
      <c r="SLQ118" s="376"/>
      <c r="SLR118" s="376"/>
      <c r="SLS118" s="376"/>
      <c r="SLT118" s="376"/>
      <c r="SLU118" s="376"/>
      <c r="SLV118" s="376"/>
      <c r="SLW118" s="376"/>
      <c r="SLX118" s="376"/>
      <c r="SLY118" s="376"/>
      <c r="SLZ118" s="376"/>
      <c r="SMA118" s="376"/>
      <c r="SMB118" s="376"/>
      <c r="SMC118" s="376"/>
      <c r="SMD118" s="376"/>
      <c r="SME118" s="376"/>
      <c r="SMF118" s="376"/>
      <c r="SMG118" s="376"/>
      <c r="SMH118" s="376"/>
      <c r="SMI118" s="376"/>
      <c r="SMJ118" s="376"/>
      <c r="SMK118" s="376"/>
      <c r="SML118" s="376"/>
      <c r="SMM118" s="376"/>
      <c r="SMN118" s="376"/>
      <c r="SMO118" s="376"/>
      <c r="SMP118" s="376"/>
      <c r="SMQ118" s="376"/>
      <c r="SMR118" s="376"/>
      <c r="SMS118" s="376"/>
      <c r="SMT118" s="376"/>
      <c r="SMU118" s="376"/>
      <c r="SMV118" s="376"/>
      <c r="SMW118" s="376"/>
      <c r="SMX118" s="376"/>
      <c r="SMY118" s="376"/>
      <c r="SMZ118" s="376"/>
      <c r="SNA118" s="376"/>
      <c r="SNB118" s="376"/>
      <c r="SNC118" s="376"/>
      <c r="SND118" s="376"/>
      <c r="SNE118" s="376"/>
      <c r="SNF118" s="376"/>
      <c r="SNG118" s="376"/>
      <c r="SNH118" s="376"/>
      <c r="SNI118" s="376"/>
      <c r="SNJ118" s="376"/>
      <c r="SNK118" s="376"/>
      <c r="SNL118" s="376"/>
      <c r="SNM118" s="376"/>
      <c r="SNN118" s="376"/>
      <c r="SNO118" s="376"/>
      <c r="SNP118" s="376"/>
      <c r="SNQ118" s="376"/>
      <c r="SNR118" s="376"/>
      <c r="SNS118" s="376"/>
      <c r="SNT118" s="376"/>
      <c r="SNU118" s="376"/>
      <c r="SNV118" s="376"/>
      <c r="SNW118" s="376"/>
      <c r="SNX118" s="376"/>
      <c r="SNY118" s="376"/>
      <c r="SNZ118" s="376"/>
      <c r="SOA118" s="376"/>
      <c r="SOB118" s="376"/>
      <c r="SOC118" s="376"/>
      <c r="SOD118" s="376"/>
      <c r="SOE118" s="376"/>
      <c r="SOF118" s="376"/>
      <c r="SOG118" s="376"/>
      <c r="SOH118" s="376"/>
      <c r="SOI118" s="376"/>
      <c r="SOJ118" s="376"/>
      <c r="SOK118" s="376"/>
      <c r="SOL118" s="376"/>
      <c r="SOM118" s="376"/>
      <c r="SON118" s="376"/>
      <c r="SOO118" s="376"/>
      <c r="SOP118" s="376"/>
      <c r="SOQ118" s="376"/>
      <c r="SOR118" s="376"/>
      <c r="SOS118" s="376"/>
      <c r="SOT118" s="376"/>
      <c r="SOU118" s="376"/>
      <c r="SOV118" s="376"/>
      <c r="SOW118" s="376"/>
      <c r="SOX118" s="376"/>
      <c r="SOY118" s="376"/>
      <c r="SOZ118" s="376"/>
      <c r="SPA118" s="376"/>
      <c r="SPB118" s="376"/>
      <c r="SPC118" s="376"/>
      <c r="SPD118" s="376"/>
      <c r="SPE118" s="376"/>
      <c r="SPF118" s="376"/>
      <c r="SPG118" s="376"/>
      <c r="SPH118" s="376"/>
      <c r="SPI118" s="376"/>
      <c r="SPJ118" s="376"/>
      <c r="SPK118" s="376"/>
      <c r="SPL118" s="376"/>
      <c r="SPM118" s="376"/>
      <c r="SPN118" s="376"/>
      <c r="SPO118" s="376"/>
      <c r="SPP118" s="376"/>
      <c r="SPQ118" s="376"/>
      <c r="SPR118" s="376"/>
      <c r="SPS118" s="376"/>
      <c r="SPT118" s="376"/>
      <c r="SPU118" s="376"/>
      <c r="SPV118" s="376"/>
      <c r="SPW118" s="376"/>
      <c r="SPX118" s="376"/>
      <c r="SPY118" s="376"/>
      <c r="SPZ118" s="376"/>
      <c r="SQA118" s="376"/>
      <c r="SQB118" s="376"/>
      <c r="SQC118" s="376"/>
      <c r="SQD118" s="376"/>
      <c r="SQE118" s="376"/>
      <c r="SQF118" s="376"/>
      <c r="SQG118" s="376"/>
      <c r="SQH118" s="376"/>
      <c r="SQI118" s="376"/>
      <c r="SQJ118" s="376"/>
      <c r="SQK118" s="376"/>
      <c r="SQL118" s="376"/>
      <c r="SQM118" s="376"/>
      <c r="SQN118" s="376"/>
      <c r="SQO118" s="376"/>
      <c r="SQP118" s="376"/>
      <c r="SQQ118" s="376"/>
      <c r="SQR118" s="376"/>
      <c r="SQS118" s="376"/>
      <c r="SQT118" s="376"/>
      <c r="SQU118" s="376"/>
      <c r="SQV118" s="376"/>
      <c r="SQW118" s="376"/>
      <c r="SQX118" s="376"/>
      <c r="SQY118" s="376"/>
      <c r="SQZ118" s="376"/>
      <c r="SRA118" s="376"/>
      <c r="SRB118" s="376"/>
      <c r="SRC118" s="376"/>
      <c r="SRD118" s="376"/>
      <c r="SRE118" s="376"/>
      <c r="SRF118" s="376"/>
      <c r="SRG118" s="376"/>
      <c r="SRH118" s="376"/>
      <c r="SRI118" s="376"/>
      <c r="SRJ118" s="376"/>
      <c r="SRK118" s="376"/>
      <c r="SRL118" s="376"/>
      <c r="SRM118" s="376"/>
      <c r="SRN118" s="376"/>
      <c r="SRO118" s="376"/>
      <c r="SRP118" s="376"/>
      <c r="SRQ118" s="376"/>
      <c r="SRR118" s="376"/>
      <c r="SRS118" s="376"/>
      <c r="SRT118" s="376"/>
      <c r="SRU118" s="376"/>
      <c r="SRV118" s="376"/>
      <c r="SRW118" s="376"/>
      <c r="SRX118" s="376"/>
      <c r="SRY118" s="376"/>
      <c r="SRZ118" s="376"/>
      <c r="SSA118" s="376"/>
      <c r="SSB118" s="376"/>
      <c r="SSC118" s="376"/>
      <c r="SSD118" s="376"/>
      <c r="SSE118" s="376"/>
      <c r="SSF118" s="376"/>
      <c r="SSG118" s="376"/>
      <c r="SSH118" s="376"/>
      <c r="SSI118" s="376"/>
      <c r="SSJ118" s="376"/>
      <c r="SSK118" s="376"/>
      <c r="SSL118" s="376"/>
      <c r="SSM118" s="376"/>
      <c r="SSN118" s="376"/>
      <c r="SSO118" s="376"/>
      <c r="SSP118" s="376"/>
      <c r="SSQ118" s="376"/>
      <c r="SSR118" s="376"/>
      <c r="SSS118" s="376"/>
      <c r="SST118" s="376"/>
      <c r="SSU118" s="376"/>
      <c r="SSV118" s="376"/>
      <c r="SSW118" s="376"/>
      <c r="SSX118" s="376"/>
      <c r="SSY118" s="376"/>
      <c r="SSZ118" s="376"/>
      <c r="STA118" s="376"/>
      <c r="STB118" s="376"/>
      <c r="STC118" s="376"/>
      <c r="STD118" s="376"/>
      <c r="STE118" s="376"/>
      <c r="STF118" s="376"/>
      <c r="STG118" s="376"/>
      <c r="STH118" s="376"/>
      <c r="STI118" s="376"/>
      <c r="STJ118" s="376"/>
      <c r="STK118" s="376"/>
      <c r="STL118" s="376"/>
      <c r="STM118" s="376"/>
      <c r="STN118" s="376"/>
      <c r="STO118" s="376"/>
      <c r="STP118" s="376"/>
      <c r="STQ118" s="376"/>
      <c r="STR118" s="376"/>
      <c r="STS118" s="376"/>
      <c r="STT118" s="376"/>
      <c r="STU118" s="376"/>
      <c r="STV118" s="376"/>
      <c r="STW118" s="376"/>
      <c r="STX118" s="376"/>
      <c r="STY118" s="376"/>
      <c r="STZ118" s="376"/>
      <c r="SUA118" s="376"/>
      <c r="SUB118" s="376"/>
      <c r="SUC118" s="376"/>
      <c r="SUD118" s="376"/>
      <c r="SUE118" s="376"/>
      <c r="SUF118" s="376"/>
      <c r="SUG118" s="376"/>
      <c r="SUH118" s="376"/>
      <c r="SUI118" s="376"/>
      <c r="SUJ118" s="376"/>
      <c r="SUK118" s="376"/>
      <c r="SUL118" s="376"/>
      <c r="SUM118" s="376"/>
      <c r="SUN118" s="376"/>
      <c r="SUO118" s="376"/>
      <c r="SUP118" s="376"/>
      <c r="SUQ118" s="376"/>
      <c r="SUR118" s="376"/>
      <c r="SUS118" s="376"/>
      <c r="SUT118" s="376"/>
      <c r="SUU118" s="376"/>
      <c r="SUV118" s="376"/>
      <c r="SUW118" s="376"/>
      <c r="SUX118" s="376"/>
      <c r="SUY118" s="376"/>
      <c r="SUZ118" s="376"/>
      <c r="SVA118" s="376"/>
      <c r="SVB118" s="376"/>
      <c r="SVC118" s="376"/>
      <c r="SVD118" s="376"/>
      <c r="SVE118" s="376"/>
      <c r="SVF118" s="376"/>
      <c r="SVG118" s="376"/>
      <c r="SVH118" s="376"/>
      <c r="SVI118" s="376"/>
      <c r="SVJ118" s="376"/>
      <c r="SVK118" s="376"/>
      <c r="SVL118" s="376"/>
      <c r="SVM118" s="376"/>
      <c r="SVN118" s="376"/>
      <c r="SVO118" s="376"/>
      <c r="SVP118" s="376"/>
      <c r="SVQ118" s="376"/>
      <c r="SVR118" s="376"/>
      <c r="SVS118" s="376"/>
      <c r="SVT118" s="376"/>
      <c r="SVU118" s="376"/>
      <c r="SVV118" s="376"/>
      <c r="SVW118" s="376"/>
      <c r="SVX118" s="376"/>
      <c r="SVY118" s="376"/>
      <c r="SVZ118" s="376"/>
      <c r="SWA118" s="376"/>
      <c r="SWB118" s="376"/>
      <c r="SWC118" s="376"/>
      <c r="SWD118" s="376"/>
      <c r="SWE118" s="376"/>
      <c r="SWF118" s="376"/>
      <c r="SWG118" s="376"/>
      <c r="SWH118" s="376"/>
      <c r="SWI118" s="376"/>
      <c r="SWJ118" s="376"/>
      <c r="SWK118" s="376"/>
      <c r="SWL118" s="376"/>
      <c r="SWM118" s="376"/>
      <c r="SWN118" s="376"/>
      <c r="SWO118" s="376"/>
      <c r="SWP118" s="376"/>
      <c r="SWQ118" s="376"/>
      <c r="SWR118" s="376"/>
      <c r="SWS118" s="376"/>
      <c r="SWT118" s="376"/>
      <c r="SWU118" s="376"/>
      <c r="SWV118" s="376"/>
      <c r="SWW118" s="376"/>
      <c r="SWX118" s="376"/>
      <c r="SWY118" s="376"/>
      <c r="SWZ118" s="376"/>
      <c r="SXA118" s="376"/>
      <c r="SXB118" s="376"/>
      <c r="SXC118" s="376"/>
      <c r="SXD118" s="376"/>
      <c r="SXE118" s="376"/>
      <c r="SXF118" s="376"/>
      <c r="SXG118" s="376"/>
      <c r="SXH118" s="376"/>
      <c r="SXI118" s="376"/>
      <c r="SXJ118" s="376"/>
      <c r="SXK118" s="376"/>
      <c r="SXL118" s="376"/>
      <c r="SXM118" s="376"/>
      <c r="SXN118" s="376"/>
      <c r="SXO118" s="376"/>
      <c r="SXP118" s="376"/>
      <c r="SXQ118" s="376"/>
      <c r="SXR118" s="376"/>
      <c r="SXS118" s="376"/>
      <c r="SXT118" s="376"/>
      <c r="SXU118" s="376"/>
      <c r="SXV118" s="376"/>
      <c r="SXW118" s="376"/>
      <c r="SXX118" s="376"/>
      <c r="SXY118" s="376"/>
      <c r="SXZ118" s="376"/>
      <c r="SYA118" s="376"/>
      <c r="SYB118" s="376"/>
      <c r="SYC118" s="376"/>
      <c r="SYD118" s="376"/>
      <c r="SYE118" s="376"/>
      <c r="SYF118" s="376"/>
      <c r="SYG118" s="376"/>
      <c r="SYH118" s="376"/>
      <c r="SYI118" s="376"/>
      <c r="SYJ118" s="376"/>
      <c r="SYK118" s="376"/>
      <c r="SYL118" s="376"/>
      <c r="SYM118" s="376"/>
      <c r="SYN118" s="376"/>
      <c r="SYO118" s="376"/>
      <c r="SYP118" s="376"/>
      <c r="SYQ118" s="376"/>
      <c r="SYR118" s="376"/>
      <c r="SYS118" s="376"/>
      <c r="SYT118" s="376"/>
      <c r="SYU118" s="376"/>
      <c r="SYV118" s="376"/>
      <c r="SYW118" s="376"/>
      <c r="SYX118" s="376"/>
      <c r="SYY118" s="376"/>
      <c r="SYZ118" s="376"/>
      <c r="SZA118" s="376"/>
      <c r="SZB118" s="376"/>
      <c r="SZC118" s="376"/>
      <c r="SZD118" s="376"/>
      <c r="SZE118" s="376"/>
      <c r="SZF118" s="376"/>
      <c r="SZG118" s="376"/>
      <c r="SZH118" s="376"/>
      <c r="SZI118" s="376"/>
      <c r="SZJ118" s="376"/>
      <c r="SZK118" s="376"/>
      <c r="SZL118" s="376"/>
      <c r="SZM118" s="376"/>
      <c r="SZN118" s="376"/>
      <c r="SZO118" s="376"/>
      <c r="SZP118" s="376"/>
      <c r="SZQ118" s="376"/>
      <c r="SZR118" s="376"/>
      <c r="SZS118" s="376"/>
      <c r="SZT118" s="376"/>
      <c r="SZU118" s="376"/>
      <c r="SZV118" s="376"/>
      <c r="SZW118" s="376"/>
      <c r="SZX118" s="376"/>
      <c r="SZY118" s="376"/>
      <c r="SZZ118" s="376"/>
      <c r="TAA118" s="376"/>
      <c r="TAB118" s="376"/>
      <c r="TAC118" s="376"/>
      <c r="TAD118" s="376"/>
      <c r="TAE118" s="376"/>
      <c r="TAF118" s="376"/>
      <c r="TAG118" s="376"/>
      <c r="TAH118" s="376"/>
      <c r="TAI118" s="376"/>
      <c r="TAJ118" s="376"/>
      <c r="TAK118" s="376"/>
      <c r="TAL118" s="376"/>
      <c r="TAM118" s="376"/>
      <c r="TAN118" s="376"/>
      <c r="TAO118" s="376"/>
      <c r="TAP118" s="376"/>
      <c r="TAQ118" s="376"/>
      <c r="TAR118" s="376"/>
      <c r="TAS118" s="376"/>
      <c r="TAT118" s="376"/>
      <c r="TAU118" s="376"/>
      <c r="TAV118" s="376"/>
      <c r="TAW118" s="376"/>
      <c r="TAX118" s="376"/>
      <c r="TAY118" s="376"/>
      <c r="TAZ118" s="376"/>
      <c r="TBA118" s="376"/>
      <c r="TBB118" s="376"/>
      <c r="TBC118" s="376"/>
      <c r="TBD118" s="376"/>
      <c r="TBE118" s="376"/>
      <c r="TBF118" s="376"/>
      <c r="TBG118" s="376"/>
      <c r="TBH118" s="376"/>
      <c r="TBI118" s="376"/>
      <c r="TBJ118" s="376"/>
      <c r="TBK118" s="376"/>
      <c r="TBL118" s="376"/>
      <c r="TBM118" s="376"/>
      <c r="TBN118" s="376"/>
      <c r="TBO118" s="376"/>
      <c r="TBP118" s="376"/>
      <c r="TBQ118" s="376"/>
      <c r="TBR118" s="376"/>
      <c r="TBS118" s="376"/>
      <c r="TBT118" s="376"/>
      <c r="TBU118" s="376"/>
      <c r="TBV118" s="376"/>
      <c r="TBW118" s="376"/>
      <c r="TBX118" s="376"/>
      <c r="TBY118" s="376"/>
      <c r="TBZ118" s="376"/>
      <c r="TCA118" s="376"/>
      <c r="TCB118" s="376"/>
      <c r="TCC118" s="376"/>
      <c r="TCD118" s="376"/>
      <c r="TCE118" s="376"/>
      <c r="TCF118" s="376"/>
      <c r="TCG118" s="376"/>
      <c r="TCH118" s="376"/>
      <c r="TCI118" s="376"/>
      <c r="TCJ118" s="376"/>
      <c r="TCK118" s="376"/>
      <c r="TCL118" s="376"/>
      <c r="TCM118" s="376"/>
      <c r="TCN118" s="376"/>
      <c r="TCO118" s="376"/>
      <c r="TCP118" s="376"/>
      <c r="TCQ118" s="376"/>
      <c r="TCR118" s="376"/>
      <c r="TCS118" s="376"/>
      <c r="TCT118" s="376"/>
      <c r="TCU118" s="376"/>
      <c r="TCV118" s="376"/>
      <c r="TCW118" s="376"/>
      <c r="TCX118" s="376"/>
      <c r="TCY118" s="376"/>
      <c r="TCZ118" s="376"/>
      <c r="TDA118" s="376"/>
      <c r="TDB118" s="376"/>
      <c r="TDC118" s="376"/>
      <c r="TDD118" s="376"/>
      <c r="TDE118" s="376"/>
      <c r="TDF118" s="376"/>
      <c r="TDG118" s="376"/>
      <c r="TDH118" s="376"/>
      <c r="TDI118" s="376"/>
      <c r="TDJ118" s="376"/>
      <c r="TDK118" s="376"/>
      <c r="TDL118" s="376"/>
      <c r="TDM118" s="376"/>
      <c r="TDN118" s="376"/>
      <c r="TDO118" s="376"/>
      <c r="TDP118" s="376"/>
      <c r="TDQ118" s="376"/>
      <c r="TDR118" s="376"/>
      <c r="TDS118" s="376"/>
      <c r="TDT118" s="376"/>
      <c r="TDU118" s="376"/>
      <c r="TDV118" s="376"/>
      <c r="TDW118" s="376"/>
      <c r="TDX118" s="376"/>
      <c r="TDY118" s="376"/>
      <c r="TDZ118" s="376"/>
      <c r="TEA118" s="376"/>
      <c r="TEB118" s="376"/>
      <c r="TEC118" s="376"/>
      <c r="TED118" s="376"/>
      <c r="TEE118" s="376"/>
      <c r="TEF118" s="376"/>
      <c r="TEG118" s="376"/>
      <c r="TEH118" s="376"/>
      <c r="TEI118" s="376"/>
      <c r="TEJ118" s="376"/>
      <c r="TEK118" s="376"/>
      <c r="TEL118" s="376"/>
      <c r="TEM118" s="376"/>
      <c r="TEN118" s="376"/>
      <c r="TEO118" s="376"/>
      <c r="TEP118" s="376"/>
      <c r="TEQ118" s="376"/>
      <c r="TER118" s="376"/>
      <c r="TES118" s="376"/>
      <c r="TET118" s="376"/>
      <c r="TEU118" s="376"/>
      <c r="TEV118" s="376"/>
      <c r="TEW118" s="376"/>
      <c r="TEX118" s="376"/>
      <c r="TEY118" s="376"/>
      <c r="TEZ118" s="376"/>
      <c r="TFA118" s="376"/>
      <c r="TFB118" s="376"/>
      <c r="TFC118" s="376"/>
      <c r="TFD118" s="376"/>
      <c r="TFE118" s="376"/>
      <c r="TFF118" s="376"/>
      <c r="TFG118" s="376"/>
      <c r="TFH118" s="376"/>
      <c r="TFI118" s="376"/>
      <c r="TFJ118" s="376"/>
      <c r="TFK118" s="376"/>
      <c r="TFL118" s="376"/>
      <c r="TFM118" s="376"/>
      <c r="TFN118" s="376"/>
      <c r="TFO118" s="376"/>
      <c r="TFP118" s="376"/>
      <c r="TFQ118" s="376"/>
      <c r="TFR118" s="376"/>
      <c r="TFS118" s="376"/>
      <c r="TFT118" s="376"/>
      <c r="TFU118" s="376"/>
      <c r="TFV118" s="376"/>
      <c r="TFW118" s="376"/>
      <c r="TFX118" s="376"/>
      <c r="TFY118" s="376"/>
      <c r="TFZ118" s="376"/>
      <c r="TGA118" s="376"/>
      <c r="TGB118" s="376"/>
      <c r="TGC118" s="376"/>
      <c r="TGD118" s="376"/>
      <c r="TGE118" s="376"/>
      <c r="TGF118" s="376"/>
      <c r="TGG118" s="376"/>
      <c r="TGH118" s="376"/>
      <c r="TGI118" s="376"/>
      <c r="TGJ118" s="376"/>
      <c r="TGK118" s="376"/>
      <c r="TGL118" s="376"/>
      <c r="TGM118" s="376"/>
      <c r="TGN118" s="376"/>
      <c r="TGO118" s="376"/>
      <c r="TGP118" s="376"/>
      <c r="TGQ118" s="376"/>
      <c r="TGR118" s="376"/>
      <c r="TGS118" s="376"/>
      <c r="TGT118" s="376"/>
      <c r="TGU118" s="376"/>
      <c r="TGV118" s="376"/>
      <c r="TGW118" s="376"/>
      <c r="TGX118" s="376"/>
      <c r="TGY118" s="376"/>
      <c r="TGZ118" s="376"/>
      <c r="THA118" s="376"/>
      <c r="THB118" s="376"/>
      <c r="THC118" s="376"/>
      <c r="THD118" s="376"/>
      <c r="THE118" s="376"/>
      <c r="THF118" s="376"/>
      <c r="THG118" s="376"/>
      <c r="THH118" s="376"/>
      <c r="THI118" s="376"/>
      <c r="THJ118" s="376"/>
      <c r="THK118" s="376"/>
      <c r="THL118" s="376"/>
      <c r="THM118" s="376"/>
      <c r="THN118" s="376"/>
      <c r="THO118" s="376"/>
      <c r="THP118" s="376"/>
      <c r="THQ118" s="376"/>
      <c r="THR118" s="376"/>
      <c r="THS118" s="376"/>
      <c r="THT118" s="376"/>
      <c r="THU118" s="376"/>
      <c r="THV118" s="376"/>
      <c r="THW118" s="376"/>
      <c r="THX118" s="376"/>
      <c r="THY118" s="376"/>
      <c r="THZ118" s="376"/>
      <c r="TIA118" s="376"/>
      <c r="TIB118" s="376"/>
      <c r="TIC118" s="376"/>
      <c r="TID118" s="376"/>
      <c r="TIE118" s="376"/>
      <c r="TIF118" s="376"/>
      <c r="TIG118" s="376"/>
      <c r="TIH118" s="376"/>
      <c r="TII118" s="376"/>
      <c r="TIJ118" s="376"/>
      <c r="TIK118" s="376"/>
      <c r="TIL118" s="376"/>
      <c r="TIM118" s="376"/>
      <c r="TIN118" s="376"/>
      <c r="TIO118" s="376"/>
      <c r="TIP118" s="376"/>
      <c r="TIQ118" s="376"/>
      <c r="TIR118" s="376"/>
      <c r="TIS118" s="376"/>
      <c r="TIT118" s="376"/>
      <c r="TIU118" s="376"/>
      <c r="TIV118" s="376"/>
      <c r="TIW118" s="376"/>
      <c r="TIX118" s="376"/>
      <c r="TIY118" s="376"/>
      <c r="TIZ118" s="376"/>
      <c r="TJA118" s="376"/>
      <c r="TJB118" s="376"/>
      <c r="TJC118" s="376"/>
      <c r="TJD118" s="376"/>
      <c r="TJE118" s="376"/>
      <c r="TJF118" s="376"/>
      <c r="TJG118" s="376"/>
      <c r="TJH118" s="376"/>
      <c r="TJI118" s="376"/>
      <c r="TJJ118" s="376"/>
      <c r="TJK118" s="376"/>
      <c r="TJL118" s="376"/>
      <c r="TJM118" s="376"/>
      <c r="TJN118" s="376"/>
      <c r="TJO118" s="376"/>
      <c r="TJP118" s="376"/>
      <c r="TJQ118" s="376"/>
      <c r="TJR118" s="376"/>
      <c r="TJS118" s="376"/>
      <c r="TJT118" s="376"/>
      <c r="TJU118" s="376"/>
      <c r="TJV118" s="376"/>
      <c r="TJW118" s="376"/>
      <c r="TJX118" s="376"/>
      <c r="TJY118" s="376"/>
      <c r="TJZ118" s="376"/>
      <c r="TKA118" s="376"/>
      <c r="TKB118" s="376"/>
      <c r="TKC118" s="376"/>
      <c r="TKD118" s="376"/>
      <c r="TKE118" s="376"/>
      <c r="TKF118" s="376"/>
      <c r="TKG118" s="376"/>
      <c r="TKH118" s="376"/>
      <c r="TKI118" s="376"/>
      <c r="TKJ118" s="376"/>
      <c r="TKK118" s="376"/>
      <c r="TKL118" s="376"/>
      <c r="TKM118" s="376"/>
      <c r="TKN118" s="376"/>
      <c r="TKO118" s="376"/>
      <c r="TKP118" s="376"/>
      <c r="TKQ118" s="376"/>
      <c r="TKR118" s="376"/>
      <c r="TKS118" s="376"/>
      <c r="TKT118" s="376"/>
      <c r="TKU118" s="376"/>
      <c r="TKV118" s="376"/>
      <c r="TKW118" s="376"/>
      <c r="TKX118" s="376"/>
      <c r="TKY118" s="376"/>
      <c r="TKZ118" s="376"/>
      <c r="TLA118" s="376"/>
      <c r="TLB118" s="376"/>
      <c r="TLC118" s="376"/>
      <c r="TLD118" s="376"/>
      <c r="TLE118" s="376"/>
      <c r="TLF118" s="376"/>
      <c r="TLG118" s="376"/>
      <c r="TLH118" s="376"/>
      <c r="TLI118" s="376"/>
      <c r="TLJ118" s="376"/>
      <c r="TLK118" s="376"/>
      <c r="TLL118" s="376"/>
      <c r="TLM118" s="376"/>
      <c r="TLN118" s="376"/>
      <c r="TLO118" s="376"/>
      <c r="TLP118" s="376"/>
      <c r="TLQ118" s="376"/>
      <c r="TLR118" s="376"/>
      <c r="TLS118" s="376"/>
      <c r="TLT118" s="376"/>
      <c r="TLU118" s="376"/>
      <c r="TLV118" s="376"/>
      <c r="TLW118" s="376"/>
      <c r="TLX118" s="376"/>
      <c r="TLY118" s="376"/>
      <c r="TLZ118" s="376"/>
      <c r="TMA118" s="376"/>
      <c r="TMB118" s="376"/>
      <c r="TMC118" s="376"/>
      <c r="TMD118" s="376"/>
      <c r="TME118" s="376"/>
      <c r="TMF118" s="376"/>
      <c r="TMG118" s="376"/>
      <c r="TMH118" s="376"/>
      <c r="TMI118" s="376"/>
      <c r="TMJ118" s="376"/>
      <c r="TMK118" s="376"/>
      <c r="TML118" s="376"/>
      <c r="TMM118" s="376"/>
      <c r="TMN118" s="376"/>
      <c r="TMO118" s="376"/>
      <c r="TMP118" s="376"/>
      <c r="TMQ118" s="376"/>
      <c r="TMR118" s="376"/>
      <c r="TMS118" s="376"/>
      <c r="TMT118" s="376"/>
      <c r="TMU118" s="376"/>
      <c r="TMV118" s="376"/>
      <c r="TMW118" s="376"/>
      <c r="TMX118" s="376"/>
      <c r="TMY118" s="376"/>
      <c r="TMZ118" s="376"/>
      <c r="TNA118" s="376"/>
      <c r="TNB118" s="376"/>
      <c r="TNC118" s="376"/>
      <c r="TND118" s="376"/>
      <c r="TNE118" s="376"/>
      <c r="TNF118" s="376"/>
      <c r="TNG118" s="376"/>
      <c r="TNH118" s="376"/>
      <c r="TNI118" s="376"/>
      <c r="TNJ118" s="376"/>
      <c r="TNK118" s="376"/>
      <c r="TNL118" s="376"/>
      <c r="TNM118" s="376"/>
      <c r="TNN118" s="376"/>
      <c r="TNO118" s="376"/>
      <c r="TNP118" s="376"/>
      <c r="TNQ118" s="376"/>
      <c r="TNR118" s="376"/>
      <c r="TNS118" s="376"/>
      <c r="TNT118" s="376"/>
      <c r="TNU118" s="376"/>
      <c r="TNV118" s="376"/>
      <c r="TNW118" s="376"/>
      <c r="TNX118" s="376"/>
      <c r="TNY118" s="376"/>
      <c r="TNZ118" s="376"/>
      <c r="TOA118" s="376"/>
      <c r="TOB118" s="376"/>
      <c r="TOC118" s="376"/>
      <c r="TOD118" s="376"/>
      <c r="TOE118" s="376"/>
      <c r="TOF118" s="376"/>
      <c r="TOG118" s="376"/>
      <c r="TOH118" s="376"/>
      <c r="TOI118" s="376"/>
      <c r="TOJ118" s="376"/>
      <c r="TOK118" s="376"/>
      <c r="TOL118" s="376"/>
      <c r="TOM118" s="376"/>
      <c r="TON118" s="376"/>
      <c r="TOO118" s="376"/>
      <c r="TOP118" s="376"/>
      <c r="TOQ118" s="376"/>
      <c r="TOR118" s="376"/>
      <c r="TOS118" s="376"/>
      <c r="TOT118" s="376"/>
      <c r="TOU118" s="376"/>
      <c r="TOV118" s="376"/>
      <c r="TOW118" s="376"/>
      <c r="TOX118" s="376"/>
      <c r="TOY118" s="376"/>
      <c r="TOZ118" s="376"/>
      <c r="TPA118" s="376"/>
      <c r="TPB118" s="376"/>
      <c r="TPC118" s="376"/>
      <c r="TPD118" s="376"/>
      <c r="TPE118" s="376"/>
      <c r="TPF118" s="376"/>
      <c r="TPG118" s="376"/>
      <c r="TPH118" s="376"/>
      <c r="TPI118" s="376"/>
      <c r="TPJ118" s="376"/>
      <c r="TPK118" s="376"/>
      <c r="TPL118" s="376"/>
      <c r="TPM118" s="376"/>
      <c r="TPN118" s="376"/>
      <c r="TPO118" s="376"/>
      <c r="TPP118" s="376"/>
      <c r="TPQ118" s="376"/>
      <c r="TPR118" s="376"/>
      <c r="TPS118" s="376"/>
      <c r="TPT118" s="376"/>
      <c r="TPU118" s="376"/>
      <c r="TPV118" s="376"/>
      <c r="TPW118" s="376"/>
      <c r="TPX118" s="376"/>
      <c r="TPY118" s="376"/>
      <c r="TPZ118" s="376"/>
      <c r="TQA118" s="376"/>
      <c r="TQB118" s="376"/>
      <c r="TQC118" s="376"/>
      <c r="TQD118" s="376"/>
      <c r="TQE118" s="376"/>
      <c r="TQF118" s="376"/>
      <c r="TQG118" s="376"/>
      <c r="TQH118" s="376"/>
      <c r="TQI118" s="376"/>
      <c r="TQJ118" s="376"/>
      <c r="TQK118" s="376"/>
      <c r="TQL118" s="376"/>
      <c r="TQM118" s="376"/>
      <c r="TQN118" s="376"/>
      <c r="TQO118" s="376"/>
      <c r="TQP118" s="376"/>
      <c r="TQQ118" s="376"/>
      <c r="TQR118" s="376"/>
      <c r="TQS118" s="376"/>
      <c r="TQT118" s="376"/>
      <c r="TQU118" s="376"/>
      <c r="TQV118" s="376"/>
      <c r="TQW118" s="376"/>
      <c r="TQX118" s="376"/>
      <c r="TQY118" s="376"/>
      <c r="TQZ118" s="376"/>
      <c r="TRA118" s="376"/>
      <c r="TRB118" s="376"/>
      <c r="TRC118" s="376"/>
      <c r="TRD118" s="376"/>
      <c r="TRE118" s="376"/>
      <c r="TRF118" s="376"/>
      <c r="TRG118" s="376"/>
      <c r="TRH118" s="376"/>
      <c r="TRI118" s="376"/>
      <c r="TRJ118" s="376"/>
      <c r="TRK118" s="376"/>
      <c r="TRL118" s="376"/>
      <c r="TRM118" s="376"/>
      <c r="TRN118" s="376"/>
      <c r="TRO118" s="376"/>
      <c r="TRP118" s="376"/>
      <c r="TRQ118" s="376"/>
      <c r="TRR118" s="376"/>
      <c r="TRS118" s="376"/>
      <c r="TRT118" s="376"/>
      <c r="TRU118" s="376"/>
      <c r="TRV118" s="376"/>
      <c r="TRW118" s="376"/>
      <c r="TRX118" s="376"/>
      <c r="TRY118" s="376"/>
      <c r="TRZ118" s="376"/>
      <c r="TSA118" s="376"/>
      <c r="TSB118" s="376"/>
      <c r="TSC118" s="376"/>
      <c r="TSD118" s="376"/>
      <c r="TSE118" s="376"/>
      <c r="TSF118" s="376"/>
      <c r="TSG118" s="376"/>
      <c r="TSH118" s="376"/>
      <c r="TSI118" s="376"/>
      <c r="TSJ118" s="376"/>
      <c r="TSK118" s="376"/>
      <c r="TSL118" s="376"/>
      <c r="TSM118" s="376"/>
      <c r="TSN118" s="376"/>
      <c r="TSO118" s="376"/>
      <c r="TSP118" s="376"/>
      <c r="TSQ118" s="376"/>
      <c r="TSR118" s="376"/>
      <c r="TSS118" s="376"/>
      <c r="TST118" s="376"/>
      <c r="TSU118" s="376"/>
      <c r="TSV118" s="376"/>
      <c r="TSW118" s="376"/>
      <c r="TSX118" s="376"/>
      <c r="TSY118" s="376"/>
      <c r="TSZ118" s="376"/>
      <c r="TTA118" s="376"/>
      <c r="TTB118" s="376"/>
      <c r="TTC118" s="376"/>
      <c r="TTD118" s="376"/>
      <c r="TTE118" s="376"/>
      <c r="TTF118" s="376"/>
      <c r="TTG118" s="376"/>
      <c r="TTH118" s="376"/>
      <c r="TTI118" s="376"/>
      <c r="TTJ118" s="376"/>
      <c r="TTK118" s="376"/>
      <c r="TTL118" s="376"/>
      <c r="TTM118" s="376"/>
      <c r="TTN118" s="376"/>
      <c r="TTO118" s="376"/>
      <c r="TTP118" s="376"/>
      <c r="TTQ118" s="376"/>
      <c r="TTR118" s="376"/>
      <c r="TTS118" s="376"/>
      <c r="TTT118" s="376"/>
      <c r="TTU118" s="376"/>
      <c r="TTV118" s="376"/>
      <c r="TTW118" s="376"/>
      <c r="TTX118" s="376"/>
      <c r="TTY118" s="376"/>
      <c r="TTZ118" s="376"/>
      <c r="TUA118" s="376"/>
      <c r="TUB118" s="376"/>
      <c r="TUC118" s="376"/>
      <c r="TUD118" s="376"/>
      <c r="TUE118" s="376"/>
      <c r="TUF118" s="376"/>
      <c r="TUG118" s="376"/>
      <c r="TUH118" s="376"/>
      <c r="TUI118" s="376"/>
      <c r="TUJ118" s="376"/>
      <c r="TUK118" s="376"/>
      <c r="TUL118" s="376"/>
      <c r="TUM118" s="376"/>
      <c r="TUN118" s="376"/>
      <c r="TUO118" s="376"/>
      <c r="TUP118" s="376"/>
      <c r="TUQ118" s="376"/>
      <c r="TUR118" s="376"/>
      <c r="TUS118" s="376"/>
      <c r="TUT118" s="376"/>
      <c r="TUU118" s="376"/>
      <c r="TUV118" s="376"/>
      <c r="TUW118" s="376"/>
      <c r="TUX118" s="376"/>
      <c r="TUY118" s="376"/>
      <c r="TUZ118" s="376"/>
      <c r="TVA118" s="376"/>
      <c r="TVB118" s="376"/>
      <c r="TVC118" s="376"/>
      <c r="TVD118" s="376"/>
      <c r="TVE118" s="376"/>
      <c r="TVF118" s="376"/>
      <c r="TVG118" s="376"/>
      <c r="TVH118" s="376"/>
      <c r="TVI118" s="376"/>
      <c r="TVJ118" s="376"/>
      <c r="TVK118" s="376"/>
      <c r="TVL118" s="376"/>
      <c r="TVM118" s="376"/>
      <c r="TVN118" s="376"/>
      <c r="TVO118" s="376"/>
      <c r="TVP118" s="376"/>
      <c r="TVQ118" s="376"/>
      <c r="TVR118" s="376"/>
      <c r="TVS118" s="376"/>
      <c r="TVT118" s="376"/>
      <c r="TVU118" s="376"/>
      <c r="TVV118" s="376"/>
      <c r="TVW118" s="376"/>
      <c r="TVX118" s="376"/>
      <c r="TVY118" s="376"/>
      <c r="TVZ118" s="376"/>
      <c r="TWA118" s="376"/>
      <c r="TWB118" s="376"/>
      <c r="TWC118" s="376"/>
      <c r="TWD118" s="376"/>
      <c r="TWE118" s="376"/>
      <c r="TWF118" s="376"/>
      <c r="TWG118" s="376"/>
      <c r="TWH118" s="376"/>
      <c r="TWI118" s="376"/>
      <c r="TWJ118" s="376"/>
      <c r="TWK118" s="376"/>
      <c r="TWL118" s="376"/>
      <c r="TWM118" s="376"/>
      <c r="TWN118" s="376"/>
      <c r="TWO118" s="376"/>
      <c r="TWP118" s="376"/>
      <c r="TWQ118" s="376"/>
      <c r="TWR118" s="376"/>
      <c r="TWS118" s="376"/>
      <c r="TWT118" s="376"/>
      <c r="TWU118" s="376"/>
      <c r="TWV118" s="376"/>
      <c r="TWW118" s="376"/>
      <c r="TWX118" s="376"/>
      <c r="TWY118" s="376"/>
      <c r="TWZ118" s="376"/>
      <c r="TXA118" s="376"/>
      <c r="TXB118" s="376"/>
      <c r="TXC118" s="376"/>
      <c r="TXD118" s="376"/>
      <c r="TXE118" s="376"/>
      <c r="TXF118" s="376"/>
      <c r="TXG118" s="376"/>
      <c r="TXH118" s="376"/>
      <c r="TXI118" s="376"/>
      <c r="TXJ118" s="376"/>
      <c r="TXK118" s="376"/>
      <c r="TXL118" s="376"/>
      <c r="TXM118" s="376"/>
      <c r="TXN118" s="376"/>
      <c r="TXO118" s="376"/>
      <c r="TXP118" s="376"/>
      <c r="TXQ118" s="376"/>
      <c r="TXR118" s="376"/>
      <c r="TXS118" s="376"/>
      <c r="TXT118" s="376"/>
      <c r="TXU118" s="376"/>
      <c r="TXV118" s="376"/>
      <c r="TXW118" s="376"/>
      <c r="TXX118" s="376"/>
      <c r="TXY118" s="376"/>
      <c r="TXZ118" s="376"/>
      <c r="TYA118" s="376"/>
      <c r="TYB118" s="376"/>
      <c r="TYC118" s="376"/>
      <c r="TYD118" s="376"/>
      <c r="TYE118" s="376"/>
      <c r="TYF118" s="376"/>
      <c r="TYG118" s="376"/>
      <c r="TYH118" s="376"/>
      <c r="TYI118" s="376"/>
      <c r="TYJ118" s="376"/>
      <c r="TYK118" s="376"/>
      <c r="TYL118" s="376"/>
      <c r="TYM118" s="376"/>
      <c r="TYN118" s="376"/>
      <c r="TYO118" s="376"/>
      <c r="TYP118" s="376"/>
      <c r="TYQ118" s="376"/>
      <c r="TYR118" s="376"/>
      <c r="TYS118" s="376"/>
      <c r="TYT118" s="376"/>
      <c r="TYU118" s="376"/>
      <c r="TYV118" s="376"/>
      <c r="TYW118" s="376"/>
      <c r="TYX118" s="376"/>
      <c r="TYY118" s="376"/>
      <c r="TYZ118" s="376"/>
      <c r="TZA118" s="376"/>
      <c r="TZB118" s="376"/>
      <c r="TZC118" s="376"/>
      <c r="TZD118" s="376"/>
      <c r="TZE118" s="376"/>
      <c r="TZF118" s="376"/>
      <c r="TZG118" s="376"/>
      <c r="TZH118" s="376"/>
      <c r="TZI118" s="376"/>
      <c r="TZJ118" s="376"/>
      <c r="TZK118" s="376"/>
      <c r="TZL118" s="376"/>
      <c r="TZM118" s="376"/>
      <c r="TZN118" s="376"/>
      <c r="TZO118" s="376"/>
      <c r="TZP118" s="376"/>
      <c r="TZQ118" s="376"/>
      <c r="TZR118" s="376"/>
      <c r="TZS118" s="376"/>
      <c r="TZT118" s="376"/>
      <c r="TZU118" s="376"/>
      <c r="TZV118" s="376"/>
      <c r="TZW118" s="376"/>
      <c r="TZX118" s="376"/>
      <c r="TZY118" s="376"/>
      <c r="TZZ118" s="376"/>
      <c r="UAA118" s="376"/>
      <c r="UAB118" s="376"/>
      <c r="UAC118" s="376"/>
      <c r="UAD118" s="376"/>
      <c r="UAE118" s="376"/>
      <c r="UAF118" s="376"/>
      <c r="UAG118" s="376"/>
      <c r="UAH118" s="376"/>
      <c r="UAI118" s="376"/>
      <c r="UAJ118" s="376"/>
      <c r="UAK118" s="376"/>
      <c r="UAL118" s="376"/>
      <c r="UAM118" s="376"/>
      <c r="UAN118" s="376"/>
      <c r="UAO118" s="376"/>
      <c r="UAP118" s="376"/>
      <c r="UAQ118" s="376"/>
      <c r="UAR118" s="376"/>
      <c r="UAS118" s="376"/>
      <c r="UAT118" s="376"/>
      <c r="UAU118" s="376"/>
      <c r="UAV118" s="376"/>
      <c r="UAW118" s="376"/>
      <c r="UAX118" s="376"/>
      <c r="UAY118" s="376"/>
      <c r="UAZ118" s="376"/>
      <c r="UBA118" s="376"/>
      <c r="UBB118" s="376"/>
      <c r="UBC118" s="376"/>
      <c r="UBD118" s="376"/>
      <c r="UBE118" s="376"/>
      <c r="UBF118" s="376"/>
      <c r="UBG118" s="376"/>
      <c r="UBH118" s="376"/>
      <c r="UBI118" s="376"/>
      <c r="UBJ118" s="376"/>
      <c r="UBK118" s="376"/>
      <c r="UBL118" s="376"/>
      <c r="UBM118" s="376"/>
      <c r="UBN118" s="376"/>
      <c r="UBO118" s="376"/>
      <c r="UBP118" s="376"/>
      <c r="UBQ118" s="376"/>
      <c r="UBR118" s="376"/>
      <c r="UBS118" s="376"/>
      <c r="UBT118" s="376"/>
      <c r="UBU118" s="376"/>
      <c r="UBV118" s="376"/>
      <c r="UBW118" s="376"/>
      <c r="UBX118" s="376"/>
      <c r="UBY118" s="376"/>
      <c r="UBZ118" s="376"/>
      <c r="UCA118" s="376"/>
      <c r="UCB118" s="376"/>
      <c r="UCC118" s="376"/>
      <c r="UCD118" s="376"/>
      <c r="UCE118" s="376"/>
      <c r="UCF118" s="376"/>
      <c r="UCG118" s="376"/>
      <c r="UCH118" s="376"/>
      <c r="UCI118" s="376"/>
      <c r="UCJ118" s="376"/>
      <c r="UCK118" s="376"/>
      <c r="UCL118" s="376"/>
      <c r="UCM118" s="376"/>
      <c r="UCN118" s="376"/>
      <c r="UCO118" s="376"/>
      <c r="UCP118" s="376"/>
      <c r="UCQ118" s="376"/>
      <c r="UCR118" s="376"/>
      <c r="UCS118" s="376"/>
      <c r="UCT118" s="376"/>
      <c r="UCU118" s="376"/>
      <c r="UCV118" s="376"/>
      <c r="UCW118" s="376"/>
      <c r="UCX118" s="376"/>
      <c r="UCY118" s="376"/>
      <c r="UCZ118" s="376"/>
      <c r="UDA118" s="376"/>
      <c r="UDB118" s="376"/>
      <c r="UDC118" s="376"/>
      <c r="UDD118" s="376"/>
      <c r="UDE118" s="376"/>
      <c r="UDF118" s="376"/>
      <c r="UDG118" s="376"/>
      <c r="UDH118" s="376"/>
      <c r="UDI118" s="376"/>
      <c r="UDJ118" s="376"/>
      <c r="UDK118" s="376"/>
      <c r="UDL118" s="376"/>
      <c r="UDM118" s="376"/>
      <c r="UDN118" s="376"/>
      <c r="UDO118" s="376"/>
      <c r="UDP118" s="376"/>
      <c r="UDQ118" s="376"/>
      <c r="UDR118" s="376"/>
      <c r="UDS118" s="376"/>
      <c r="UDT118" s="376"/>
      <c r="UDU118" s="376"/>
      <c r="UDV118" s="376"/>
      <c r="UDW118" s="376"/>
      <c r="UDX118" s="376"/>
      <c r="UDY118" s="376"/>
      <c r="UDZ118" s="376"/>
      <c r="UEA118" s="376"/>
      <c r="UEB118" s="376"/>
      <c r="UEC118" s="376"/>
      <c r="UED118" s="376"/>
      <c r="UEE118" s="376"/>
      <c r="UEF118" s="376"/>
      <c r="UEG118" s="376"/>
      <c r="UEH118" s="376"/>
      <c r="UEI118" s="376"/>
      <c r="UEJ118" s="376"/>
      <c r="UEK118" s="376"/>
      <c r="UEL118" s="376"/>
      <c r="UEM118" s="376"/>
      <c r="UEN118" s="376"/>
      <c r="UEO118" s="376"/>
      <c r="UEP118" s="376"/>
      <c r="UEQ118" s="376"/>
      <c r="UER118" s="376"/>
      <c r="UES118" s="376"/>
      <c r="UET118" s="376"/>
      <c r="UEU118" s="376"/>
      <c r="UEV118" s="376"/>
      <c r="UEW118" s="376"/>
      <c r="UEX118" s="376"/>
      <c r="UEY118" s="376"/>
      <c r="UEZ118" s="376"/>
      <c r="UFA118" s="376"/>
      <c r="UFB118" s="376"/>
      <c r="UFC118" s="376"/>
      <c r="UFD118" s="376"/>
      <c r="UFE118" s="376"/>
      <c r="UFF118" s="376"/>
      <c r="UFG118" s="376"/>
      <c r="UFH118" s="376"/>
      <c r="UFI118" s="376"/>
      <c r="UFJ118" s="376"/>
      <c r="UFK118" s="376"/>
      <c r="UFL118" s="376"/>
      <c r="UFM118" s="376"/>
      <c r="UFN118" s="376"/>
      <c r="UFO118" s="376"/>
      <c r="UFP118" s="376"/>
      <c r="UFQ118" s="376"/>
      <c r="UFR118" s="376"/>
      <c r="UFS118" s="376"/>
      <c r="UFT118" s="376"/>
      <c r="UFU118" s="376"/>
      <c r="UFV118" s="376"/>
      <c r="UFW118" s="376"/>
      <c r="UFX118" s="376"/>
      <c r="UFY118" s="376"/>
      <c r="UFZ118" s="376"/>
      <c r="UGA118" s="376"/>
      <c r="UGB118" s="376"/>
      <c r="UGC118" s="376"/>
      <c r="UGD118" s="376"/>
      <c r="UGE118" s="376"/>
      <c r="UGF118" s="376"/>
      <c r="UGG118" s="376"/>
      <c r="UGH118" s="376"/>
      <c r="UGI118" s="376"/>
      <c r="UGJ118" s="376"/>
      <c r="UGK118" s="376"/>
      <c r="UGL118" s="376"/>
      <c r="UGM118" s="376"/>
      <c r="UGN118" s="376"/>
      <c r="UGO118" s="376"/>
      <c r="UGP118" s="376"/>
      <c r="UGQ118" s="376"/>
      <c r="UGR118" s="376"/>
      <c r="UGS118" s="376"/>
      <c r="UGT118" s="376"/>
      <c r="UGU118" s="376"/>
      <c r="UGV118" s="376"/>
      <c r="UGW118" s="376"/>
      <c r="UGX118" s="376"/>
      <c r="UGY118" s="376"/>
      <c r="UGZ118" s="376"/>
      <c r="UHA118" s="376"/>
      <c r="UHB118" s="376"/>
      <c r="UHC118" s="376"/>
      <c r="UHD118" s="376"/>
      <c r="UHE118" s="376"/>
      <c r="UHF118" s="376"/>
      <c r="UHG118" s="376"/>
      <c r="UHH118" s="376"/>
      <c r="UHI118" s="376"/>
      <c r="UHJ118" s="376"/>
      <c r="UHK118" s="376"/>
      <c r="UHL118" s="376"/>
      <c r="UHM118" s="376"/>
      <c r="UHN118" s="376"/>
      <c r="UHO118" s="376"/>
      <c r="UHP118" s="376"/>
      <c r="UHQ118" s="376"/>
      <c r="UHR118" s="376"/>
      <c r="UHS118" s="376"/>
      <c r="UHT118" s="376"/>
      <c r="UHU118" s="376"/>
      <c r="UHV118" s="376"/>
      <c r="UHW118" s="376"/>
      <c r="UHX118" s="376"/>
      <c r="UHY118" s="376"/>
      <c r="UHZ118" s="376"/>
      <c r="UIA118" s="376"/>
      <c r="UIB118" s="376"/>
      <c r="UIC118" s="376"/>
      <c r="UID118" s="376"/>
      <c r="UIE118" s="376"/>
      <c r="UIF118" s="376"/>
      <c r="UIG118" s="376"/>
      <c r="UIH118" s="376"/>
      <c r="UII118" s="376"/>
      <c r="UIJ118" s="376"/>
      <c r="UIK118" s="376"/>
      <c r="UIL118" s="376"/>
      <c r="UIM118" s="376"/>
      <c r="UIN118" s="376"/>
      <c r="UIO118" s="376"/>
      <c r="UIP118" s="376"/>
      <c r="UIQ118" s="376"/>
      <c r="UIR118" s="376"/>
      <c r="UIS118" s="376"/>
      <c r="UIT118" s="376"/>
      <c r="UIU118" s="376"/>
      <c r="UIV118" s="376"/>
      <c r="UIW118" s="376"/>
      <c r="UIX118" s="376"/>
      <c r="UIY118" s="376"/>
      <c r="UIZ118" s="376"/>
      <c r="UJA118" s="376"/>
      <c r="UJB118" s="376"/>
      <c r="UJC118" s="376"/>
      <c r="UJD118" s="376"/>
      <c r="UJE118" s="376"/>
      <c r="UJF118" s="376"/>
      <c r="UJG118" s="376"/>
      <c r="UJH118" s="376"/>
      <c r="UJI118" s="376"/>
      <c r="UJJ118" s="376"/>
      <c r="UJK118" s="376"/>
      <c r="UJL118" s="376"/>
      <c r="UJM118" s="376"/>
      <c r="UJN118" s="376"/>
      <c r="UJO118" s="376"/>
      <c r="UJP118" s="376"/>
      <c r="UJQ118" s="376"/>
      <c r="UJR118" s="376"/>
      <c r="UJS118" s="376"/>
      <c r="UJT118" s="376"/>
      <c r="UJU118" s="376"/>
      <c r="UJV118" s="376"/>
      <c r="UJW118" s="376"/>
      <c r="UJX118" s="376"/>
      <c r="UJY118" s="376"/>
      <c r="UJZ118" s="376"/>
      <c r="UKA118" s="376"/>
      <c r="UKB118" s="376"/>
      <c r="UKC118" s="376"/>
      <c r="UKD118" s="376"/>
      <c r="UKE118" s="376"/>
      <c r="UKF118" s="376"/>
      <c r="UKG118" s="376"/>
      <c r="UKH118" s="376"/>
      <c r="UKI118" s="376"/>
      <c r="UKJ118" s="376"/>
      <c r="UKK118" s="376"/>
      <c r="UKL118" s="376"/>
      <c r="UKM118" s="376"/>
      <c r="UKN118" s="376"/>
      <c r="UKO118" s="376"/>
      <c r="UKP118" s="376"/>
      <c r="UKQ118" s="376"/>
      <c r="UKR118" s="376"/>
      <c r="UKS118" s="376"/>
      <c r="UKT118" s="376"/>
      <c r="UKU118" s="376"/>
      <c r="UKV118" s="376"/>
      <c r="UKW118" s="376"/>
      <c r="UKX118" s="376"/>
      <c r="UKY118" s="376"/>
      <c r="UKZ118" s="376"/>
      <c r="ULA118" s="376"/>
      <c r="ULB118" s="376"/>
      <c r="ULC118" s="376"/>
      <c r="ULD118" s="376"/>
      <c r="ULE118" s="376"/>
      <c r="ULF118" s="376"/>
      <c r="ULG118" s="376"/>
      <c r="ULH118" s="376"/>
      <c r="ULI118" s="376"/>
      <c r="ULJ118" s="376"/>
      <c r="ULK118" s="376"/>
      <c r="ULL118" s="376"/>
      <c r="ULM118" s="376"/>
      <c r="ULN118" s="376"/>
      <c r="ULO118" s="376"/>
      <c r="ULP118" s="376"/>
      <c r="ULQ118" s="376"/>
      <c r="ULR118" s="376"/>
      <c r="ULS118" s="376"/>
      <c r="ULT118" s="376"/>
      <c r="ULU118" s="376"/>
      <c r="ULV118" s="376"/>
      <c r="ULW118" s="376"/>
      <c r="ULX118" s="376"/>
      <c r="ULY118" s="376"/>
      <c r="ULZ118" s="376"/>
      <c r="UMA118" s="376"/>
      <c r="UMB118" s="376"/>
      <c r="UMC118" s="376"/>
      <c r="UMD118" s="376"/>
      <c r="UME118" s="376"/>
      <c r="UMF118" s="376"/>
      <c r="UMG118" s="376"/>
      <c r="UMH118" s="376"/>
      <c r="UMI118" s="376"/>
      <c r="UMJ118" s="376"/>
      <c r="UMK118" s="376"/>
      <c r="UML118" s="376"/>
      <c r="UMM118" s="376"/>
      <c r="UMN118" s="376"/>
      <c r="UMO118" s="376"/>
      <c r="UMP118" s="376"/>
      <c r="UMQ118" s="376"/>
      <c r="UMR118" s="376"/>
      <c r="UMS118" s="376"/>
      <c r="UMT118" s="376"/>
      <c r="UMU118" s="376"/>
      <c r="UMV118" s="376"/>
      <c r="UMW118" s="376"/>
      <c r="UMX118" s="376"/>
      <c r="UMY118" s="376"/>
      <c r="UMZ118" s="376"/>
      <c r="UNA118" s="376"/>
      <c r="UNB118" s="376"/>
      <c r="UNC118" s="376"/>
      <c r="UND118" s="376"/>
      <c r="UNE118" s="376"/>
      <c r="UNF118" s="376"/>
      <c r="UNG118" s="376"/>
      <c r="UNH118" s="376"/>
      <c r="UNI118" s="376"/>
      <c r="UNJ118" s="376"/>
      <c r="UNK118" s="376"/>
      <c r="UNL118" s="376"/>
      <c r="UNM118" s="376"/>
      <c r="UNN118" s="376"/>
      <c r="UNO118" s="376"/>
      <c r="UNP118" s="376"/>
      <c r="UNQ118" s="376"/>
      <c r="UNR118" s="376"/>
      <c r="UNS118" s="376"/>
      <c r="UNT118" s="376"/>
      <c r="UNU118" s="376"/>
      <c r="UNV118" s="376"/>
      <c r="UNW118" s="376"/>
      <c r="UNX118" s="376"/>
      <c r="UNY118" s="376"/>
      <c r="UNZ118" s="376"/>
      <c r="UOA118" s="376"/>
      <c r="UOB118" s="376"/>
      <c r="UOC118" s="376"/>
      <c r="UOD118" s="376"/>
      <c r="UOE118" s="376"/>
      <c r="UOF118" s="376"/>
      <c r="UOG118" s="376"/>
      <c r="UOH118" s="376"/>
      <c r="UOI118" s="376"/>
      <c r="UOJ118" s="376"/>
      <c r="UOK118" s="376"/>
      <c r="UOL118" s="376"/>
      <c r="UOM118" s="376"/>
      <c r="UON118" s="376"/>
      <c r="UOO118" s="376"/>
      <c r="UOP118" s="376"/>
      <c r="UOQ118" s="376"/>
      <c r="UOR118" s="376"/>
      <c r="UOS118" s="376"/>
      <c r="UOT118" s="376"/>
      <c r="UOU118" s="376"/>
      <c r="UOV118" s="376"/>
      <c r="UOW118" s="376"/>
      <c r="UOX118" s="376"/>
      <c r="UOY118" s="376"/>
      <c r="UOZ118" s="376"/>
      <c r="UPA118" s="376"/>
      <c r="UPB118" s="376"/>
      <c r="UPC118" s="376"/>
      <c r="UPD118" s="376"/>
      <c r="UPE118" s="376"/>
      <c r="UPF118" s="376"/>
      <c r="UPG118" s="376"/>
      <c r="UPH118" s="376"/>
      <c r="UPI118" s="376"/>
      <c r="UPJ118" s="376"/>
      <c r="UPK118" s="376"/>
      <c r="UPL118" s="376"/>
      <c r="UPM118" s="376"/>
      <c r="UPN118" s="376"/>
      <c r="UPO118" s="376"/>
      <c r="UPP118" s="376"/>
      <c r="UPQ118" s="376"/>
      <c r="UPR118" s="376"/>
      <c r="UPS118" s="376"/>
      <c r="UPT118" s="376"/>
      <c r="UPU118" s="376"/>
      <c r="UPV118" s="376"/>
      <c r="UPW118" s="376"/>
      <c r="UPX118" s="376"/>
      <c r="UPY118" s="376"/>
      <c r="UPZ118" s="376"/>
      <c r="UQA118" s="376"/>
      <c r="UQB118" s="376"/>
      <c r="UQC118" s="376"/>
      <c r="UQD118" s="376"/>
      <c r="UQE118" s="376"/>
      <c r="UQF118" s="376"/>
      <c r="UQG118" s="376"/>
      <c r="UQH118" s="376"/>
      <c r="UQI118" s="376"/>
      <c r="UQJ118" s="376"/>
      <c r="UQK118" s="376"/>
      <c r="UQL118" s="376"/>
      <c r="UQM118" s="376"/>
      <c r="UQN118" s="376"/>
      <c r="UQO118" s="376"/>
      <c r="UQP118" s="376"/>
      <c r="UQQ118" s="376"/>
      <c r="UQR118" s="376"/>
      <c r="UQS118" s="376"/>
      <c r="UQT118" s="376"/>
      <c r="UQU118" s="376"/>
      <c r="UQV118" s="376"/>
      <c r="UQW118" s="376"/>
      <c r="UQX118" s="376"/>
      <c r="UQY118" s="376"/>
      <c r="UQZ118" s="376"/>
      <c r="URA118" s="376"/>
      <c r="URB118" s="376"/>
      <c r="URC118" s="376"/>
      <c r="URD118" s="376"/>
      <c r="URE118" s="376"/>
      <c r="URF118" s="376"/>
      <c r="URG118" s="376"/>
      <c r="URH118" s="376"/>
      <c r="URI118" s="376"/>
      <c r="URJ118" s="376"/>
      <c r="URK118" s="376"/>
      <c r="URL118" s="376"/>
      <c r="URM118" s="376"/>
      <c r="URN118" s="376"/>
      <c r="URO118" s="376"/>
      <c r="URP118" s="376"/>
      <c r="URQ118" s="376"/>
      <c r="URR118" s="376"/>
      <c r="URS118" s="376"/>
      <c r="URT118" s="376"/>
      <c r="URU118" s="376"/>
      <c r="URV118" s="376"/>
      <c r="URW118" s="376"/>
      <c r="URX118" s="376"/>
      <c r="URY118" s="376"/>
      <c r="URZ118" s="376"/>
      <c r="USA118" s="376"/>
      <c r="USB118" s="376"/>
      <c r="USC118" s="376"/>
      <c r="USD118" s="376"/>
      <c r="USE118" s="376"/>
      <c r="USF118" s="376"/>
      <c r="USG118" s="376"/>
      <c r="USH118" s="376"/>
      <c r="USI118" s="376"/>
      <c r="USJ118" s="376"/>
      <c r="USK118" s="376"/>
      <c r="USL118" s="376"/>
      <c r="USM118" s="376"/>
      <c r="USN118" s="376"/>
      <c r="USO118" s="376"/>
      <c r="USP118" s="376"/>
      <c r="USQ118" s="376"/>
      <c r="USR118" s="376"/>
      <c r="USS118" s="376"/>
      <c r="UST118" s="376"/>
      <c r="USU118" s="376"/>
      <c r="USV118" s="376"/>
      <c r="USW118" s="376"/>
      <c r="USX118" s="376"/>
      <c r="USY118" s="376"/>
      <c r="USZ118" s="376"/>
      <c r="UTA118" s="376"/>
      <c r="UTB118" s="376"/>
      <c r="UTC118" s="376"/>
      <c r="UTD118" s="376"/>
      <c r="UTE118" s="376"/>
      <c r="UTF118" s="376"/>
      <c r="UTG118" s="376"/>
      <c r="UTH118" s="376"/>
      <c r="UTI118" s="376"/>
      <c r="UTJ118" s="376"/>
      <c r="UTK118" s="376"/>
      <c r="UTL118" s="376"/>
      <c r="UTM118" s="376"/>
      <c r="UTN118" s="376"/>
      <c r="UTO118" s="376"/>
      <c r="UTP118" s="376"/>
      <c r="UTQ118" s="376"/>
      <c r="UTR118" s="376"/>
      <c r="UTS118" s="376"/>
      <c r="UTT118" s="376"/>
      <c r="UTU118" s="376"/>
      <c r="UTV118" s="376"/>
      <c r="UTW118" s="376"/>
      <c r="UTX118" s="376"/>
      <c r="UTY118" s="376"/>
      <c r="UTZ118" s="376"/>
      <c r="UUA118" s="376"/>
      <c r="UUB118" s="376"/>
      <c r="UUC118" s="376"/>
      <c r="UUD118" s="376"/>
      <c r="UUE118" s="376"/>
      <c r="UUF118" s="376"/>
      <c r="UUG118" s="376"/>
      <c r="UUH118" s="376"/>
      <c r="UUI118" s="376"/>
      <c r="UUJ118" s="376"/>
      <c r="UUK118" s="376"/>
      <c r="UUL118" s="376"/>
      <c r="UUM118" s="376"/>
      <c r="UUN118" s="376"/>
      <c r="UUO118" s="376"/>
      <c r="UUP118" s="376"/>
      <c r="UUQ118" s="376"/>
      <c r="UUR118" s="376"/>
      <c r="UUS118" s="376"/>
      <c r="UUT118" s="376"/>
      <c r="UUU118" s="376"/>
      <c r="UUV118" s="376"/>
      <c r="UUW118" s="376"/>
      <c r="UUX118" s="376"/>
      <c r="UUY118" s="376"/>
      <c r="UUZ118" s="376"/>
      <c r="UVA118" s="376"/>
      <c r="UVB118" s="376"/>
      <c r="UVC118" s="376"/>
      <c r="UVD118" s="376"/>
      <c r="UVE118" s="376"/>
      <c r="UVF118" s="376"/>
      <c r="UVG118" s="376"/>
      <c r="UVH118" s="376"/>
      <c r="UVI118" s="376"/>
      <c r="UVJ118" s="376"/>
      <c r="UVK118" s="376"/>
      <c r="UVL118" s="376"/>
      <c r="UVM118" s="376"/>
      <c r="UVN118" s="376"/>
      <c r="UVO118" s="376"/>
      <c r="UVP118" s="376"/>
      <c r="UVQ118" s="376"/>
      <c r="UVR118" s="376"/>
      <c r="UVS118" s="376"/>
      <c r="UVT118" s="376"/>
      <c r="UVU118" s="376"/>
      <c r="UVV118" s="376"/>
      <c r="UVW118" s="376"/>
      <c r="UVX118" s="376"/>
      <c r="UVY118" s="376"/>
      <c r="UVZ118" s="376"/>
      <c r="UWA118" s="376"/>
      <c r="UWB118" s="376"/>
      <c r="UWC118" s="376"/>
      <c r="UWD118" s="376"/>
      <c r="UWE118" s="376"/>
      <c r="UWF118" s="376"/>
      <c r="UWG118" s="376"/>
      <c r="UWH118" s="376"/>
      <c r="UWI118" s="376"/>
      <c r="UWJ118" s="376"/>
      <c r="UWK118" s="376"/>
      <c r="UWL118" s="376"/>
      <c r="UWM118" s="376"/>
      <c r="UWN118" s="376"/>
      <c r="UWO118" s="376"/>
      <c r="UWP118" s="376"/>
      <c r="UWQ118" s="376"/>
      <c r="UWR118" s="376"/>
      <c r="UWS118" s="376"/>
      <c r="UWT118" s="376"/>
      <c r="UWU118" s="376"/>
      <c r="UWV118" s="376"/>
      <c r="UWW118" s="376"/>
      <c r="UWX118" s="376"/>
      <c r="UWY118" s="376"/>
      <c r="UWZ118" s="376"/>
      <c r="UXA118" s="376"/>
      <c r="UXB118" s="376"/>
      <c r="UXC118" s="376"/>
      <c r="UXD118" s="376"/>
      <c r="UXE118" s="376"/>
      <c r="UXF118" s="376"/>
      <c r="UXG118" s="376"/>
      <c r="UXH118" s="376"/>
      <c r="UXI118" s="376"/>
      <c r="UXJ118" s="376"/>
      <c r="UXK118" s="376"/>
      <c r="UXL118" s="376"/>
      <c r="UXM118" s="376"/>
      <c r="UXN118" s="376"/>
      <c r="UXO118" s="376"/>
      <c r="UXP118" s="376"/>
      <c r="UXQ118" s="376"/>
      <c r="UXR118" s="376"/>
      <c r="UXS118" s="376"/>
      <c r="UXT118" s="376"/>
      <c r="UXU118" s="376"/>
      <c r="UXV118" s="376"/>
      <c r="UXW118" s="376"/>
      <c r="UXX118" s="376"/>
      <c r="UXY118" s="376"/>
      <c r="UXZ118" s="376"/>
      <c r="UYA118" s="376"/>
      <c r="UYB118" s="376"/>
      <c r="UYC118" s="376"/>
      <c r="UYD118" s="376"/>
      <c r="UYE118" s="376"/>
      <c r="UYF118" s="376"/>
      <c r="UYG118" s="376"/>
      <c r="UYH118" s="376"/>
      <c r="UYI118" s="376"/>
      <c r="UYJ118" s="376"/>
      <c r="UYK118" s="376"/>
      <c r="UYL118" s="376"/>
      <c r="UYM118" s="376"/>
      <c r="UYN118" s="376"/>
      <c r="UYO118" s="376"/>
      <c r="UYP118" s="376"/>
      <c r="UYQ118" s="376"/>
      <c r="UYR118" s="376"/>
      <c r="UYS118" s="376"/>
      <c r="UYT118" s="376"/>
      <c r="UYU118" s="376"/>
      <c r="UYV118" s="376"/>
      <c r="UYW118" s="376"/>
      <c r="UYX118" s="376"/>
      <c r="UYY118" s="376"/>
      <c r="UYZ118" s="376"/>
      <c r="UZA118" s="376"/>
      <c r="UZB118" s="376"/>
      <c r="UZC118" s="376"/>
      <c r="UZD118" s="376"/>
      <c r="UZE118" s="376"/>
      <c r="UZF118" s="376"/>
      <c r="UZG118" s="376"/>
      <c r="UZH118" s="376"/>
      <c r="UZI118" s="376"/>
      <c r="UZJ118" s="376"/>
      <c r="UZK118" s="376"/>
      <c r="UZL118" s="376"/>
      <c r="UZM118" s="376"/>
      <c r="UZN118" s="376"/>
      <c r="UZO118" s="376"/>
      <c r="UZP118" s="376"/>
      <c r="UZQ118" s="376"/>
      <c r="UZR118" s="376"/>
      <c r="UZS118" s="376"/>
      <c r="UZT118" s="376"/>
      <c r="UZU118" s="376"/>
      <c r="UZV118" s="376"/>
      <c r="UZW118" s="376"/>
      <c r="UZX118" s="376"/>
      <c r="UZY118" s="376"/>
      <c r="UZZ118" s="376"/>
      <c r="VAA118" s="376"/>
      <c r="VAB118" s="376"/>
      <c r="VAC118" s="376"/>
      <c r="VAD118" s="376"/>
      <c r="VAE118" s="376"/>
      <c r="VAF118" s="376"/>
      <c r="VAG118" s="376"/>
      <c r="VAH118" s="376"/>
      <c r="VAI118" s="376"/>
      <c r="VAJ118" s="376"/>
      <c r="VAK118" s="376"/>
      <c r="VAL118" s="376"/>
      <c r="VAM118" s="376"/>
      <c r="VAN118" s="376"/>
      <c r="VAO118" s="376"/>
      <c r="VAP118" s="376"/>
      <c r="VAQ118" s="376"/>
      <c r="VAR118" s="376"/>
      <c r="VAS118" s="376"/>
      <c r="VAT118" s="376"/>
      <c r="VAU118" s="376"/>
      <c r="VAV118" s="376"/>
      <c r="VAW118" s="376"/>
      <c r="VAX118" s="376"/>
      <c r="VAY118" s="376"/>
      <c r="VAZ118" s="376"/>
      <c r="VBA118" s="376"/>
      <c r="VBB118" s="376"/>
      <c r="VBC118" s="376"/>
      <c r="VBD118" s="376"/>
      <c r="VBE118" s="376"/>
      <c r="VBF118" s="376"/>
      <c r="VBG118" s="376"/>
      <c r="VBH118" s="376"/>
      <c r="VBI118" s="376"/>
      <c r="VBJ118" s="376"/>
      <c r="VBK118" s="376"/>
      <c r="VBL118" s="376"/>
      <c r="VBM118" s="376"/>
      <c r="VBN118" s="376"/>
      <c r="VBO118" s="376"/>
      <c r="VBP118" s="376"/>
      <c r="VBQ118" s="376"/>
      <c r="VBR118" s="376"/>
      <c r="VBS118" s="376"/>
      <c r="VBT118" s="376"/>
      <c r="VBU118" s="376"/>
      <c r="VBV118" s="376"/>
      <c r="VBW118" s="376"/>
      <c r="VBX118" s="376"/>
      <c r="VBY118" s="376"/>
      <c r="VBZ118" s="376"/>
      <c r="VCA118" s="376"/>
      <c r="VCB118" s="376"/>
      <c r="VCC118" s="376"/>
      <c r="VCD118" s="376"/>
      <c r="VCE118" s="376"/>
      <c r="VCF118" s="376"/>
      <c r="VCG118" s="376"/>
      <c r="VCH118" s="376"/>
      <c r="VCI118" s="376"/>
      <c r="VCJ118" s="376"/>
      <c r="VCK118" s="376"/>
      <c r="VCL118" s="376"/>
      <c r="VCM118" s="376"/>
      <c r="VCN118" s="376"/>
      <c r="VCO118" s="376"/>
      <c r="VCP118" s="376"/>
      <c r="VCQ118" s="376"/>
      <c r="VCR118" s="376"/>
      <c r="VCS118" s="376"/>
      <c r="VCT118" s="376"/>
      <c r="VCU118" s="376"/>
      <c r="VCV118" s="376"/>
      <c r="VCW118" s="376"/>
      <c r="VCX118" s="376"/>
      <c r="VCY118" s="376"/>
      <c r="VCZ118" s="376"/>
      <c r="VDA118" s="376"/>
      <c r="VDB118" s="376"/>
      <c r="VDC118" s="376"/>
      <c r="VDD118" s="376"/>
      <c r="VDE118" s="376"/>
      <c r="VDF118" s="376"/>
      <c r="VDG118" s="376"/>
      <c r="VDH118" s="376"/>
      <c r="VDI118" s="376"/>
      <c r="VDJ118" s="376"/>
      <c r="VDK118" s="376"/>
      <c r="VDL118" s="376"/>
      <c r="VDM118" s="376"/>
      <c r="VDN118" s="376"/>
      <c r="VDO118" s="376"/>
      <c r="VDP118" s="376"/>
      <c r="VDQ118" s="376"/>
      <c r="VDR118" s="376"/>
      <c r="VDS118" s="376"/>
      <c r="VDT118" s="376"/>
      <c r="VDU118" s="376"/>
      <c r="VDV118" s="376"/>
      <c r="VDW118" s="376"/>
      <c r="VDX118" s="376"/>
      <c r="VDY118" s="376"/>
      <c r="VDZ118" s="376"/>
      <c r="VEA118" s="376"/>
      <c r="VEB118" s="376"/>
      <c r="VEC118" s="376"/>
      <c r="VED118" s="376"/>
      <c r="VEE118" s="376"/>
      <c r="VEF118" s="376"/>
      <c r="VEG118" s="376"/>
      <c r="VEH118" s="376"/>
      <c r="VEI118" s="376"/>
      <c r="VEJ118" s="376"/>
      <c r="VEK118" s="376"/>
      <c r="VEL118" s="376"/>
      <c r="VEM118" s="376"/>
      <c r="VEN118" s="376"/>
      <c r="VEO118" s="376"/>
      <c r="VEP118" s="376"/>
      <c r="VEQ118" s="376"/>
      <c r="VER118" s="376"/>
      <c r="VES118" s="376"/>
      <c r="VET118" s="376"/>
      <c r="VEU118" s="376"/>
      <c r="VEV118" s="376"/>
      <c r="VEW118" s="376"/>
      <c r="VEX118" s="376"/>
      <c r="VEY118" s="376"/>
      <c r="VEZ118" s="376"/>
      <c r="VFA118" s="376"/>
      <c r="VFB118" s="376"/>
      <c r="VFC118" s="376"/>
      <c r="VFD118" s="376"/>
      <c r="VFE118" s="376"/>
      <c r="VFF118" s="376"/>
      <c r="VFG118" s="376"/>
      <c r="VFH118" s="376"/>
      <c r="VFI118" s="376"/>
      <c r="VFJ118" s="376"/>
      <c r="VFK118" s="376"/>
      <c r="VFL118" s="376"/>
      <c r="VFM118" s="376"/>
      <c r="VFN118" s="376"/>
      <c r="VFO118" s="376"/>
      <c r="VFP118" s="376"/>
      <c r="VFQ118" s="376"/>
      <c r="VFR118" s="376"/>
      <c r="VFS118" s="376"/>
      <c r="VFT118" s="376"/>
      <c r="VFU118" s="376"/>
      <c r="VFV118" s="376"/>
      <c r="VFW118" s="376"/>
      <c r="VFX118" s="376"/>
      <c r="VFY118" s="376"/>
      <c r="VFZ118" s="376"/>
      <c r="VGA118" s="376"/>
      <c r="VGB118" s="376"/>
      <c r="VGC118" s="376"/>
      <c r="VGD118" s="376"/>
      <c r="VGE118" s="376"/>
      <c r="VGF118" s="376"/>
      <c r="VGG118" s="376"/>
      <c r="VGH118" s="376"/>
      <c r="VGI118" s="376"/>
      <c r="VGJ118" s="376"/>
      <c r="VGK118" s="376"/>
      <c r="VGL118" s="376"/>
      <c r="VGM118" s="376"/>
      <c r="VGN118" s="376"/>
      <c r="VGO118" s="376"/>
      <c r="VGP118" s="376"/>
      <c r="VGQ118" s="376"/>
      <c r="VGR118" s="376"/>
      <c r="VGS118" s="376"/>
      <c r="VGT118" s="376"/>
      <c r="VGU118" s="376"/>
      <c r="VGV118" s="376"/>
      <c r="VGW118" s="376"/>
      <c r="VGX118" s="376"/>
      <c r="VGY118" s="376"/>
      <c r="VGZ118" s="376"/>
      <c r="VHA118" s="376"/>
      <c r="VHB118" s="376"/>
      <c r="VHC118" s="376"/>
      <c r="VHD118" s="376"/>
      <c r="VHE118" s="376"/>
      <c r="VHF118" s="376"/>
      <c r="VHG118" s="376"/>
      <c r="VHH118" s="376"/>
      <c r="VHI118" s="376"/>
      <c r="VHJ118" s="376"/>
      <c r="VHK118" s="376"/>
      <c r="VHL118" s="376"/>
      <c r="VHM118" s="376"/>
      <c r="VHN118" s="376"/>
      <c r="VHO118" s="376"/>
      <c r="VHP118" s="376"/>
      <c r="VHQ118" s="376"/>
      <c r="VHR118" s="376"/>
      <c r="VHS118" s="376"/>
      <c r="VHT118" s="376"/>
      <c r="VHU118" s="376"/>
      <c r="VHV118" s="376"/>
      <c r="VHW118" s="376"/>
      <c r="VHX118" s="376"/>
      <c r="VHY118" s="376"/>
      <c r="VHZ118" s="376"/>
      <c r="VIA118" s="376"/>
      <c r="VIB118" s="376"/>
      <c r="VIC118" s="376"/>
      <c r="VID118" s="376"/>
      <c r="VIE118" s="376"/>
      <c r="VIF118" s="376"/>
      <c r="VIG118" s="376"/>
      <c r="VIH118" s="376"/>
      <c r="VII118" s="376"/>
      <c r="VIJ118" s="376"/>
      <c r="VIK118" s="376"/>
      <c r="VIL118" s="376"/>
      <c r="VIM118" s="376"/>
      <c r="VIN118" s="376"/>
      <c r="VIO118" s="376"/>
      <c r="VIP118" s="376"/>
      <c r="VIQ118" s="376"/>
      <c r="VIR118" s="376"/>
      <c r="VIS118" s="376"/>
      <c r="VIT118" s="376"/>
      <c r="VIU118" s="376"/>
      <c r="VIV118" s="376"/>
      <c r="VIW118" s="376"/>
      <c r="VIX118" s="376"/>
      <c r="VIY118" s="376"/>
      <c r="VIZ118" s="376"/>
      <c r="VJA118" s="376"/>
      <c r="VJB118" s="376"/>
      <c r="VJC118" s="376"/>
      <c r="VJD118" s="376"/>
      <c r="VJE118" s="376"/>
      <c r="VJF118" s="376"/>
      <c r="VJG118" s="376"/>
      <c r="VJH118" s="376"/>
      <c r="VJI118" s="376"/>
      <c r="VJJ118" s="376"/>
      <c r="VJK118" s="376"/>
      <c r="VJL118" s="376"/>
      <c r="VJM118" s="376"/>
      <c r="VJN118" s="376"/>
      <c r="VJO118" s="376"/>
      <c r="VJP118" s="376"/>
      <c r="VJQ118" s="376"/>
      <c r="VJR118" s="376"/>
      <c r="VJS118" s="376"/>
      <c r="VJT118" s="376"/>
      <c r="VJU118" s="376"/>
      <c r="VJV118" s="376"/>
      <c r="VJW118" s="376"/>
      <c r="VJX118" s="376"/>
      <c r="VJY118" s="376"/>
      <c r="VJZ118" s="376"/>
      <c r="VKA118" s="376"/>
      <c r="VKB118" s="376"/>
      <c r="VKC118" s="376"/>
      <c r="VKD118" s="376"/>
      <c r="VKE118" s="376"/>
      <c r="VKF118" s="376"/>
      <c r="VKG118" s="376"/>
      <c r="VKH118" s="376"/>
      <c r="VKI118" s="376"/>
      <c r="VKJ118" s="376"/>
      <c r="VKK118" s="376"/>
      <c r="VKL118" s="376"/>
      <c r="VKM118" s="376"/>
      <c r="VKN118" s="376"/>
      <c r="VKO118" s="376"/>
      <c r="VKP118" s="376"/>
      <c r="VKQ118" s="376"/>
      <c r="VKR118" s="376"/>
      <c r="VKS118" s="376"/>
      <c r="VKT118" s="376"/>
      <c r="VKU118" s="376"/>
      <c r="VKV118" s="376"/>
      <c r="VKW118" s="376"/>
      <c r="VKX118" s="376"/>
      <c r="VKY118" s="376"/>
      <c r="VKZ118" s="376"/>
      <c r="VLA118" s="376"/>
      <c r="VLB118" s="376"/>
      <c r="VLC118" s="376"/>
      <c r="VLD118" s="376"/>
      <c r="VLE118" s="376"/>
      <c r="VLF118" s="376"/>
      <c r="VLG118" s="376"/>
      <c r="VLH118" s="376"/>
      <c r="VLI118" s="376"/>
      <c r="VLJ118" s="376"/>
      <c r="VLK118" s="376"/>
      <c r="VLL118" s="376"/>
      <c r="VLM118" s="376"/>
      <c r="VLN118" s="376"/>
      <c r="VLO118" s="376"/>
      <c r="VLP118" s="376"/>
      <c r="VLQ118" s="376"/>
      <c r="VLR118" s="376"/>
      <c r="VLS118" s="376"/>
      <c r="VLT118" s="376"/>
      <c r="VLU118" s="376"/>
      <c r="VLV118" s="376"/>
      <c r="VLW118" s="376"/>
      <c r="VLX118" s="376"/>
      <c r="VLY118" s="376"/>
      <c r="VLZ118" s="376"/>
      <c r="VMA118" s="376"/>
      <c r="VMB118" s="376"/>
      <c r="VMC118" s="376"/>
      <c r="VMD118" s="376"/>
      <c r="VME118" s="376"/>
      <c r="VMF118" s="376"/>
      <c r="VMG118" s="376"/>
      <c r="VMH118" s="376"/>
      <c r="VMI118" s="376"/>
      <c r="VMJ118" s="376"/>
      <c r="VMK118" s="376"/>
      <c r="VML118" s="376"/>
      <c r="VMM118" s="376"/>
      <c r="VMN118" s="376"/>
      <c r="VMO118" s="376"/>
      <c r="VMP118" s="376"/>
      <c r="VMQ118" s="376"/>
      <c r="VMR118" s="376"/>
      <c r="VMS118" s="376"/>
      <c r="VMT118" s="376"/>
      <c r="VMU118" s="376"/>
      <c r="VMV118" s="376"/>
      <c r="VMW118" s="376"/>
      <c r="VMX118" s="376"/>
      <c r="VMY118" s="376"/>
      <c r="VMZ118" s="376"/>
      <c r="VNA118" s="376"/>
      <c r="VNB118" s="376"/>
      <c r="VNC118" s="376"/>
      <c r="VND118" s="376"/>
      <c r="VNE118" s="376"/>
      <c r="VNF118" s="376"/>
      <c r="VNG118" s="376"/>
      <c r="VNH118" s="376"/>
      <c r="VNI118" s="376"/>
      <c r="VNJ118" s="376"/>
      <c r="VNK118" s="376"/>
      <c r="VNL118" s="376"/>
      <c r="VNM118" s="376"/>
      <c r="VNN118" s="376"/>
      <c r="VNO118" s="376"/>
      <c r="VNP118" s="376"/>
      <c r="VNQ118" s="376"/>
      <c r="VNR118" s="376"/>
      <c r="VNS118" s="376"/>
      <c r="VNT118" s="376"/>
      <c r="VNU118" s="376"/>
      <c r="VNV118" s="376"/>
      <c r="VNW118" s="376"/>
      <c r="VNX118" s="376"/>
      <c r="VNY118" s="376"/>
      <c r="VNZ118" s="376"/>
      <c r="VOA118" s="376"/>
      <c r="VOB118" s="376"/>
      <c r="VOC118" s="376"/>
      <c r="VOD118" s="376"/>
      <c r="VOE118" s="376"/>
      <c r="VOF118" s="376"/>
      <c r="VOG118" s="376"/>
      <c r="VOH118" s="376"/>
      <c r="VOI118" s="376"/>
      <c r="VOJ118" s="376"/>
      <c r="VOK118" s="376"/>
      <c r="VOL118" s="376"/>
      <c r="VOM118" s="376"/>
      <c r="VON118" s="376"/>
      <c r="VOO118" s="376"/>
      <c r="VOP118" s="376"/>
      <c r="VOQ118" s="376"/>
      <c r="VOR118" s="376"/>
      <c r="VOS118" s="376"/>
      <c r="VOT118" s="376"/>
      <c r="VOU118" s="376"/>
      <c r="VOV118" s="376"/>
      <c r="VOW118" s="376"/>
      <c r="VOX118" s="376"/>
      <c r="VOY118" s="376"/>
      <c r="VOZ118" s="376"/>
      <c r="VPA118" s="376"/>
      <c r="VPB118" s="376"/>
      <c r="VPC118" s="376"/>
      <c r="VPD118" s="376"/>
      <c r="VPE118" s="376"/>
      <c r="VPF118" s="376"/>
      <c r="VPG118" s="376"/>
      <c r="VPH118" s="376"/>
      <c r="VPI118" s="376"/>
      <c r="VPJ118" s="376"/>
      <c r="VPK118" s="376"/>
      <c r="VPL118" s="376"/>
      <c r="VPM118" s="376"/>
      <c r="VPN118" s="376"/>
      <c r="VPO118" s="376"/>
      <c r="VPP118" s="376"/>
      <c r="VPQ118" s="376"/>
      <c r="VPR118" s="376"/>
      <c r="VPS118" s="376"/>
      <c r="VPT118" s="376"/>
      <c r="VPU118" s="376"/>
      <c r="VPV118" s="376"/>
      <c r="VPW118" s="376"/>
      <c r="VPX118" s="376"/>
      <c r="VPY118" s="376"/>
      <c r="VPZ118" s="376"/>
      <c r="VQA118" s="376"/>
      <c r="VQB118" s="376"/>
      <c r="VQC118" s="376"/>
      <c r="VQD118" s="376"/>
      <c r="VQE118" s="376"/>
      <c r="VQF118" s="376"/>
      <c r="VQG118" s="376"/>
      <c r="VQH118" s="376"/>
      <c r="VQI118" s="376"/>
      <c r="VQJ118" s="376"/>
      <c r="VQK118" s="376"/>
      <c r="VQL118" s="376"/>
      <c r="VQM118" s="376"/>
      <c r="VQN118" s="376"/>
      <c r="VQO118" s="376"/>
      <c r="VQP118" s="376"/>
      <c r="VQQ118" s="376"/>
      <c r="VQR118" s="376"/>
      <c r="VQS118" s="376"/>
      <c r="VQT118" s="376"/>
      <c r="VQU118" s="376"/>
      <c r="VQV118" s="376"/>
      <c r="VQW118" s="376"/>
      <c r="VQX118" s="376"/>
      <c r="VQY118" s="376"/>
      <c r="VQZ118" s="376"/>
      <c r="VRA118" s="376"/>
      <c r="VRB118" s="376"/>
      <c r="VRC118" s="376"/>
      <c r="VRD118" s="376"/>
      <c r="VRE118" s="376"/>
      <c r="VRF118" s="376"/>
      <c r="VRG118" s="376"/>
      <c r="VRH118" s="376"/>
      <c r="VRI118" s="376"/>
      <c r="VRJ118" s="376"/>
      <c r="VRK118" s="376"/>
      <c r="VRL118" s="376"/>
      <c r="VRM118" s="376"/>
      <c r="VRN118" s="376"/>
      <c r="VRO118" s="376"/>
      <c r="VRP118" s="376"/>
      <c r="VRQ118" s="376"/>
      <c r="VRR118" s="376"/>
      <c r="VRS118" s="376"/>
      <c r="VRT118" s="376"/>
      <c r="VRU118" s="376"/>
      <c r="VRV118" s="376"/>
      <c r="VRW118" s="376"/>
      <c r="VRX118" s="376"/>
      <c r="VRY118" s="376"/>
      <c r="VRZ118" s="376"/>
      <c r="VSA118" s="376"/>
      <c r="VSB118" s="376"/>
      <c r="VSC118" s="376"/>
      <c r="VSD118" s="376"/>
      <c r="VSE118" s="376"/>
      <c r="VSF118" s="376"/>
      <c r="VSG118" s="376"/>
      <c r="VSH118" s="376"/>
      <c r="VSI118" s="376"/>
      <c r="VSJ118" s="376"/>
      <c r="VSK118" s="376"/>
      <c r="VSL118" s="376"/>
      <c r="VSM118" s="376"/>
      <c r="VSN118" s="376"/>
      <c r="VSO118" s="376"/>
      <c r="VSP118" s="376"/>
      <c r="VSQ118" s="376"/>
      <c r="VSR118" s="376"/>
      <c r="VSS118" s="376"/>
      <c r="VST118" s="376"/>
      <c r="VSU118" s="376"/>
      <c r="VSV118" s="376"/>
      <c r="VSW118" s="376"/>
      <c r="VSX118" s="376"/>
      <c r="VSY118" s="376"/>
      <c r="VSZ118" s="376"/>
      <c r="VTA118" s="376"/>
      <c r="VTB118" s="376"/>
      <c r="VTC118" s="376"/>
      <c r="VTD118" s="376"/>
      <c r="VTE118" s="376"/>
      <c r="VTF118" s="376"/>
      <c r="VTG118" s="376"/>
      <c r="VTH118" s="376"/>
      <c r="VTI118" s="376"/>
      <c r="VTJ118" s="376"/>
      <c r="VTK118" s="376"/>
      <c r="VTL118" s="376"/>
      <c r="VTM118" s="376"/>
      <c r="VTN118" s="376"/>
      <c r="VTO118" s="376"/>
      <c r="VTP118" s="376"/>
      <c r="VTQ118" s="376"/>
      <c r="VTR118" s="376"/>
      <c r="VTS118" s="376"/>
      <c r="VTT118" s="376"/>
      <c r="VTU118" s="376"/>
      <c r="VTV118" s="376"/>
      <c r="VTW118" s="376"/>
      <c r="VTX118" s="376"/>
      <c r="VTY118" s="376"/>
      <c r="VTZ118" s="376"/>
      <c r="VUA118" s="376"/>
      <c r="VUB118" s="376"/>
      <c r="VUC118" s="376"/>
      <c r="VUD118" s="376"/>
      <c r="VUE118" s="376"/>
      <c r="VUF118" s="376"/>
      <c r="VUG118" s="376"/>
      <c r="VUH118" s="376"/>
      <c r="VUI118" s="376"/>
      <c r="VUJ118" s="376"/>
      <c r="VUK118" s="376"/>
      <c r="VUL118" s="376"/>
      <c r="VUM118" s="376"/>
      <c r="VUN118" s="376"/>
      <c r="VUO118" s="376"/>
      <c r="VUP118" s="376"/>
      <c r="VUQ118" s="376"/>
      <c r="VUR118" s="376"/>
      <c r="VUS118" s="376"/>
      <c r="VUT118" s="376"/>
      <c r="VUU118" s="376"/>
      <c r="VUV118" s="376"/>
      <c r="VUW118" s="376"/>
      <c r="VUX118" s="376"/>
      <c r="VUY118" s="376"/>
      <c r="VUZ118" s="376"/>
      <c r="VVA118" s="376"/>
      <c r="VVB118" s="376"/>
      <c r="VVC118" s="376"/>
      <c r="VVD118" s="376"/>
      <c r="VVE118" s="376"/>
      <c r="VVF118" s="376"/>
      <c r="VVG118" s="376"/>
      <c r="VVH118" s="376"/>
      <c r="VVI118" s="376"/>
      <c r="VVJ118" s="376"/>
      <c r="VVK118" s="376"/>
      <c r="VVL118" s="376"/>
      <c r="VVM118" s="376"/>
      <c r="VVN118" s="376"/>
      <c r="VVO118" s="376"/>
      <c r="VVP118" s="376"/>
      <c r="VVQ118" s="376"/>
      <c r="VVR118" s="376"/>
      <c r="VVS118" s="376"/>
      <c r="VVT118" s="376"/>
      <c r="VVU118" s="376"/>
      <c r="VVV118" s="376"/>
      <c r="VVW118" s="376"/>
      <c r="VVX118" s="376"/>
      <c r="VVY118" s="376"/>
      <c r="VVZ118" s="376"/>
      <c r="VWA118" s="376"/>
      <c r="VWB118" s="376"/>
      <c r="VWC118" s="376"/>
      <c r="VWD118" s="376"/>
      <c r="VWE118" s="376"/>
      <c r="VWF118" s="376"/>
      <c r="VWG118" s="376"/>
      <c r="VWH118" s="376"/>
      <c r="VWI118" s="376"/>
      <c r="VWJ118" s="376"/>
      <c r="VWK118" s="376"/>
      <c r="VWL118" s="376"/>
      <c r="VWM118" s="376"/>
      <c r="VWN118" s="376"/>
      <c r="VWO118" s="376"/>
      <c r="VWP118" s="376"/>
      <c r="VWQ118" s="376"/>
      <c r="VWR118" s="376"/>
      <c r="VWS118" s="376"/>
      <c r="VWT118" s="376"/>
      <c r="VWU118" s="376"/>
      <c r="VWV118" s="376"/>
      <c r="VWW118" s="376"/>
      <c r="VWX118" s="376"/>
      <c r="VWY118" s="376"/>
      <c r="VWZ118" s="376"/>
      <c r="VXA118" s="376"/>
      <c r="VXB118" s="376"/>
      <c r="VXC118" s="376"/>
      <c r="VXD118" s="376"/>
      <c r="VXE118" s="376"/>
      <c r="VXF118" s="376"/>
      <c r="VXG118" s="376"/>
      <c r="VXH118" s="376"/>
      <c r="VXI118" s="376"/>
      <c r="VXJ118" s="376"/>
      <c r="VXK118" s="376"/>
      <c r="VXL118" s="376"/>
      <c r="VXM118" s="376"/>
      <c r="VXN118" s="376"/>
      <c r="VXO118" s="376"/>
      <c r="VXP118" s="376"/>
      <c r="VXQ118" s="376"/>
      <c r="VXR118" s="376"/>
      <c r="VXS118" s="376"/>
      <c r="VXT118" s="376"/>
      <c r="VXU118" s="376"/>
      <c r="VXV118" s="376"/>
      <c r="VXW118" s="376"/>
      <c r="VXX118" s="376"/>
      <c r="VXY118" s="376"/>
      <c r="VXZ118" s="376"/>
      <c r="VYA118" s="376"/>
      <c r="VYB118" s="376"/>
      <c r="VYC118" s="376"/>
      <c r="VYD118" s="376"/>
      <c r="VYE118" s="376"/>
      <c r="VYF118" s="376"/>
      <c r="VYG118" s="376"/>
      <c r="VYH118" s="376"/>
      <c r="VYI118" s="376"/>
      <c r="VYJ118" s="376"/>
      <c r="VYK118" s="376"/>
      <c r="VYL118" s="376"/>
      <c r="VYM118" s="376"/>
      <c r="VYN118" s="376"/>
      <c r="VYO118" s="376"/>
      <c r="VYP118" s="376"/>
      <c r="VYQ118" s="376"/>
      <c r="VYR118" s="376"/>
      <c r="VYS118" s="376"/>
      <c r="VYT118" s="376"/>
      <c r="VYU118" s="376"/>
      <c r="VYV118" s="376"/>
      <c r="VYW118" s="376"/>
      <c r="VYX118" s="376"/>
      <c r="VYY118" s="376"/>
      <c r="VYZ118" s="376"/>
      <c r="VZA118" s="376"/>
      <c r="VZB118" s="376"/>
      <c r="VZC118" s="376"/>
      <c r="VZD118" s="376"/>
      <c r="VZE118" s="376"/>
      <c r="VZF118" s="376"/>
      <c r="VZG118" s="376"/>
      <c r="VZH118" s="376"/>
      <c r="VZI118" s="376"/>
      <c r="VZJ118" s="376"/>
      <c r="VZK118" s="376"/>
      <c r="VZL118" s="376"/>
      <c r="VZM118" s="376"/>
      <c r="VZN118" s="376"/>
      <c r="VZO118" s="376"/>
      <c r="VZP118" s="376"/>
      <c r="VZQ118" s="376"/>
      <c r="VZR118" s="376"/>
      <c r="VZS118" s="376"/>
      <c r="VZT118" s="376"/>
      <c r="VZU118" s="376"/>
      <c r="VZV118" s="376"/>
      <c r="VZW118" s="376"/>
      <c r="VZX118" s="376"/>
      <c r="VZY118" s="376"/>
      <c r="VZZ118" s="376"/>
      <c r="WAA118" s="376"/>
      <c r="WAB118" s="376"/>
      <c r="WAC118" s="376"/>
      <c r="WAD118" s="376"/>
      <c r="WAE118" s="376"/>
      <c r="WAF118" s="376"/>
      <c r="WAG118" s="376"/>
      <c r="WAH118" s="376"/>
      <c r="WAI118" s="376"/>
      <c r="WAJ118" s="376"/>
      <c r="WAK118" s="376"/>
      <c r="WAL118" s="376"/>
      <c r="WAM118" s="376"/>
      <c r="WAN118" s="376"/>
      <c r="WAO118" s="376"/>
      <c r="WAP118" s="376"/>
      <c r="WAQ118" s="376"/>
      <c r="WAR118" s="376"/>
      <c r="WAS118" s="376"/>
      <c r="WAT118" s="376"/>
      <c r="WAU118" s="376"/>
      <c r="WAV118" s="376"/>
      <c r="WAW118" s="376"/>
      <c r="WAX118" s="376"/>
      <c r="WAY118" s="376"/>
      <c r="WAZ118" s="376"/>
      <c r="WBA118" s="376"/>
      <c r="WBB118" s="376"/>
      <c r="WBC118" s="376"/>
      <c r="WBD118" s="376"/>
      <c r="WBE118" s="376"/>
      <c r="WBF118" s="376"/>
      <c r="WBG118" s="376"/>
      <c r="WBH118" s="376"/>
      <c r="WBI118" s="376"/>
      <c r="WBJ118" s="376"/>
      <c r="WBK118" s="376"/>
      <c r="WBL118" s="376"/>
      <c r="WBM118" s="376"/>
      <c r="WBN118" s="376"/>
      <c r="WBO118" s="376"/>
      <c r="WBP118" s="376"/>
      <c r="WBQ118" s="376"/>
      <c r="WBR118" s="376"/>
      <c r="WBS118" s="376"/>
      <c r="WBT118" s="376"/>
      <c r="WBU118" s="376"/>
      <c r="WBV118" s="376"/>
      <c r="WBW118" s="376"/>
      <c r="WBX118" s="376"/>
      <c r="WBY118" s="376"/>
      <c r="WBZ118" s="376"/>
      <c r="WCA118" s="376"/>
      <c r="WCB118" s="376"/>
      <c r="WCC118" s="376"/>
      <c r="WCD118" s="376"/>
      <c r="WCE118" s="376"/>
      <c r="WCF118" s="376"/>
      <c r="WCG118" s="376"/>
      <c r="WCH118" s="376"/>
      <c r="WCI118" s="376"/>
      <c r="WCJ118" s="376"/>
      <c r="WCK118" s="376"/>
      <c r="WCL118" s="376"/>
      <c r="WCM118" s="376"/>
      <c r="WCN118" s="376"/>
      <c r="WCO118" s="376"/>
      <c r="WCP118" s="376"/>
      <c r="WCQ118" s="376"/>
      <c r="WCR118" s="376"/>
      <c r="WCS118" s="376"/>
      <c r="WCT118" s="376"/>
      <c r="WCU118" s="376"/>
      <c r="WCV118" s="376"/>
      <c r="WCW118" s="376"/>
      <c r="WCX118" s="376"/>
      <c r="WCY118" s="376"/>
      <c r="WCZ118" s="376"/>
      <c r="WDA118" s="376"/>
      <c r="WDB118" s="376"/>
      <c r="WDC118" s="376"/>
      <c r="WDD118" s="376"/>
      <c r="WDE118" s="376"/>
      <c r="WDF118" s="376"/>
      <c r="WDG118" s="376"/>
      <c r="WDH118" s="376"/>
      <c r="WDI118" s="376"/>
      <c r="WDJ118" s="376"/>
      <c r="WDK118" s="376"/>
      <c r="WDL118" s="376"/>
      <c r="WDM118" s="376"/>
      <c r="WDN118" s="376"/>
      <c r="WDO118" s="376"/>
      <c r="WDP118" s="376"/>
      <c r="WDQ118" s="376"/>
      <c r="WDR118" s="376"/>
      <c r="WDS118" s="376"/>
      <c r="WDT118" s="376"/>
      <c r="WDU118" s="376"/>
      <c r="WDV118" s="376"/>
      <c r="WDW118" s="376"/>
      <c r="WDX118" s="376"/>
      <c r="WDY118" s="376"/>
      <c r="WDZ118" s="376"/>
      <c r="WEA118" s="376"/>
      <c r="WEB118" s="376"/>
      <c r="WEC118" s="376"/>
      <c r="WED118" s="376"/>
      <c r="WEE118" s="376"/>
      <c r="WEF118" s="376"/>
      <c r="WEG118" s="376"/>
      <c r="WEH118" s="376"/>
      <c r="WEI118" s="376"/>
      <c r="WEJ118" s="376"/>
      <c r="WEK118" s="376"/>
      <c r="WEL118" s="376"/>
      <c r="WEM118" s="376"/>
      <c r="WEN118" s="376"/>
      <c r="WEO118" s="376"/>
      <c r="WEP118" s="376"/>
      <c r="WEQ118" s="376"/>
      <c r="WER118" s="376"/>
      <c r="WES118" s="376"/>
      <c r="WET118" s="376"/>
      <c r="WEU118" s="376"/>
      <c r="WEV118" s="376"/>
      <c r="WEW118" s="376"/>
      <c r="WEX118" s="376"/>
      <c r="WEY118" s="376"/>
      <c r="WEZ118" s="376"/>
      <c r="WFA118" s="376"/>
      <c r="WFB118" s="376"/>
      <c r="WFC118" s="376"/>
      <c r="WFD118" s="376"/>
      <c r="WFE118" s="376"/>
      <c r="WFF118" s="376"/>
      <c r="WFG118" s="376"/>
      <c r="WFH118" s="376"/>
      <c r="WFI118" s="376"/>
      <c r="WFJ118" s="376"/>
      <c r="WFK118" s="376"/>
      <c r="WFL118" s="376"/>
      <c r="WFM118" s="376"/>
      <c r="WFN118" s="376"/>
      <c r="WFO118" s="376"/>
      <c r="WFP118" s="376"/>
      <c r="WFQ118" s="376"/>
      <c r="WFR118" s="376"/>
      <c r="WFS118" s="376"/>
      <c r="WFT118" s="376"/>
      <c r="WFU118" s="376"/>
      <c r="WFV118" s="376"/>
      <c r="WFW118" s="376"/>
      <c r="WFX118" s="376"/>
      <c r="WFY118" s="376"/>
      <c r="WFZ118" s="376"/>
      <c r="WGA118" s="376"/>
      <c r="WGB118" s="376"/>
      <c r="WGC118" s="376"/>
      <c r="WGD118" s="376"/>
      <c r="WGE118" s="376"/>
      <c r="WGF118" s="376"/>
      <c r="WGG118" s="376"/>
      <c r="WGH118" s="376"/>
      <c r="WGI118" s="376"/>
      <c r="WGJ118" s="376"/>
      <c r="WGK118" s="376"/>
      <c r="WGL118" s="376"/>
      <c r="WGM118" s="376"/>
      <c r="WGN118" s="376"/>
      <c r="WGO118" s="376"/>
      <c r="WGP118" s="376"/>
      <c r="WGQ118" s="376"/>
      <c r="WGR118" s="376"/>
      <c r="WGS118" s="376"/>
      <c r="WGT118" s="376"/>
      <c r="WGU118" s="376"/>
      <c r="WGV118" s="376"/>
      <c r="WGW118" s="376"/>
      <c r="WGX118" s="376"/>
      <c r="WGY118" s="376"/>
      <c r="WGZ118" s="376"/>
      <c r="WHA118" s="376"/>
      <c r="WHB118" s="376"/>
      <c r="WHC118" s="376"/>
      <c r="WHD118" s="376"/>
      <c r="WHE118" s="376"/>
      <c r="WHF118" s="376"/>
      <c r="WHG118" s="376"/>
      <c r="WHH118" s="376"/>
      <c r="WHI118" s="376"/>
      <c r="WHJ118" s="376"/>
      <c r="WHK118" s="376"/>
      <c r="WHL118" s="376"/>
      <c r="WHM118" s="376"/>
      <c r="WHN118" s="376"/>
      <c r="WHO118" s="376"/>
      <c r="WHP118" s="376"/>
      <c r="WHQ118" s="376"/>
      <c r="WHR118" s="376"/>
      <c r="WHS118" s="376"/>
      <c r="WHT118" s="376"/>
      <c r="WHU118" s="376"/>
      <c r="WHV118" s="376"/>
      <c r="WHW118" s="376"/>
      <c r="WHX118" s="376"/>
      <c r="WHY118" s="376"/>
      <c r="WHZ118" s="376"/>
      <c r="WIA118" s="376"/>
      <c r="WIB118" s="376"/>
      <c r="WIC118" s="376"/>
      <c r="WID118" s="376"/>
      <c r="WIE118" s="376"/>
      <c r="WIF118" s="376"/>
      <c r="WIG118" s="376"/>
      <c r="WIH118" s="376"/>
      <c r="WII118" s="376"/>
      <c r="WIJ118" s="376"/>
      <c r="WIK118" s="376"/>
      <c r="WIL118" s="376"/>
      <c r="WIM118" s="376"/>
      <c r="WIN118" s="376"/>
      <c r="WIO118" s="376"/>
      <c r="WIP118" s="376"/>
      <c r="WIQ118" s="376"/>
      <c r="WIR118" s="376"/>
      <c r="WIS118" s="376"/>
      <c r="WIT118" s="376"/>
      <c r="WIU118" s="376"/>
      <c r="WIV118" s="376"/>
      <c r="WIW118" s="376"/>
      <c r="WIX118" s="376"/>
      <c r="WIY118" s="376"/>
      <c r="WIZ118" s="376"/>
      <c r="WJA118" s="376"/>
      <c r="WJB118" s="376"/>
      <c r="WJC118" s="376"/>
      <c r="WJD118" s="376"/>
      <c r="WJE118" s="376"/>
      <c r="WJF118" s="376"/>
      <c r="WJG118" s="376"/>
      <c r="WJH118" s="376"/>
      <c r="WJI118" s="376"/>
      <c r="WJJ118" s="376"/>
      <c r="WJK118" s="376"/>
      <c r="WJL118" s="376"/>
      <c r="WJM118" s="376"/>
      <c r="WJN118" s="376"/>
      <c r="WJO118" s="376"/>
      <c r="WJP118" s="376"/>
      <c r="WJQ118" s="376"/>
      <c r="WJR118" s="376"/>
      <c r="WJS118" s="376"/>
      <c r="WJT118" s="376"/>
      <c r="WJU118" s="376"/>
      <c r="WJV118" s="376"/>
      <c r="WJW118" s="376"/>
      <c r="WJX118" s="376"/>
      <c r="WJY118" s="376"/>
      <c r="WJZ118" s="376"/>
      <c r="WKA118" s="376"/>
      <c r="WKB118" s="376"/>
      <c r="WKC118" s="376"/>
      <c r="WKD118" s="376"/>
      <c r="WKE118" s="376"/>
      <c r="WKF118" s="376"/>
      <c r="WKG118" s="376"/>
      <c r="WKH118" s="376"/>
      <c r="WKI118" s="376"/>
      <c r="WKJ118" s="376"/>
      <c r="WKK118" s="376"/>
      <c r="WKL118" s="376"/>
      <c r="WKM118" s="376"/>
      <c r="WKN118" s="376"/>
      <c r="WKO118" s="376"/>
      <c r="WKP118" s="376"/>
      <c r="WKQ118" s="376"/>
      <c r="WKR118" s="376"/>
      <c r="WKS118" s="376"/>
      <c r="WKT118" s="376"/>
      <c r="WKU118" s="376"/>
      <c r="WKV118" s="376"/>
      <c r="WKW118" s="376"/>
      <c r="WKX118" s="376"/>
      <c r="WKY118" s="376"/>
      <c r="WKZ118" s="376"/>
      <c r="WLA118" s="376"/>
      <c r="WLB118" s="376"/>
      <c r="WLC118" s="376"/>
      <c r="WLD118" s="376"/>
      <c r="WLE118" s="376"/>
      <c r="WLF118" s="376"/>
      <c r="WLG118" s="376"/>
      <c r="WLH118" s="376"/>
      <c r="WLI118" s="376"/>
      <c r="WLJ118" s="376"/>
      <c r="WLK118" s="376"/>
      <c r="WLL118" s="376"/>
      <c r="WLM118" s="376"/>
      <c r="WLN118" s="376"/>
      <c r="WLO118" s="376"/>
      <c r="WLP118" s="376"/>
      <c r="WLQ118" s="376"/>
      <c r="WLR118" s="376"/>
      <c r="WLS118" s="376"/>
      <c r="WLT118" s="376"/>
      <c r="WLU118" s="376"/>
      <c r="WLV118" s="376"/>
      <c r="WLW118" s="376"/>
      <c r="WLX118" s="376"/>
      <c r="WLY118" s="376"/>
      <c r="WLZ118" s="376"/>
      <c r="WMA118" s="376"/>
      <c r="WMB118" s="376"/>
      <c r="WMC118" s="376"/>
      <c r="WMD118" s="376"/>
      <c r="WME118" s="376"/>
      <c r="WMF118" s="376"/>
      <c r="WMG118" s="376"/>
      <c r="WMH118" s="376"/>
      <c r="WMI118" s="376"/>
      <c r="WMJ118" s="376"/>
      <c r="WMK118" s="376"/>
      <c r="WML118" s="376"/>
      <c r="WMM118" s="376"/>
      <c r="WMN118" s="376"/>
      <c r="WMO118" s="376"/>
      <c r="WMP118" s="376"/>
      <c r="WMQ118" s="376"/>
      <c r="WMR118" s="376"/>
      <c r="WMS118" s="376"/>
      <c r="WMT118" s="376"/>
      <c r="WMU118" s="376"/>
      <c r="WMV118" s="376"/>
      <c r="WMW118" s="376"/>
      <c r="WMX118" s="376"/>
      <c r="WMY118" s="376"/>
      <c r="WMZ118" s="376"/>
      <c r="WNA118" s="376"/>
      <c r="WNB118" s="376"/>
      <c r="WNC118" s="376"/>
      <c r="WND118" s="376"/>
      <c r="WNE118" s="376"/>
      <c r="WNF118" s="376"/>
      <c r="WNG118" s="376"/>
      <c r="WNH118" s="376"/>
      <c r="WNI118" s="376"/>
      <c r="WNJ118" s="376"/>
      <c r="WNK118" s="376"/>
      <c r="WNL118" s="376"/>
      <c r="WNM118" s="376"/>
      <c r="WNN118" s="376"/>
      <c r="WNO118" s="376"/>
      <c r="WNP118" s="376"/>
      <c r="WNQ118" s="376"/>
      <c r="WNR118" s="376"/>
      <c r="WNS118" s="376"/>
      <c r="WNT118" s="376"/>
      <c r="WNU118" s="376"/>
      <c r="WNV118" s="376"/>
      <c r="WNW118" s="376"/>
      <c r="WNX118" s="376"/>
      <c r="WNY118" s="376"/>
      <c r="WNZ118" s="376"/>
      <c r="WOA118" s="376"/>
      <c r="WOB118" s="376"/>
      <c r="WOC118" s="376"/>
      <c r="WOD118" s="376"/>
      <c r="WOE118" s="376"/>
      <c r="WOF118" s="376"/>
      <c r="WOG118" s="376"/>
      <c r="WOH118" s="376"/>
      <c r="WOI118" s="376"/>
      <c r="WOJ118" s="376"/>
      <c r="WOK118" s="376"/>
      <c r="WOL118" s="376"/>
      <c r="WOM118" s="376"/>
      <c r="WON118" s="376"/>
      <c r="WOO118" s="376"/>
      <c r="WOP118" s="376"/>
      <c r="WOQ118" s="376"/>
      <c r="WOR118" s="376"/>
      <c r="WOS118" s="376"/>
      <c r="WOT118" s="376"/>
      <c r="WOU118" s="376"/>
      <c r="WOV118" s="376"/>
      <c r="WOW118" s="376"/>
      <c r="WOX118" s="376"/>
      <c r="WOY118" s="376"/>
      <c r="WOZ118" s="376"/>
      <c r="WPA118" s="376"/>
      <c r="WPB118" s="376"/>
      <c r="WPC118" s="376"/>
      <c r="WPD118" s="376"/>
      <c r="WPE118" s="376"/>
      <c r="WPF118" s="376"/>
      <c r="WPG118" s="376"/>
      <c r="WPH118" s="376"/>
      <c r="WPI118" s="376"/>
      <c r="WPJ118" s="376"/>
      <c r="WPK118" s="376"/>
      <c r="WPL118" s="376"/>
      <c r="WPM118" s="376"/>
      <c r="WPN118" s="376"/>
      <c r="WPO118" s="376"/>
      <c r="WPP118" s="376"/>
      <c r="WPQ118" s="376"/>
      <c r="WPR118" s="376"/>
      <c r="WPS118" s="376"/>
      <c r="WPT118" s="376"/>
      <c r="WPU118" s="376"/>
      <c r="WPV118" s="376"/>
      <c r="WPW118" s="376"/>
      <c r="WPX118" s="376"/>
      <c r="WPY118" s="376"/>
      <c r="WPZ118" s="376"/>
      <c r="WQA118" s="376"/>
      <c r="WQB118" s="376"/>
      <c r="WQC118" s="376"/>
      <c r="WQD118" s="376"/>
      <c r="WQE118" s="376"/>
      <c r="WQF118" s="376"/>
      <c r="WQG118" s="376"/>
      <c r="WQH118" s="376"/>
      <c r="WQI118" s="376"/>
      <c r="WQJ118" s="376"/>
      <c r="WQK118" s="376"/>
      <c r="WQL118" s="376"/>
      <c r="WQM118" s="376"/>
      <c r="WQN118" s="376"/>
      <c r="WQO118" s="376"/>
      <c r="WQP118" s="376"/>
      <c r="WQQ118" s="376"/>
      <c r="WQR118" s="376"/>
      <c r="WQS118" s="376"/>
      <c r="WQT118" s="376"/>
      <c r="WQU118" s="376"/>
      <c r="WQV118" s="376"/>
      <c r="WQW118" s="376"/>
      <c r="WQX118" s="376"/>
      <c r="WQY118" s="376"/>
      <c r="WQZ118" s="376"/>
      <c r="WRA118" s="376"/>
      <c r="WRB118" s="376"/>
      <c r="WRC118" s="376"/>
      <c r="WRD118" s="376"/>
      <c r="WRE118" s="376"/>
      <c r="WRF118" s="376"/>
      <c r="WRG118" s="376"/>
      <c r="WRH118" s="376"/>
      <c r="WRI118" s="376"/>
      <c r="WRJ118" s="376"/>
      <c r="WRK118" s="376"/>
      <c r="WRL118" s="376"/>
      <c r="WRM118" s="376"/>
      <c r="WRN118" s="376"/>
      <c r="WRO118" s="376"/>
      <c r="WRP118" s="376"/>
      <c r="WRQ118" s="376"/>
      <c r="WRR118" s="376"/>
      <c r="WRS118" s="376"/>
      <c r="WRT118" s="376"/>
      <c r="WRU118" s="376"/>
      <c r="WRV118" s="376"/>
      <c r="WRW118" s="376"/>
      <c r="WRX118" s="376"/>
      <c r="WRY118" s="376"/>
      <c r="WRZ118" s="376"/>
      <c r="WSA118" s="376"/>
      <c r="WSB118" s="376"/>
      <c r="WSC118" s="376"/>
      <c r="WSD118" s="376"/>
      <c r="WSE118" s="376"/>
      <c r="WSF118" s="376"/>
      <c r="WSG118" s="376"/>
      <c r="WSH118" s="376"/>
      <c r="WSI118" s="376"/>
      <c r="WSJ118" s="376"/>
      <c r="WSK118" s="376"/>
      <c r="WSL118" s="376"/>
      <c r="WSM118" s="376"/>
      <c r="WSN118" s="376"/>
      <c r="WSO118" s="376"/>
      <c r="WSP118" s="376"/>
      <c r="WSQ118" s="376"/>
      <c r="WSR118" s="376"/>
      <c r="WSS118" s="376"/>
      <c r="WST118" s="376"/>
      <c r="WSU118" s="376"/>
      <c r="WSV118" s="376"/>
      <c r="WSW118" s="376"/>
      <c r="WSX118" s="376"/>
      <c r="WSY118" s="376"/>
      <c r="WSZ118" s="376"/>
      <c r="WTA118" s="376"/>
      <c r="WTB118" s="376"/>
      <c r="WTC118" s="376"/>
      <c r="WTD118" s="376"/>
      <c r="WTE118" s="376"/>
      <c r="WTF118" s="376"/>
      <c r="WTG118" s="376"/>
      <c r="WTH118" s="376"/>
      <c r="WTI118" s="376"/>
      <c r="WTJ118" s="376"/>
      <c r="WTK118" s="376"/>
      <c r="WTL118" s="376"/>
      <c r="WTM118" s="376"/>
      <c r="WTN118" s="376"/>
      <c r="WTO118" s="376"/>
      <c r="WTP118" s="376"/>
      <c r="WTQ118" s="376"/>
      <c r="WTR118" s="376"/>
      <c r="WTS118" s="376"/>
      <c r="WTT118" s="376"/>
      <c r="WTU118" s="376"/>
      <c r="WTV118" s="376"/>
      <c r="WTW118" s="376"/>
      <c r="WTX118" s="376"/>
      <c r="WTY118" s="376"/>
      <c r="WTZ118" s="376"/>
      <c r="WUA118" s="376"/>
      <c r="WUB118" s="376"/>
      <c r="WUC118" s="376"/>
      <c r="WUD118" s="376"/>
      <c r="WUE118" s="376"/>
      <c r="WUF118" s="376"/>
      <c r="WUG118" s="376"/>
      <c r="WUH118" s="376"/>
      <c r="WUI118" s="376"/>
      <c r="WUJ118" s="376"/>
      <c r="WUK118" s="376"/>
      <c r="WUL118" s="376"/>
      <c r="WUM118" s="376"/>
      <c r="WUN118" s="376"/>
      <c r="WUO118" s="376"/>
      <c r="WUP118" s="376"/>
      <c r="WUQ118" s="376"/>
      <c r="WUR118" s="376"/>
      <c r="WUS118" s="376"/>
      <c r="WUT118" s="376"/>
      <c r="WUU118" s="376"/>
      <c r="WUV118" s="376"/>
      <c r="WUW118" s="376"/>
      <c r="WUX118" s="376"/>
      <c r="WUY118" s="376"/>
      <c r="WUZ118" s="376"/>
      <c r="WVA118" s="376"/>
      <c r="WVB118" s="376"/>
      <c r="WVC118" s="376"/>
      <c r="WVD118" s="376"/>
      <c r="WVE118" s="376"/>
      <c r="WVF118" s="376"/>
      <c r="WVG118" s="376"/>
      <c r="WVH118" s="376"/>
      <c r="WVI118" s="376"/>
      <c r="WVJ118" s="376"/>
      <c r="WVK118" s="376"/>
      <c r="WVL118" s="376"/>
      <c r="WVM118" s="376"/>
      <c r="WVN118" s="376"/>
      <c r="WVO118" s="376"/>
      <c r="WVP118" s="376"/>
      <c r="WVQ118" s="376"/>
      <c r="WVR118" s="376"/>
      <c r="WVS118" s="376"/>
      <c r="WVT118" s="376"/>
      <c r="WVU118" s="376"/>
      <c r="WVV118" s="376"/>
      <c r="WVW118" s="376"/>
      <c r="WVX118" s="376"/>
      <c r="WVY118" s="376"/>
      <c r="WVZ118" s="376"/>
      <c r="WWA118" s="376"/>
      <c r="WWB118" s="376"/>
      <c r="WWC118" s="376"/>
      <c r="WWD118" s="376"/>
      <c r="WWE118" s="376"/>
      <c r="WWF118" s="376"/>
      <c r="WWG118" s="376"/>
      <c r="WWH118" s="376"/>
      <c r="WWI118" s="376"/>
      <c r="WWJ118" s="376"/>
      <c r="WWK118" s="376"/>
      <c r="WWL118" s="376"/>
      <c r="WWM118" s="376"/>
      <c r="WWN118" s="376"/>
      <c r="WWO118" s="376"/>
      <c r="WWP118" s="376"/>
      <c r="WWQ118" s="376"/>
      <c r="WWR118" s="376"/>
      <c r="WWS118" s="376"/>
      <c r="WWT118" s="376"/>
      <c r="WWU118" s="376"/>
      <c r="WWV118" s="376"/>
      <c r="WWW118" s="376"/>
      <c r="WWX118" s="376"/>
      <c r="WWY118" s="376"/>
      <c r="WWZ118" s="376"/>
      <c r="WXA118" s="376"/>
      <c r="WXB118" s="376"/>
      <c r="WXC118" s="376"/>
      <c r="WXD118" s="376"/>
      <c r="WXE118" s="376"/>
      <c r="WXF118" s="376"/>
      <c r="WXG118" s="376"/>
      <c r="WXH118" s="376"/>
      <c r="WXI118" s="376"/>
      <c r="WXJ118" s="376"/>
      <c r="WXK118" s="376"/>
      <c r="WXL118" s="376"/>
      <c r="WXM118" s="376"/>
      <c r="WXN118" s="376"/>
      <c r="WXO118" s="376"/>
      <c r="WXP118" s="376"/>
      <c r="WXQ118" s="376"/>
      <c r="WXR118" s="376"/>
      <c r="WXS118" s="376"/>
      <c r="WXT118" s="376"/>
      <c r="WXU118" s="376"/>
      <c r="WXV118" s="376"/>
      <c r="WXW118" s="376"/>
      <c r="WXX118" s="376"/>
      <c r="WXY118" s="376"/>
      <c r="WXZ118" s="376"/>
      <c r="WYA118" s="376"/>
      <c r="WYB118" s="376"/>
      <c r="WYC118" s="376"/>
      <c r="WYD118" s="376"/>
      <c r="WYE118" s="376"/>
      <c r="WYF118" s="376"/>
      <c r="WYG118" s="376"/>
      <c r="WYH118" s="376"/>
      <c r="WYI118" s="376"/>
      <c r="WYJ118" s="376"/>
      <c r="WYK118" s="376"/>
      <c r="WYL118" s="376"/>
      <c r="WYM118" s="376"/>
      <c r="WYN118" s="376"/>
      <c r="WYO118" s="376"/>
      <c r="WYP118" s="376"/>
      <c r="WYQ118" s="376"/>
      <c r="WYR118" s="376"/>
      <c r="WYS118" s="376"/>
      <c r="WYT118" s="376"/>
      <c r="WYU118" s="376"/>
      <c r="WYV118" s="376"/>
      <c r="WYW118" s="376"/>
      <c r="WYX118" s="376"/>
      <c r="WYY118" s="376"/>
      <c r="WYZ118" s="376"/>
      <c r="WZA118" s="376"/>
      <c r="WZB118" s="376"/>
      <c r="WZC118" s="376"/>
      <c r="WZD118" s="376"/>
      <c r="WZE118" s="376"/>
      <c r="WZF118" s="376"/>
      <c r="WZG118" s="376"/>
      <c r="WZH118" s="376"/>
      <c r="WZI118" s="376"/>
      <c r="WZJ118" s="376"/>
      <c r="WZK118" s="376"/>
      <c r="WZL118" s="376"/>
      <c r="WZM118" s="376"/>
      <c r="WZN118" s="376"/>
      <c r="WZO118" s="376"/>
      <c r="WZP118" s="376"/>
      <c r="WZQ118" s="376"/>
      <c r="WZR118" s="376"/>
      <c r="WZS118" s="376"/>
      <c r="WZT118" s="376"/>
      <c r="WZU118" s="376"/>
      <c r="WZV118" s="376"/>
      <c r="WZW118" s="376"/>
      <c r="WZX118" s="376"/>
      <c r="WZY118" s="376"/>
      <c r="WZZ118" s="376"/>
      <c r="XAA118" s="376"/>
      <c r="XAB118" s="376"/>
      <c r="XAC118" s="376"/>
      <c r="XAD118" s="376"/>
      <c r="XAE118" s="376"/>
      <c r="XAF118" s="376"/>
      <c r="XAG118" s="376"/>
      <c r="XAH118" s="376"/>
      <c r="XAI118" s="376"/>
      <c r="XAJ118" s="376"/>
      <c r="XAK118" s="376"/>
      <c r="XAL118" s="376"/>
      <c r="XAM118" s="376"/>
      <c r="XAN118" s="376"/>
      <c r="XAO118" s="376"/>
      <c r="XAP118" s="376"/>
      <c r="XAQ118" s="376"/>
      <c r="XAR118" s="376"/>
      <c r="XAS118" s="376"/>
      <c r="XAT118" s="376"/>
      <c r="XAU118" s="376"/>
      <c r="XAV118" s="376"/>
      <c r="XAW118" s="376"/>
      <c r="XAX118" s="376"/>
      <c r="XAY118" s="376"/>
      <c r="XAZ118" s="376"/>
      <c r="XBA118" s="376"/>
      <c r="XBB118" s="376"/>
      <c r="XBC118" s="376"/>
      <c r="XBD118" s="376"/>
      <c r="XBE118" s="376"/>
      <c r="XBF118" s="376"/>
      <c r="XBG118" s="376"/>
      <c r="XBH118" s="376"/>
      <c r="XBI118" s="376"/>
      <c r="XBJ118" s="376"/>
      <c r="XBK118" s="376"/>
      <c r="XBL118" s="376"/>
      <c r="XBM118" s="376"/>
      <c r="XBN118" s="376"/>
      <c r="XBO118" s="376"/>
      <c r="XBP118" s="376"/>
      <c r="XBQ118" s="376"/>
      <c r="XBR118" s="376"/>
      <c r="XBS118" s="376"/>
      <c r="XBT118" s="376"/>
      <c r="XBU118" s="376"/>
      <c r="XBV118" s="376"/>
      <c r="XBW118" s="376"/>
    </row>
    <row r="119" spans="1:16299" s="367" customFormat="1" x14ac:dyDescent="0.2">
      <c r="A119" s="278"/>
      <c r="B119" s="376"/>
      <c r="C119" s="427"/>
      <c r="D119" s="376"/>
      <c r="E119" s="376"/>
      <c r="F119" s="376"/>
      <c r="G119" s="376"/>
      <c r="H119" s="376"/>
      <c r="I119" s="376"/>
      <c r="J119" s="376"/>
      <c r="K119" s="376"/>
      <c r="L119" s="376"/>
      <c r="M119" s="376"/>
      <c r="N119" s="376"/>
      <c r="O119" s="376"/>
      <c r="P119" s="376"/>
      <c r="Q119" s="376"/>
      <c r="R119" s="376"/>
      <c r="S119" s="376"/>
      <c r="T119" s="376"/>
      <c r="U119" s="376"/>
      <c r="V119" s="376"/>
      <c r="W119" s="376"/>
      <c r="X119" s="376"/>
      <c r="Y119" s="376"/>
      <c r="Z119" s="376"/>
      <c r="AA119" s="376"/>
      <c r="AB119" s="376"/>
      <c r="AC119" s="376"/>
      <c r="AD119" s="376"/>
      <c r="AE119" s="376"/>
      <c r="AF119" s="376"/>
      <c r="AG119" s="376"/>
      <c r="AH119" s="376"/>
      <c r="AI119" s="376"/>
      <c r="AJ119" s="376"/>
      <c r="AK119" s="376"/>
      <c r="AL119" s="376"/>
      <c r="AM119" s="376"/>
      <c r="AN119" s="376"/>
      <c r="AO119" s="376"/>
      <c r="AP119" s="376"/>
      <c r="AQ119" s="376"/>
      <c r="AR119" s="376"/>
      <c r="AS119" s="376"/>
      <c r="AT119" s="376"/>
      <c r="AU119" s="376"/>
      <c r="AV119" s="376"/>
      <c r="AW119" s="376"/>
      <c r="AX119" s="376"/>
      <c r="AY119" s="376"/>
      <c r="AZ119" s="376"/>
      <c r="BA119" s="376"/>
      <c r="BB119" s="376"/>
      <c r="BC119" s="376"/>
      <c r="BD119" s="376"/>
      <c r="BE119" s="376"/>
      <c r="BF119" s="376"/>
      <c r="BG119" s="376"/>
      <c r="BH119" s="376"/>
      <c r="BI119" s="376"/>
      <c r="BJ119" s="376"/>
      <c r="BK119" s="376"/>
      <c r="BL119" s="376"/>
      <c r="BM119" s="376"/>
      <c r="BN119" s="376"/>
      <c r="BO119" s="376"/>
      <c r="BP119" s="376"/>
      <c r="BQ119" s="376"/>
      <c r="BR119" s="376"/>
      <c r="BS119" s="376"/>
      <c r="BT119" s="376"/>
      <c r="BU119" s="376"/>
      <c r="BV119" s="376"/>
      <c r="BW119" s="376"/>
      <c r="BX119" s="376"/>
      <c r="BY119" s="376"/>
      <c r="BZ119" s="376"/>
      <c r="CA119" s="376"/>
      <c r="CB119" s="376"/>
      <c r="CC119" s="376"/>
      <c r="CD119" s="376"/>
      <c r="CE119" s="376"/>
      <c r="CF119" s="376"/>
      <c r="CG119" s="376"/>
      <c r="CH119" s="376"/>
      <c r="CI119" s="376"/>
      <c r="CJ119" s="376"/>
      <c r="CK119" s="376"/>
      <c r="CL119" s="376"/>
      <c r="CM119" s="376"/>
      <c r="CN119" s="376"/>
      <c r="CO119" s="376"/>
      <c r="CP119" s="376"/>
      <c r="CQ119" s="376"/>
      <c r="CR119" s="376"/>
      <c r="CS119" s="376"/>
      <c r="CT119" s="376"/>
      <c r="CU119" s="376"/>
      <c r="CV119" s="376"/>
      <c r="CW119" s="376"/>
      <c r="CX119" s="376"/>
      <c r="CY119" s="376"/>
      <c r="CZ119" s="376"/>
      <c r="DA119" s="376"/>
      <c r="DB119" s="376"/>
      <c r="DC119" s="376"/>
      <c r="DD119" s="376"/>
      <c r="DE119" s="376"/>
      <c r="DF119" s="376"/>
      <c r="DG119" s="376"/>
      <c r="DH119" s="376"/>
      <c r="DI119" s="376"/>
      <c r="DJ119" s="376"/>
      <c r="DK119" s="376"/>
      <c r="DL119" s="376"/>
      <c r="DM119" s="376"/>
      <c r="DN119" s="376"/>
      <c r="DO119" s="376"/>
      <c r="DP119" s="376"/>
      <c r="DQ119" s="376"/>
      <c r="DR119" s="376"/>
      <c r="DS119" s="376"/>
      <c r="DT119" s="376"/>
      <c r="DU119" s="376"/>
      <c r="DV119" s="376"/>
      <c r="DW119" s="376"/>
      <c r="DX119" s="376"/>
      <c r="DY119" s="376"/>
      <c r="DZ119" s="376"/>
      <c r="EA119" s="376"/>
      <c r="EB119" s="376"/>
      <c r="EC119" s="376"/>
      <c r="ED119" s="376"/>
      <c r="EE119" s="376"/>
      <c r="EF119" s="376"/>
      <c r="EG119" s="376"/>
      <c r="EH119" s="376"/>
      <c r="EI119" s="376"/>
      <c r="EJ119" s="376"/>
      <c r="EK119" s="376"/>
      <c r="EL119" s="376"/>
      <c r="EM119" s="376"/>
      <c r="EN119" s="376"/>
      <c r="EO119" s="376"/>
      <c r="EP119" s="376"/>
      <c r="EQ119" s="376"/>
      <c r="ER119" s="376"/>
      <c r="ES119" s="376"/>
      <c r="ET119" s="376"/>
      <c r="EU119" s="376"/>
      <c r="EV119" s="376"/>
      <c r="EW119" s="376"/>
      <c r="EX119" s="376"/>
      <c r="EY119" s="376"/>
      <c r="EZ119" s="376"/>
      <c r="FA119" s="376"/>
      <c r="FB119" s="376"/>
      <c r="FC119" s="376"/>
      <c r="FD119" s="376"/>
      <c r="FE119" s="376"/>
      <c r="FF119" s="376"/>
      <c r="FG119" s="376"/>
      <c r="FH119" s="376"/>
      <c r="FI119" s="376"/>
      <c r="FJ119" s="376"/>
      <c r="FK119" s="376"/>
      <c r="FL119" s="376"/>
      <c r="FM119" s="376"/>
      <c r="FN119" s="376"/>
      <c r="FO119" s="376"/>
      <c r="FP119" s="376"/>
      <c r="FQ119" s="376"/>
      <c r="FR119" s="376"/>
      <c r="FS119" s="376"/>
      <c r="FT119" s="376"/>
      <c r="FU119" s="376"/>
      <c r="FV119" s="376"/>
      <c r="FW119" s="376"/>
      <c r="FX119" s="376"/>
      <c r="FY119" s="376"/>
      <c r="FZ119" s="376"/>
      <c r="GA119" s="376"/>
      <c r="GB119" s="376"/>
      <c r="GC119" s="376"/>
      <c r="GD119" s="376"/>
      <c r="GE119" s="376"/>
      <c r="GF119" s="376"/>
      <c r="GG119" s="376"/>
      <c r="GH119" s="376"/>
      <c r="GI119" s="376"/>
      <c r="GJ119" s="376"/>
      <c r="GK119" s="376"/>
      <c r="GL119" s="376"/>
      <c r="GM119" s="376"/>
      <c r="GN119" s="376"/>
      <c r="GO119" s="376"/>
      <c r="GP119" s="376"/>
      <c r="GQ119" s="376"/>
      <c r="GR119" s="376"/>
      <c r="GS119" s="376"/>
      <c r="GT119" s="376"/>
      <c r="GU119" s="376"/>
      <c r="GV119" s="376"/>
      <c r="GW119" s="376"/>
      <c r="GX119" s="376"/>
      <c r="GY119" s="376"/>
      <c r="GZ119" s="376"/>
      <c r="HA119" s="376"/>
      <c r="HB119" s="376"/>
      <c r="HC119" s="376"/>
      <c r="HD119" s="376"/>
      <c r="HE119" s="376"/>
      <c r="HF119" s="376"/>
      <c r="HG119" s="376"/>
      <c r="HH119" s="376"/>
      <c r="HI119" s="376"/>
      <c r="HJ119" s="376"/>
      <c r="HK119" s="376"/>
      <c r="HL119" s="376"/>
      <c r="HM119" s="376"/>
      <c r="HN119" s="376"/>
      <c r="HO119" s="376"/>
      <c r="HP119" s="376"/>
      <c r="HQ119" s="376"/>
      <c r="HR119" s="376"/>
      <c r="HS119" s="376"/>
      <c r="HT119" s="376"/>
      <c r="HU119" s="376"/>
      <c r="HV119" s="376"/>
      <c r="HW119" s="376"/>
      <c r="HX119" s="376"/>
      <c r="HY119" s="376"/>
      <c r="HZ119" s="376"/>
      <c r="IA119" s="376"/>
      <c r="IB119" s="376"/>
      <c r="IC119" s="376"/>
      <c r="ID119" s="376"/>
      <c r="IE119" s="376"/>
      <c r="IF119" s="376"/>
      <c r="IG119" s="376"/>
      <c r="IH119" s="376"/>
      <c r="II119" s="376"/>
      <c r="IJ119" s="376"/>
      <c r="IK119" s="376"/>
      <c r="IL119" s="376"/>
      <c r="IM119" s="376"/>
      <c r="IN119" s="376"/>
      <c r="IO119" s="376"/>
      <c r="IP119" s="376"/>
      <c r="IQ119" s="376"/>
      <c r="IR119" s="376"/>
      <c r="IS119" s="376"/>
      <c r="IT119" s="376"/>
      <c r="IU119" s="376"/>
      <c r="IV119" s="376"/>
      <c r="IW119" s="376"/>
      <c r="IX119" s="376"/>
      <c r="IY119" s="376"/>
      <c r="IZ119" s="376"/>
      <c r="JA119" s="376"/>
      <c r="JB119" s="376"/>
      <c r="JC119" s="376"/>
      <c r="JD119" s="376"/>
      <c r="JE119" s="376"/>
      <c r="JF119" s="376"/>
      <c r="JG119" s="376"/>
      <c r="JH119" s="376"/>
      <c r="JI119" s="376"/>
      <c r="JJ119" s="376"/>
      <c r="JK119" s="376"/>
      <c r="JL119" s="376"/>
      <c r="JM119" s="376"/>
      <c r="JN119" s="376"/>
      <c r="JO119" s="376"/>
      <c r="JP119" s="376"/>
      <c r="JQ119" s="376"/>
      <c r="JR119" s="376"/>
      <c r="JS119" s="376"/>
      <c r="JT119" s="376"/>
      <c r="JU119" s="376"/>
      <c r="JV119" s="376"/>
      <c r="JW119" s="376"/>
      <c r="JX119" s="376"/>
      <c r="JY119" s="376"/>
      <c r="JZ119" s="376"/>
      <c r="KA119" s="376"/>
      <c r="KB119" s="376"/>
      <c r="KC119" s="376"/>
      <c r="KD119" s="376"/>
      <c r="KE119" s="376"/>
      <c r="KF119" s="376"/>
      <c r="KG119" s="376"/>
      <c r="KH119" s="376"/>
      <c r="KI119" s="376"/>
      <c r="KJ119" s="376"/>
      <c r="KK119" s="376"/>
      <c r="KL119" s="376"/>
      <c r="KM119" s="376"/>
      <c r="KN119" s="376"/>
      <c r="KO119" s="376"/>
      <c r="KP119" s="376"/>
      <c r="KQ119" s="376"/>
      <c r="KR119" s="376"/>
      <c r="KS119" s="376"/>
      <c r="KT119" s="376"/>
      <c r="KU119" s="376"/>
      <c r="KV119" s="376"/>
      <c r="KW119" s="376"/>
      <c r="KX119" s="376"/>
      <c r="KY119" s="376"/>
      <c r="KZ119" s="376"/>
      <c r="LA119" s="376"/>
      <c r="LB119" s="376"/>
      <c r="LC119" s="376"/>
      <c r="LD119" s="376"/>
      <c r="LE119" s="376"/>
      <c r="LF119" s="376"/>
      <c r="LG119" s="376"/>
      <c r="LH119" s="376"/>
      <c r="LI119" s="376"/>
      <c r="LJ119" s="376"/>
      <c r="LK119" s="376"/>
      <c r="LL119" s="376"/>
      <c r="LM119" s="376"/>
      <c r="LN119" s="376"/>
      <c r="LO119" s="376"/>
      <c r="LP119" s="376"/>
      <c r="LQ119" s="376"/>
      <c r="LR119" s="376"/>
      <c r="LS119" s="376"/>
      <c r="LT119" s="376"/>
      <c r="LU119" s="376"/>
      <c r="LV119" s="376"/>
      <c r="LW119" s="376"/>
      <c r="LX119" s="376"/>
      <c r="LY119" s="376"/>
      <c r="LZ119" s="376"/>
      <c r="MA119" s="376"/>
      <c r="MB119" s="376"/>
      <c r="MC119" s="376"/>
      <c r="MD119" s="376"/>
      <c r="ME119" s="376"/>
      <c r="MF119" s="376"/>
      <c r="MG119" s="376"/>
      <c r="MH119" s="376"/>
      <c r="MI119" s="376"/>
      <c r="MJ119" s="376"/>
      <c r="MK119" s="376"/>
      <c r="ML119" s="376"/>
      <c r="MM119" s="376"/>
      <c r="MN119" s="376"/>
      <c r="MO119" s="376"/>
      <c r="MP119" s="376"/>
      <c r="MQ119" s="376"/>
      <c r="MR119" s="376"/>
      <c r="MS119" s="376"/>
      <c r="MT119" s="376"/>
      <c r="MU119" s="376"/>
      <c r="MV119" s="376"/>
      <c r="MW119" s="376"/>
      <c r="MX119" s="376"/>
      <c r="MY119" s="376"/>
      <c r="MZ119" s="376"/>
      <c r="NA119" s="376"/>
      <c r="NB119" s="376"/>
      <c r="NC119" s="376"/>
      <c r="ND119" s="376"/>
      <c r="NE119" s="376"/>
      <c r="NF119" s="376"/>
      <c r="NG119" s="376"/>
      <c r="NH119" s="376"/>
      <c r="NI119" s="376"/>
      <c r="NJ119" s="376"/>
      <c r="NK119" s="376"/>
      <c r="NL119" s="376"/>
      <c r="NM119" s="376"/>
      <c r="NN119" s="376"/>
      <c r="NO119" s="376"/>
      <c r="NP119" s="376"/>
      <c r="NQ119" s="376"/>
      <c r="NR119" s="376"/>
      <c r="NS119" s="376"/>
      <c r="NT119" s="376"/>
      <c r="NU119" s="376"/>
      <c r="NV119" s="376"/>
      <c r="NW119" s="376"/>
      <c r="NX119" s="376"/>
      <c r="NY119" s="376"/>
      <c r="NZ119" s="376"/>
      <c r="OA119" s="376"/>
      <c r="OB119" s="376"/>
      <c r="OC119" s="376"/>
      <c r="OD119" s="376"/>
      <c r="OE119" s="376"/>
      <c r="OF119" s="376"/>
      <c r="OG119" s="376"/>
      <c r="OH119" s="376"/>
      <c r="OI119" s="376"/>
      <c r="OJ119" s="376"/>
      <c r="OK119" s="376"/>
      <c r="OL119" s="376"/>
      <c r="OM119" s="376"/>
      <c r="ON119" s="376"/>
      <c r="OO119" s="376"/>
      <c r="OP119" s="376"/>
      <c r="OQ119" s="376"/>
      <c r="OR119" s="376"/>
      <c r="OS119" s="376"/>
      <c r="OT119" s="376"/>
      <c r="OU119" s="376"/>
      <c r="OV119" s="376"/>
      <c r="OW119" s="376"/>
      <c r="OX119" s="376"/>
      <c r="OY119" s="376"/>
      <c r="OZ119" s="376"/>
      <c r="PA119" s="376"/>
      <c r="PB119" s="376"/>
      <c r="PC119" s="376"/>
      <c r="PD119" s="376"/>
      <c r="PE119" s="376"/>
      <c r="PF119" s="376"/>
      <c r="PG119" s="376"/>
      <c r="PH119" s="376"/>
      <c r="PI119" s="376"/>
      <c r="PJ119" s="376"/>
      <c r="PK119" s="376"/>
      <c r="PL119" s="376"/>
      <c r="PM119" s="376"/>
      <c r="PN119" s="376"/>
      <c r="PO119" s="376"/>
      <c r="PP119" s="376"/>
      <c r="PQ119" s="376"/>
      <c r="PR119" s="376"/>
      <c r="PS119" s="376"/>
      <c r="PT119" s="376"/>
      <c r="PU119" s="376"/>
      <c r="PV119" s="376"/>
      <c r="PW119" s="376"/>
      <c r="PX119" s="376"/>
      <c r="PY119" s="376"/>
      <c r="PZ119" s="376"/>
      <c r="QA119" s="376"/>
      <c r="QB119" s="376"/>
      <c r="QC119" s="376"/>
      <c r="QD119" s="376"/>
      <c r="QE119" s="376"/>
      <c r="QF119" s="376"/>
      <c r="QG119" s="376"/>
      <c r="QH119" s="376"/>
      <c r="QI119" s="376"/>
      <c r="QJ119" s="376"/>
      <c r="QK119" s="376"/>
      <c r="QL119" s="376"/>
      <c r="QM119" s="376"/>
      <c r="QN119" s="376"/>
      <c r="QO119" s="376"/>
      <c r="QP119" s="376"/>
      <c r="QQ119" s="376"/>
      <c r="QR119" s="376"/>
      <c r="QS119" s="376"/>
      <c r="QT119" s="376"/>
      <c r="QU119" s="376"/>
      <c r="QV119" s="376"/>
      <c r="QW119" s="376"/>
      <c r="QX119" s="376"/>
      <c r="QY119" s="376"/>
      <c r="QZ119" s="376"/>
      <c r="RA119" s="376"/>
      <c r="RB119" s="376"/>
      <c r="RC119" s="376"/>
      <c r="RD119" s="376"/>
      <c r="RE119" s="376"/>
      <c r="RF119" s="376"/>
      <c r="RG119" s="376"/>
      <c r="RH119" s="376"/>
      <c r="RI119" s="376"/>
      <c r="RJ119" s="376"/>
      <c r="RK119" s="376"/>
      <c r="RL119" s="376"/>
      <c r="RM119" s="376"/>
      <c r="RN119" s="376"/>
      <c r="RO119" s="376"/>
      <c r="RP119" s="376"/>
      <c r="RQ119" s="376"/>
      <c r="RR119" s="376"/>
      <c r="RS119" s="376"/>
      <c r="RT119" s="376"/>
      <c r="RU119" s="376"/>
      <c r="RV119" s="376"/>
      <c r="RW119" s="376"/>
      <c r="RX119" s="376"/>
      <c r="RY119" s="376"/>
      <c r="RZ119" s="376"/>
      <c r="SA119" s="376"/>
      <c r="SB119" s="376"/>
      <c r="SC119" s="376"/>
      <c r="SD119" s="376"/>
      <c r="SE119" s="376"/>
      <c r="SF119" s="376"/>
      <c r="SG119" s="376"/>
      <c r="SH119" s="376"/>
      <c r="SI119" s="376"/>
      <c r="SJ119" s="376"/>
      <c r="SK119" s="376"/>
      <c r="SL119" s="376"/>
      <c r="SM119" s="376"/>
      <c r="SN119" s="376"/>
      <c r="SO119" s="376"/>
      <c r="SP119" s="376"/>
      <c r="SQ119" s="376"/>
      <c r="SR119" s="376"/>
      <c r="SS119" s="376"/>
      <c r="ST119" s="376"/>
      <c r="SU119" s="376"/>
      <c r="SV119" s="376"/>
      <c r="SW119" s="376"/>
      <c r="SX119" s="376"/>
      <c r="SY119" s="376"/>
      <c r="SZ119" s="376"/>
      <c r="TA119" s="376"/>
      <c r="TB119" s="376"/>
      <c r="TC119" s="376"/>
      <c r="TD119" s="376"/>
      <c r="TE119" s="376"/>
      <c r="TF119" s="376"/>
      <c r="TG119" s="376"/>
      <c r="TH119" s="376"/>
      <c r="TI119" s="376"/>
      <c r="TJ119" s="376"/>
      <c r="TK119" s="376"/>
      <c r="TL119" s="376"/>
      <c r="TM119" s="376"/>
      <c r="TN119" s="376"/>
      <c r="TO119" s="376"/>
      <c r="TP119" s="376"/>
      <c r="TQ119" s="376"/>
      <c r="TR119" s="376"/>
      <c r="TS119" s="376"/>
      <c r="TT119" s="376"/>
      <c r="TU119" s="376"/>
      <c r="TV119" s="376"/>
      <c r="TW119" s="376"/>
      <c r="TX119" s="376"/>
      <c r="TY119" s="376"/>
      <c r="TZ119" s="376"/>
      <c r="UA119" s="376"/>
      <c r="UB119" s="376"/>
      <c r="UC119" s="376"/>
      <c r="UD119" s="376"/>
      <c r="UE119" s="376"/>
      <c r="UF119" s="376"/>
      <c r="UG119" s="376"/>
      <c r="UH119" s="376"/>
      <c r="UI119" s="376"/>
      <c r="UJ119" s="376"/>
      <c r="UK119" s="376"/>
      <c r="UL119" s="376"/>
      <c r="UM119" s="376"/>
      <c r="UN119" s="376"/>
      <c r="UO119" s="376"/>
      <c r="UP119" s="376"/>
      <c r="UQ119" s="376"/>
      <c r="UR119" s="376"/>
      <c r="US119" s="376"/>
      <c r="UT119" s="376"/>
      <c r="UU119" s="376"/>
      <c r="UV119" s="376"/>
      <c r="UW119" s="376"/>
      <c r="UX119" s="376"/>
      <c r="UY119" s="376"/>
      <c r="UZ119" s="376"/>
      <c r="VA119" s="376"/>
      <c r="VB119" s="376"/>
      <c r="VC119" s="376"/>
      <c r="VD119" s="376"/>
      <c r="VE119" s="376"/>
      <c r="VF119" s="376"/>
      <c r="VG119" s="376"/>
      <c r="VH119" s="376"/>
      <c r="VI119" s="376"/>
      <c r="VJ119" s="376"/>
      <c r="VK119" s="376"/>
      <c r="VL119" s="376"/>
      <c r="VM119" s="376"/>
      <c r="VN119" s="376"/>
      <c r="VO119" s="376"/>
      <c r="VP119" s="376"/>
      <c r="VQ119" s="376"/>
      <c r="VR119" s="376"/>
      <c r="VS119" s="376"/>
      <c r="VT119" s="376"/>
      <c r="VU119" s="376"/>
      <c r="VV119" s="376"/>
      <c r="VW119" s="376"/>
      <c r="VX119" s="376"/>
      <c r="VY119" s="376"/>
      <c r="VZ119" s="376"/>
      <c r="WA119" s="376"/>
      <c r="WB119" s="376"/>
      <c r="WC119" s="376"/>
      <c r="WD119" s="376"/>
      <c r="WE119" s="376"/>
      <c r="WF119" s="376"/>
      <c r="WG119" s="376"/>
      <c r="WH119" s="376"/>
      <c r="WI119" s="376"/>
      <c r="WJ119" s="376"/>
      <c r="WK119" s="376"/>
      <c r="WL119" s="376"/>
      <c r="WM119" s="376"/>
      <c r="WN119" s="376"/>
      <c r="WO119" s="376"/>
      <c r="WP119" s="376"/>
      <c r="WQ119" s="376"/>
      <c r="WR119" s="376"/>
      <c r="WS119" s="376"/>
      <c r="WT119" s="376"/>
      <c r="WU119" s="376"/>
      <c r="WV119" s="376"/>
      <c r="WW119" s="376"/>
      <c r="WX119" s="376"/>
      <c r="WY119" s="376"/>
      <c r="WZ119" s="376"/>
      <c r="XA119" s="376"/>
      <c r="XB119" s="376"/>
      <c r="XC119" s="376"/>
      <c r="XD119" s="376"/>
      <c r="XE119" s="376"/>
      <c r="XF119" s="376"/>
      <c r="XG119" s="376"/>
      <c r="XH119" s="376"/>
      <c r="XI119" s="376"/>
      <c r="XJ119" s="376"/>
      <c r="XK119" s="376"/>
      <c r="XL119" s="376"/>
      <c r="XM119" s="376"/>
      <c r="XN119" s="376"/>
      <c r="XO119" s="376"/>
      <c r="XP119" s="376"/>
      <c r="XQ119" s="376"/>
      <c r="XR119" s="376"/>
      <c r="XS119" s="376"/>
      <c r="XT119" s="376"/>
      <c r="XU119" s="376"/>
      <c r="XV119" s="376"/>
      <c r="XW119" s="376"/>
      <c r="XX119" s="376"/>
      <c r="XY119" s="376"/>
      <c r="XZ119" s="376"/>
      <c r="YA119" s="376"/>
      <c r="YB119" s="376"/>
      <c r="YC119" s="376"/>
      <c r="YD119" s="376"/>
      <c r="YE119" s="376"/>
      <c r="YF119" s="376"/>
      <c r="YG119" s="376"/>
      <c r="YH119" s="376"/>
      <c r="YI119" s="376"/>
      <c r="YJ119" s="376"/>
      <c r="YK119" s="376"/>
      <c r="YL119" s="376"/>
      <c r="YM119" s="376"/>
      <c r="YN119" s="376"/>
      <c r="YO119" s="376"/>
      <c r="YP119" s="376"/>
      <c r="YQ119" s="376"/>
      <c r="YR119" s="376"/>
      <c r="YS119" s="376"/>
      <c r="YT119" s="376"/>
      <c r="YU119" s="376"/>
      <c r="YV119" s="376"/>
      <c r="YW119" s="376"/>
      <c r="YX119" s="376"/>
      <c r="YY119" s="376"/>
      <c r="YZ119" s="376"/>
      <c r="ZA119" s="376"/>
      <c r="ZB119" s="376"/>
      <c r="ZC119" s="376"/>
      <c r="ZD119" s="376"/>
      <c r="ZE119" s="376"/>
      <c r="ZF119" s="376"/>
      <c r="ZG119" s="376"/>
      <c r="ZH119" s="376"/>
      <c r="ZI119" s="376"/>
      <c r="ZJ119" s="376"/>
      <c r="ZK119" s="376"/>
      <c r="ZL119" s="376"/>
      <c r="ZM119" s="376"/>
      <c r="ZN119" s="376"/>
      <c r="ZO119" s="376"/>
      <c r="ZP119" s="376"/>
      <c r="ZQ119" s="376"/>
      <c r="ZR119" s="376"/>
      <c r="ZS119" s="376"/>
      <c r="ZT119" s="376"/>
      <c r="ZU119" s="376"/>
      <c r="ZV119" s="376"/>
      <c r="ZW119" s="376"/>
      <c r="ZX119" s="376"/>
      <c r="ZY119" s="376"/>
      <c r="ZZ119" s="376"/>
      <c r="AAA119" s="376"/>
      <c r="AAB119" s="376"/>
      <c r="AAC119" s="376"/>
      <c r="AAD119" s="376"/>
      <c r="AAE119" s="376"/>
      <c r="AAF119" s="376"/>
      <c r="AAG119" s="376"/>
      <c r="AAH119" s="376"/>
      <c r="AAI119" s="376"/>
      <c r="AAJ119" s="376"/>
      <c r="AAK119" s="376"/>
      <c r="AAL119" s="376"/>
      <c r="AAM119" s="376"/>
      <c r="AAN119" s="376"/>
      <c r="AAO119" s="376"/>
      <c r="AAP119" s="376"/>
      <c r="AAQ119" s="376"/>
      <c r="AAR119" s="376"/>
      <c r="AAS119" s="376"/>
      <c r="AAT119" s="376"/>
      <c r="AAU119" s="376"/>
      <c r="AAV119" s="376"/>
      <c r="AAW119" s="376"/>
      <c r="AAX119" s="376"/>
      <c r="AAY119" s="376"/>
      <c r="AAZ119" s="376"/>
      <c r="ABA119" s="376"/>
      <c r="ABB119" s="376"/>
      <c r="ABC119" s="376"/>
      <c r="ABD119" s="376"/>
      <c r="ABE119" s="376"/>
      <c r="ABF119" s="376"/>
      <c r="ABG119" s="376"/>
      <c r="ABH119" s="376"/>
      <c r="ABI119" s="376"/>
      <c r="ABJ119" s="376"/>
      <c r="ABK119" s="376"/>
      <c r="ABL119" s="376"/>
      <c r="ABM119" s="376"/>
      <c r="ABN119" s="376"/>
      <c r="ABO119" s="376"/>
      <c r="ABP119" s="376"/>
      <c r="ABQ119" s="376"/>
      <c r="ABR119" s="376"/>
      <c r="ABS119" s="376"/>
      <c r="ABT119" s="376"/>
      <c r="ABU119" s="376"/>
      <c r="ABV119" s="376"/>
      <c r="ABW119" s="376"/>
      <c r="ABX119" s="376"/>
      <c r="ABY119" s="376"/>
      <c r="ABZ119" s="376"/>
      <c r="ACA119" s="376"/>
      <c r="ACB119" s="376"/>
      <c r="ACC119" s="376"/>
      <c r="ACD119" s="376"/>
      <c r="ACE119" s="376"/>
      <c r="ACF119" s="376"/>
      <c r="ACG119" s="376"/>
      <c r="ACH119" s="376"/>
      <c r="ACI119" s="376"/>
      <c r="ACJ119" s="376"/>
      <c r="ACK119" s="376"/>
      <c r="ACL119" s="376"/>
      <c r="ACM119" s="376"/>
      <c r="ACN119" s="376"/>
      <c r="ACO119" s="376"/>
      <c r="ACP119" s="376"/>
      <c r="ACQ119" s="376"/>
      <c r="ACR119" s="376"/>
      <c r="ACS119" s="376"/>
      <c r="ACT119" s="376"/>
      <c r="ACU119" s="376"/>
      <c r="ACV119" s="376"/>
      <c r="ACW119" s="376"/>
      <c r="ACX119" s="376"/>
      <c r="ACY119" s="376"/>
      <c r="ACZ119" s="376"/>
      <c r="ADA119" s="376"/>
      <c r="ADB119" s="376"/>
      <c r="ADC119" s="376"/>
      <c r="ADD119" s="376"/>
      <c r="ADE119" s="376"/>
      <c r="ADF119" s="376"/>
      <c r="ADG119" s="376"/>
      <c r="ADH119" s="376"/>
      <c r="ADI119" s="376"/>
      <c r="ADJ119" s="376"/>
      <c r="ADK119" s="376"/>
      <c r="ADL119" s="376"/>
      <c r="ADM119" s="376"/>
      <c r="ADN119" s="376"/>
      <c r="ADO119" s="376"/>
      <c r="ADP119" s="376"/>
      <c r="ADQ119" s="376"/>
      <c r="ADR119" s="376"/>
      <c r="ADS119" s="376"/>
      <c r="ADT119" s="376"/>
      <c r="ADU119" s="376"/>
      <c r="ADV119" s="376"/>
      <c r="ADW119" s="376"/>
      <c r="ADX119" s="376"/>
      <c r="ADY119" s="376"/>
      <c r="ADZ119" s="376"/>
      <c r="AEA119" s="376"/>
      <c r="AEB119" s="376"/>
      <c r="AEC119" s="376"/>
      <c r="AED119" s="376"/>
      <c r="AEE119" s="376"/>
      <c r="AEF119" s="376"/>
      <c r="AEG119" s="376"/>
      <c r="AEH119" s="376"/>
      <c r="AEI119" s="376"/>
      <c r="AEJ119" s="376"/>
      <c r="AEK119" s="376"/>
      <c r="AEL119" s="376"/>
      <c r="AEM119" s="376"/>
      <c r="AEN119" s="376"/>
      <c r="AEO119" s="376"/>
      <c r="AEP119" s="376"/>
      <c r="AEQ119" s="376"/>
      <c r="AER119" s="376"/>
      <c r="AES119" s="376"/>
      <c r="AET119" s="376"/>
      <c r="AEU119" s="376"/>
      <c r="AEV119" s="376"/>
      <c r="AEW119" s="376"/>
      <c r="AEX119" s="376"/>
      <c r="AEY119" s="376"/>
      <c r="AEZ119" s="376"/>
      <c r="AFA119" s="376"/>
      <c r="AFB119" s="376"/>
      <c r="AFC119" s="376"/>
      <c r="AFD119" s="376"/>
      <c r="AFE119" s="376"/>
      <c r="AFF119" s="376"/>
      <c r="AFG119" s="376"/>
      <c r="AFH119" s="376"/>
      <c r="AFI119" s="376"/>
      <c r="AFJ119" s="376"/>
      <c r="AFK119" s="376"/>
      <c r="AFL119" s="376"/>
      <c r="AFM119" s="376"/>
      <c r="AFN119" s="376"/>
      <c r="AFO119" s="376"/>
      <c r="AFP119" s="376"/>
      <c r="AFQ119" s="376"/>
      <c r="AFR119" s="376"/>
      <c r="AFS119" s="376"/>
      <c r="AFT119" s="376"/>
      <c r="AFU119" s="376"/>
      <c r="AFV119" s="376"/>
      <c r="AFW119" s="376"/>
      <c r="AFX119" s="376"/>
      <c r="AFY119" s="376"/>
      <c r="AFZ119" s="376"/>
      <c r="AGA119" s="376"/>
      <c r="AGB119" s="376"/>
      <c r="AGC119" s="376"/>
      <c r="AGD119" s="376"/>
      <c r="AGE119" s="376"/>
      <c r="AGF119" s="376"/>
      <c r="AGG119" s="376"/>
      <c r="AGH119" s="376"/>
      <c r="AGI119" s="376"/>
      <c r="AGJ119" s="376"/>
      <c r="AGK119" s="376"/>
      <c r="AGL119" s="376"/>
      <c r="AGM119" s="376"/>
      <c r="AGN119" s="376"/>
      <c r="AGO119" s="376"/>
      <c r="AGP119" s="376"/>
      <c r="AGQ119" s="376"/>
      <c r="AGR119" s="376"/>
      <c r="AGS119" s="376"/>
      <c r="AGT119" s="376"/>
      <c r="AGU119" s="376"/>
      <c r="AGV119" s="376"/>
      <c r="AGW119" s="376"/>
      <c r="AGX119" s="376"/>
      <c r="AGY119" s="376"/>
      <c r="AGZ119" s="376"/>
      <c r="AHA119" s="376"/>
      <c r="AHB119" s="376"/>
      <c r="AHC119" s="376"/>
      <c r="AHD119" s="376"/>
      <c r="AHE119" s="376"/>
      <c r="AHF119" s="376"/>
      <c r="AHG119" s="376"/>
      <c r="AHH119" s="376"/>
      <c r="AHI119" s="376"/>
      <c r="AHJ119" s="376"/>
      <c r="AHK119" s="376"/>
      <c r="AHL119" s="376"/>
      <c r="AHM119" s="376"/>
      <c r="AHN119" s="376"/>
      <c r="AHO119" s="376"/>
      <c r="AHP119" s="376"/>
      <c r="AHQ119" s="376"/>
      <c r="AHR119" s="376"/>
      <c r="AHS119" s="376"/>
      <c r="AHT119" s="376"/>
      <c r="AHU119" s="376"/>
      <c r="AHV119" s="376"/>
      <c r="AHW119" s="376"/>
      <c r="AHX119" s="376"/>
      <c r="AHY119" s="376"/>
      <c r="AHZ119" s="376"/>
      <c r="AIA119" s="376"/>
      <c r="AIB119" s="376"/>
      <c r="AIC119" s="376"/>
      <c r="AID119" s="376"/>
      <c r="AIE119" s="376"/>
      <c r="AIF119" s="376"/>
      <c r="AIG119" s="376"/>
      <c r="AIH119" s="376"/>
      <c r="AII119" s="376"/>
      <c r="AIJ119" s="376"/>
      <c r="AIK119" s="376"/>
      <c r="AIL119" s="376"/>
      <c r="AIM119" s="376"/>
      <c r="AIN119" s="376"/>
      <c r="AIO119" s="376"/>
      <c r="AIP119" s="376"/>
      <c r="AIQ119" s="376"/>
      <c r="AIR119" s="376"/>
      <c r="AIS119" s="376"/>
      <c r="AIT119" s="376"/>
      <c r="AIU119" s="376"/>
      <c r="AIV119" s="376"/>
      <c r="AIW119" s="376"/>
      <c r="AIX119" s="376"/>
      <c r="AIY119" s="376"/>
      <c r="AIZ119" s="376"/>
      <c r="AJA119" s="376"/>
      <c r="AJB119" s="376"/>
      <c r="AJC119" s="376"/>
      <c r="AJD119" s="376"/>
      <c r="AJE119" s="376"/>
      <c r="AJF119" s="376"/>
      <c r="AJG119" s="376"/>
      <c r="AJH119" s="376"/>
      <c r="AJI119" s="376"/>
      <c r="AJJ119" s="376"/>
      <c r="AJK119" s="376"/>
      <c r="AJL119" s="376"/>
      <c r="AJM119" s="376"/>
      <c r="AJN119" s="376"/>
      <c r="AJO119" s="376"/>
      <c r="AJP119" s="376"/>
      <c r="AJQ119" s="376"/>
      <c r="AJR119" s="376"/>
      <c r="AJS119" s="376"/>
      <c r="AJT119" s="376"/>
      <c r="AJU119" s="376"/>
      <c r="AJV119" s="376"/>
      <c r="AJW119" s="376"/>
      <c r="AJX119" s="376"/>
      <c r="AJY119" s="376"/>
      <c r="AJZ119" s="376"/>
      <c r="AKA119" s="376"/>
      <c r="AKB119" s="376"/>
      <c r="AKC119" s="376"/>
      <c r="AKD119" s="376"/>
      <c r="AKE119" s="376"/>
      <c r="AKF119" s="376"/>
      <c r="AKG119" s="376"/>
      <c r="AKH119" s="376"/>
      <c r="AKI119" s="376"/>
      <c r="AKJ119" s="376"/>
      <c r="AKK119" s="376"/>
      <c r="AKL119" s="376"/>
      <c r="AKM119" s="376"/>
      <c r="AKN119" s="376"/>
      <c r="AKO119" s="376"/>
      <c r="AKP119" s="376"/>
      <c r="AKQ119" s="376"/>
      <c r="AKR119" s="376"/>
      <c r="AKS119" s="376"/>
      <c r="AKT119" s="376"/>
      <c r="AKU119" s="376"/>
      <c r="AKV119" s="376"/>
      <c r="AKW119" s="376"/>
      <c r="AKX119" s="376"/>
      <c r="AKY119" s="376"/>
      <c r="AKZ119" s="376"/>
      <c r="ALA119" s="376"/>
      <c r="ALB119" s="376"/>
      <c r="ALC119" s="376"/>
      <c r="ALD119" s="376"/>
      <c r="ALE119" s="376"/>
      <c r="ALF119" s="376"/>
      <c r="ALG119" s="376"/>
      <c r="ALH119" s="376"/>
      <c r="ALI119" s="376"/>
      <c r="ALJ119" s="376"/>
      <c r="ALK119" s="376"/>
      <c r="ALL119" s="376"/>
      <c r="ALM119" s="376"/>
      <c r="ALN119" s="376"/>
      <c r="ALO119" s="376"/>
      <c r="ALP119" s="376"/>
      <c r="ALQ119" s="376"/>
      <c r="ALR119" s="376"/>
      <c r="ALS119" s="376"/>
      <c r="ALT119" s="376"/>
      <c r="ALU119" s="376"/>
      <c r="ALV119" s="376"/>
      <c r="ALW119" s="376"/>
      <c r="ALX119" s="376"/>
      <c r="ALY119" s="376"/>
      <c r="ALZ119" s="376"/>
      <c r="AMA119" s="376"/>
      <c r="AMB119" s="376"/>
      <c r="AMC119" s="376"/>
      <c r="AMD119" s="376"/>
      <c r="AME119" s="376"/>
      <c r="AMF119" s="376"/>
      <c r="AMG119" s="376"/>
      <c r="AMH119" s="376"/>
      <c r="AMI119" s="376"/>
      <c r="AMJ119" s="376"/>
      <c r="AMK119" s="376"/>
      <c r="AML119" s="376"/>
      <c r="AMM119" s="376"/>
      <c r="AMN119" s="376"/>
      <c r="AMO119" s="376"/>
      <c r="AMP119" s="376"/>
      <c r="AMQ119" s="376"/>
      <c r="AMR119" s="376"/>
      <c r="AMS119" s="376"/>
      <c r="AMT119" s="376"/>
      <c r="AMU119" s="376"/>
      <c r="AMV119" s="376"/>
      <c r="AMW119" s="376"/>
      <c r="AMX119" s="376"/>
      <c r="AMY119" s="376"/>
      <c r="AMZ119" s="376"/>
      <c r="ANA119" s="376"/>
      <c r="ANB119" s="376"/>
      <c r="ANC119" s="376"/>
      <c r="AND119" s="376"/>
      <c r="ANE119" s="376"/>
      <c r="ANF119" s="376"/>
      <c r="ANG119" s="376"/>
      <c r="ANH119" s="376"/>
      <c r="ANI119" s="376"/>
      <c r="ANJ119" s="376"/>
      <c r="ANK119" s="376"/>
      <c r="ANL119" s="376"/>
      <c r="ANM119" s="376"/>
      <c r="ANN119" s="376"/>
      <c r="ANO119" s="376"/>
      <c r="ANP119" s="376"/>
      <c r="ANQ119" s="376"/>
      <c r="ANR119" s="376"/>
      <c r="ANS119" s="376"/>
      <c r="ANT119" s="376"/>
      <c r="ANU119" s="376"/>
      <c r="ANV119" s="376"/>
      <c r="ANW119" s="376"/>
      <c r="ANX119" s="376"/>
      <c r="ANY119" s="376"/>
      <c r="ANZ119" s="376"/>
      <c r="AOA119" s="376"/>
      <c r="AOB119" s="376"/>
      <c r="AOC119" s="376"/>
      <c r="AOD119" s="376"/>
      <c r="AOE119" s="376"/>
      <c r="AOF119" s="376"/>
      <c r="AOG119" s="376"/>
      <c r="AOH119" s="376"/>
      <c r="AOI119" s="376"/>
      <c r="AOJ119" s="376"/>
      <c r="AOK119" s="376"/>
      <c r="AOL119" s="376"/>
      <c r="AOM119" s="376"/>
      <c r="AON119" s="376"/>
      <c r="AOO119" s="376"/>
      <c r="AOP119" s="376"/>
      <c r="AOQ119" s="376"/>
      <c r="AOR119" s="376"/>
      <c r="AOS119" s="376"/>
      <c r="AOT119" s="376"/>
      <c r="AOU119" s="376"/>
      <c r="AOV119" s="376"/>
      <c r="AOW119" s="376"/>
      <c r="AOX119" s="376"/>
      <c r="AOY119" s="376"/>
      <c r="AOZ119" s="376"/>
      <c r="APA119" s="376"/>
      <c r="APB119" s="376"/>
      <c r="APC119" s="376"/>
      <c r="APD119" s="376"/>
      <c r="APE119" s="376"/>
      <c r="APF119" s="376"/>
      <c r="APG119" s="376"/>
      <c r="APH119" s="376"/>
      <c r="API119" s="376"/>
      <c r="APJ119" s="376"/>
      <c r="APK119" s="376"/>
      <c r="APL119" s="376"/>
      <c r="APM119" s="376"/>
      <c r="APN119" s="376"/>
      <c r="APO119" s="376"/>
      <c r="APP119" s="376"/>
      <c r="APQ119" s="376"/>
      <c r="APR119" s="376"/>
      <c r="APS119" s="376"/>
      <c r="APT119" s="376"/>
      <c r="APU119" s="376"/>
      <c r="APV119" s="376"/>
      <c r="APW119" s="376"/>
      <c r="APX119" s="376"/>
      <c r="APY119" s="376"/>
      <c r="APZ119" s="376"/>
      <c r="AQA119" s="376"/>
      <c r="AQB119" s="376"/>
      <c r="AQC119" s="376"/>
      <c r="AQD119" s="376"/>
      <c r="AQE119" s="376"/>
      <c r="AQF119" s="376"/>
      <c r="AQG119" s="376"/>
      <c r="AQH119" s="376"/>
      <c r="AQI119" s="376"/>
      <c r="AQJ119" s="376"/>
      <c r="AQK119" s="376"/>
      <c r="AQL119" s="376"/>
      <c r="AQM119" s="376"/>
      <c r="AQN119" s="376"/>
      <c r="AQO119" s="376"/>
      <c r="AQP119" s="376"/>
      <c r="AQQ119" s="376"/>
      <c r="AQR119" s="376"/>
      <c r="AQS119" s="376"/>
      <c r="AQT119" s="376"/>
      <c r="AQU119" s="376"/>
      <c r="AQV119" s="376"/>
      <c r="AQW119" s="376"/>
      <c r="AQX119" s="376"/>
      <c r="AQY119" s="376"/>
      <c r="AQZ119" s="376"/>
      <c r="ARA119" s="376"/>
      <c r="ARB119" s="376"/>
      <c r="ARC119" s="376"/>
      <c r="ARD119" s="376"/>
      <c r="ARE119" s="376"/>
      <c r="ARF119" s="376"/>
      <c r="ARG119" s="376"/>
      <c r="ARH119" s="376"/>
      <c r="ARI119" s="376"/>
      <c r="ARJ119" s="376"/>
      <c r="ARK119" s="376"/>
      <c r="ARL119" s="376"/>
      <c r="ARM119" s="376"/>
      <c r="ARN119" s="376"/>
      <c r="ARO119" s="376"/>
      <c r="ARP119" s="376"/>
      <c r="ARQ119" s="376"/>
      <c r="ARR119" s="376"/>
      <c r="ARS119" s="376"/>
      <c r="ART119" s="376"/>
      <c r="ARU119" s="376"/>
      <c r="ARV119" s="376"/>
      <c r="ARW119" s="376"/>
      <c r="ARX119" s="376"/>
      <c r="ARY119" s="376"/>
      <c r="ARZ119" s="376"/>
      <c r="ASA119" s="376"/>
      <c r="ASB119" s="376"/>
      <c r="ASC119" s="376"/>
      <c r="ASD119" s="376"/>
      <c r="ASE119" s="376"/>
      <c r="ASF119" s="376"/>
      <c r="ASG119" s="376"/>
      <c r="ASH119" s="376"/>
      <c r="ASI119" s="376"/>
      <c r="ASJ119" s="376"/>
      <c r="ASK119" s="376"/>
      <c r="ASL119" s="376"/>
      <c r="ASM119" s="376"/>
      <c r="ASN119" s="376"/>
      <c r="ASO119" s="376"/>
      <c r="ASP119" s="376"/>
      <c r="ASQ119" s="376"/>
      <c r="ASR119" s="376"/>
      <c r="ASS119" s="376"/>
      <c r="AST119" s="376"/>
      <c r="ASU119" s="376"/>
      <c r="ASV119" s="376"/>
      <c r="ASW119" s="376"/>
      <c r="ASX119" s="376"/>
      <c r="ASY119" s="376"/>
      <c r="ASZ119" s="376"/>
      <c r="ATA119" s="376"/>
      <c r="ATB119" s="376"/>
      <c r="ATC119" s="376"/>
      <c r="ATD119" s="376"/>
      <c r="ATE119" s="376"/>
      <c r="ATF119" s="376"/>
      <c r="ATG119" s="376"/>
      <c r="ATH119" s="376"/>
      <c r="ATI119" s="376"/>
      <c r="ATJ119" s="376"/>
      <c r="ATK119" s="376"/>
      <c r="ATL119" s="376"/>
      <c r="ATM119" s="376"/>
      <c r="ATN119" s="376"/>
      <c r="ATO119" s="376"/>
      <c r="ATP119" s="376"/>
      <c r="ATQ119" s="376"/>
      <c r="ATR119" s="376"/>
      <c r="ATS119" s="376"/>
      <c r="ATT119" s="376"/>
      <c r="ATU119" s="376"/>
      <c r="ATV119" s="376"/>
      <c r="ATW119" s="376"/>
      <c r="ATX119" s="376"/>
      <c r="ATY119" s="376"/>
      <c r="ATZ119" s="376"/>
      <c r="AUA119" s="376"/>
      <c r="AUB119" s="376"/>
      <c r="AUC119" s="376"/>
      <c r="AUD119" s="376"/>
      <c r="AUE119" s="376"/>
      <c r="AUF119" s="376"/>
      <c r="AUG119" s="376"/>
      <c r="AUH119" s="376"/>
      <c r="AUI119" s="376"/>
      <c r="AUJ119" s="376"/>
      <c r="AUK119" s="376"/>
      <c r="AUL119" s="376"/>
      <c r="AUM119" s="376"/>
      <c r="AUN119" s="376"/>
      <c r="AUO119" s="376"/>
      <c r="AUP119" s="376"/>
      <c r="AUQ119" s="376"/>
      <c r="AUR119" s="376"/>
      <c r="AUS119" s="376"/>
      <c r="AUT119" s="376"/>
      <c r="AUU119" s="376"/>
      <c r="AUV119" s="376"/>
      <c r="AUW119" s="376"/>
      <c r="AUX119" s="376"/>
      <c r="AUY119" s="376"/>
      <c r="AUZ119" s="376"/>
      <c r="AVA119" s="376"/>
      <c r="AVB119" s="376"/>
      <c r="AVC119" s="376"/>
      <c r="AVD119" s="376"/>
      <c r="AVE119" s="376"/>
      <c r="AVF119" s="376"/>
      <c r="AVG119" s="376"/>
      <c r="AVH119" s="376"/>
      <c r="AVI119" s="376"/>
      <c r="AVJ119" s="376"/>
      <c r="AVK119" s="376"/>
      <c r="AVL119" s="376"/>
      <c r="AVM119" s="376"/>
      <c r="AVN119" s="376"/>
      <c r="AVO119" s="376"/>
      <c r="AVP119" s="376"/>
      <c r="AVQ119" s="376"/>
      <c r="AVR119" s="376"/>
      <c r="AVS119" s="376"/>
      <c r="AVT119" s="376"/>
      <c r="AVU119" s="376"/>
      <c r="AVV119" s="376"/>
      <c r="AVW119" s="376"/>
      <c r="AVX119" s="376"/>
      <c r="AVY119" s="376"/>
      <c r="AVZ119" s="376"/>
      <c r="AWA119" s="376"/>
      <c r="AWB119" s="376"/>
      <c r="AWC119" s="376"/>
      <c r="AWD119" s="376"/>
      <c r="AWE119" s="376"/>
      <c r="AWF119" s="376"/>
      <c r="AWG119" s="376"/>
      <c r="AWH119" s="376"/>
      <c r="AWI119" s="376"/>
      <c r="AWJ119" s="376"/>
      <c r="AWK119" s="376"/>
      <c r="AWL119" s="376"/>
      <c r="AWM119" s="376"/>
      <c r="AWN119" s="376"/>
      <c r="AWO119" s="376"/>
      <c r="AWP119" s="376"/>
      <c r="AWQ119" s="376"/>
      <c r="AWR119" s="376"/>
      <c r="AWS119" s="376"/>
      <c r="AWT119" s="376"/>
      <c r="AWU119" s="376"/>
      <c r="AWV119" s="376"/>
      <c r="AWW119" s="376"/>
      <c r="AWX119" s="376"/>
      <c r="AWY119" s="376"/>
      <c r="AWZ119" s="376"/>
      <c r="AXA119" s="376"/>
      <c r="AXB119" s="376"/>
      <c r="AXC119" s="376"/>
      <c r="AXD119" s="376"/>
      <c r="AXE119" s="376"/>
      <c r="AXF119" s="376"/>
      <c r="AXG119" s="376"/>
      <c r="AXH119" s="376"/>
      <c r="AXI119" s="376"/>
      <c r="AXJ119" s="376"/>
      <c r="AXK119" s="376"/>
      <c r="AXL119" s="376"/>
      <c r="AXM119" s="376"/>
      <c r="AXN119" s="376"/>
      <c r="AXO119" s="376"/>
      <c r="AXP119" s="376"/>
      <c r="AXQ119" s="376"/>
      <c r="AXR119" s="376"/>
      <c r="AXS119" s="376"/>
      <c r="AXT119" s="376"/>
      <c r="AXU119" s="376"/>
      <c r="AXV119" s="376"/>
      <c r="AXW119" s="376"/>
      <c r="AXX119" s="376"/>
      <c r="AXY119" s="376"/>
      <c r="AXZ119" s="376"/>
      <c r="AYA119" s="376"/>
      <c r="AYB119" s="376"/>
      <c r="AYC119" s="376"/>
      <c r="AYD119" s="376"/>
      <c r="AYE119" s="376"/>
      <c r="AYF119" s="376"/>
      <c r="AYG119" s="376"/>
      <c r="AYH119" s="376"/>
      <c r="AYI119" s="376"/>
      <c r="AYJ119" s="376"/>
      <c r="AYK119" s="376"/>
      <c r="AYL119" s="376"/>
      <c r="AYM119" s="376"/>
      <c r="AYN119" s="376"/>
      <c r="AYO119" s="376"/>
      <c r="AYP119" s="376"/>
      <c r="AYQ119" s="376"/>
      <c r="AYR119" s="376"/>
      <c r="AYS119" s="376"/>
      <c r="AYT119" s="376"/>
      <c r="AYU119" s="376"/>
      <c r="AYV119" s="376"/>
      <c r="AYW119" s="376"/>
      <c r="AYX119" s="376"/>
      <c r="AYY119" s="376"/>
      <c r="AYZ119" s="376"/>
      <c r="AZA119" s="376"/>
      <c r="AZB119" s="376"/>
      <c r="AZC119" s="376"/>
      <c r="AZD119" s="376"/>
      <c r="AZE119" s="376"/>
      <c r="AZF119" s="376"/>
      <c r="AZG119" s="376"/>
      <c r="AZH119" s="376"/>
      <c r="AZI119" s="376"/>
      <c r="AZJ119" s="376"/>
      <c r="AZK119" s="376"/>
      <c r="AZL119" s="376"/>
      <c r="AZM119" s="376"/>
      <c r="AZN119" s="376"/>
      <c r="AZO119" s="376"/>
      <c r="AZP119" s="376"/>
      <c r="AZQ119" s="376"/>
      <c r="AZR119" s="376"/>
      <c r="AZS119" s="376"/>
      <c r="AZT119" s="376"/>
      <c r="AZU119" s="376"/>
      <c r="AZV119" s="376"/>
      <c r="AZW119" s="376"/>
      <c r="AZX119" s="376"/>
      <c r="AZY119" s="376"/>
      <c r="AZZ119" s="376"/>
      <c r="BAA119" s="376"/>
      <c r="BAB119" s="376"/>
      <c r="BAC119" s="376"/>
      <c r="BAD119" s="376"/>
      <c r="BAE119" s="376"/>
      <c r="BAF119" s="376"/>
      <c r="BAG119" s="376"/>
      <c r="BAH119" s="376"/>
      <c r="BAI119" s="376"/>
      <c r="BAJ119" s="376"/>
      <c r="BAK119" s="376"/>
      <c r="BAL119" s="376"/>
      <c r="BAM119" s="376"/>
      <c r="BAN119" s="376"/>
      <c r="BAO119" s="376"/>
      <c r="BAP119" s="376"/>
      <c r="BAQ119" s="376"/>
      <c r="BAR119" s="376"/>
      <c r="BAS119" s="376"/>
      <c r="BAT119" s="376"/>
      <c r="BAU119" s="376"/>
      <c r="BAV119" s="376"/>
      <c r="BAW119" s="376"/>
      <c r="BAX119" s="376"/>
      <c r="BAY119" s="376"/>
      <c r="BAZ119" s="376"/>
      <c r="BBA119" s="376"/>
      <c r="BBB119" s="376"/>
      <c r="BBC119" s="376"/>
      <c r="BBD119" s="376"/>
      <c r="BBE119" s="376"/>
      <c r="BBF119" s="376"/>
      <c r="BBG119" s="376"/>
      <c r="BBH119" s="376"/>
      <c r="BBI119" s="376"/>
      <c r="BBJ119" s="376"/>
      <c r="BBK119" s="376"/>
      <c r="BBL119" s="376"/>
      <c r="BBM119" s="376"/>
      <c r="BBN119" s="376"/>
      <c r="BBO119" s="376"/>
      <c r="BBP119" s="376"/>
      <c r="BBQ119" s="376"/>
      <c r="BBR119" s="376"/>
      <c r="BBS119" s="376"/>
      <c r="BBT119" s="376"/>
      <c r="BBU119" s="376"/>
      <c r="BBV119" s="376"/>
      <c r="BBW119" s="376"/>
      <c r="BBX119" s="376"/>
      <c r="BBY119" s="376"/>
      <c r="BBZ119" s="376"/>
      <c r="BCA119" s="376"/>
      <c r="BCB119" s="376"/>
      <c r="BCC119" s="376"/>
      <c r="BCD119" s="376"/>
      <c r="BCE119" s="376"/>
      <c r="BCF119" s="376"/>
      <c r="BCG119" s="376"/>
      <c r="BCH119" s="376"/>
      <c r="BCI119" s="376"/>
      <c r="BCJ119" s="376"/>
      <c r="BCK119" s="376"/>
      <c r="BCL119" s="376"/>
      <c r="BCM119" s="376"/>
      <c r="BCN119" s="376"/>
      <c r="BCO119" s="376"/>
      <c r="BCP119" s="376"/>
      <c r="BCQ119" s="376"/>
      <c r="BCR119" s="376"/>
      <c r="BCS119" s="376"/>
      <c r="BCT119" s="376"/>
      <c r="BCU119" s="376"/>
      <c r="BCV119" s="376"/>
      <c r="BCW119" s="376"/>
      <c r="BCX119" s="376"/>
      <c r="BCY119" s="376"/>
      <c r="BCZ119" s="376"/>
      <c r="BDA119" s="376"/>
      <c r="BDB119" s="376"/>
      <c r="BDC119" s="376"/>
      <c r="BDD119" s="376"/>
      <c r="BDE119" s="376"/>
      <c r="BDF119" s="376"/>
      <c r="BDG119" s="376"/>
      <c r="BDH119" s="376"/>
      <c r="BDI119" s="376"/>
      <c r="BDJ119" s="376"/>
      <c r="BDK119" s="376"/>
      <c r="BDL119" s="376"/>
      <c r="BDM119" s="376"/>
      <c r="BDN119" s="376"/>
      <c r="BDO119" s="376"/>
      <c r="BDP119" s="376"/>
      <c r="BDQ119" s="376"/>
      <c r="BDR119" s="376"/>
      <c r="BDS119" s="376"/>
      <c r="BDT119" s="376"/>
      <c r="BDU119" s="376"/>
      <c r="BDV119" s="376"/>
      <c r="BDW119" s="376"/>
      <c r="BDX119" s="376"/>
      <c r="BDY119" s="376"/>
      <c r="BDZ119" s="376"/>
      <c r="BEA119" s="376"/>
      <c r="BEB119" s="376"/>
      <c r="BEC119" s="376"/>
      <c r="BED119" s="376"/>
      <c r="BEE119" s="376"/>
      <c r="BEF119" s="376"/>
      <c r="BEG119" s="376"/>
      <c r="BEH119" s="376"/>
      <c r="BEI119" s="376"/>
      <c r="BEJ119" s="376"/>
      <c r="BEK119" s="376"/>
      <c r="BEL119" s="376"/>
      <c r="BEM119" s="376"/>
      <c r="BEN119" s="376"/>
      <c r="BEO119" s="376"/>
      <c r="BEP119" s="376"/>
      <c r="BEQ119" s="376"/>
      <c r="BER119" s="376"/>
      <c r="BES119" s="376"/>
      <c r="BET119" s="376"/>
      <c r="BEU119" s="376"/>
      <c r="BEV119" s="376"/>
      <c r="BEW119" s="376"/>
      <c r="BEX119" s="376"/>
      <c r="BEY119" s="376"/>
      <c r="BEZ119" s="376"/>
      <c r="BFA119" s="376"/>
      <c r="BFB119" s="376"/>
      <c r="BFC119" s="376"/>
      <c r="BFD119" s="376"/>
      <c r="BFE119" s="376"/>
      <c r="BFF119" s="376"/>
      <c r="BFG119" s="376"/>
      <c r="BFH119" s="376"/>
      <c r="BFI119" s="376"/>
      <c r="BFJ119" s="376"/>
      <c r="BFK119" s="376"/>
      <c r="BFL119" s="376"/>
      <c r="BFM119" s="376"/>
      <c r="BFN119" s="376"/>
      <c r="BFO119" s="376"/>
      <c r="BFP119" s="376"/>
      <c r="BFQ119" s="376"/>
      <c r="BFR119" s="376"/>
      <c r="BFS119" s="376"/>
      <c r="BFT119" s="376"/>
      <c r="BFU119" s="376"/>
      <c r="BFV119" s="376"/>
      <c r="BFW119" s="376"/>
      <c r="BFX119" s="376"/>
      <c r="BFY119" s="376"/>
      <c r="BFZ119" s="376"/>
      <c r="BGA119" s="376"/>
      <c r="BGB119" s="376"/>
      <c r="BGC119" s="376"/>
      <c r="BGD119" s="376"/>
      <c r="BGE119" s="376"/>
      <c r="BGF119" s="376"/>
      <c r="BGG119" s="376"/>
      <c r="BGH119" s="376"/>
      <c r="BGI119" s="376"/>
      <c r="BGJ119" s="376"/>
      <c r="BGK119" s="376"/>
      <c r="BGL119" s="376"/>
      <c r="BGM119" s="376"/>
      <c r="BGN119" s="376"/>
      <c r="BGO119" s="376"/>
      <c r="BGP119" s="376"/>
      <c r="BGQ119" s="376"/>
      <c r="BGR119" s="376"/>
      <c r="BGS119" s="376"/>
      <c r="BGT119" s="376"/>
      <c r="BGU119" s="376"/>
      <c r="BGV119" s="376"/>
      <c r="BGW119" s="376"/>
      <c r="BGX119" s="376"/>
      <c r="BGY119" s="376"/>
      <c r="BGZ119" s="376"/>
      <c r="BHA119" s="376"/>
      <c r="BHB119" s="376"/>
      <c r="BHC119" s="376"/>
      <c r="BHD119" s="376"/>
      <c r="BHE119" s="376"/>
      <c r="BHF119" s="376"/>
      <c r="BHG119" s="376"/>
      <c r="BHH119" s="376"/>
      <c r="BHI119" s="376"/>
      <c r="BHJ119" s="376"/>
      <c r="BHK119" s="376"/>
      <c r="BHL119" s="376"/>
      <c r="BHM119" s="376"/>
      <c r="BHN119" s="376"/>
      <c r="BHO119" s="376"/>
      <c r="BHP119" s="376"/>
      <c r="BHQ119" s="376"/>
      <c r="BHR119" s="376"/>
      <c r="BHS119" s="376"/>
      <c r="BHT119" s="376"/>
      <c r="BHU119" s="376"/>
      <c r="BHV119" s="376"/>
      <c r="BHW119" s="376"/>
      <c r="BHX119" s="376"/>
      <c r="BHY119" s="376"/>
      <c r="BHZ119" s="376"/>
      <c r="BIA119" s="376"/>
      <c r="BIB119" s="376"/>
      <c r="BIC119" s="376"/>
      <c r="BID119" s="376"/>
      <c r="BIE119" s="376"/>
      <c r="BIF119" s="376"/>
      <c r="BIG119" s="376"/>
      <c r="BIH119" s="376"/>
      <c r="BII119" s="376"/>
      <c r="BIJ119" s="376"/>
      <c r="BIK119" s="376"/>
      <c r="BIL119" s="376"/>
      <c r="BIM119" s="376"/>
      <c r="BIN119" s="376"/>
      <c r="BIO119" s="376"/>
      <c r="BIP119" s="376"/>
      <c r="BIQ119" s="376"/>
      <c r="BIR119" s="376"/>
      <c r="BIS119" s="376"/>
      <c r="BIT119" s="376"/>
      <c r="BIU119" s="376"/>
      <c r="BIV119" s="376"/>
      <c r="BIW119" s="376"/>
      <c r="BIX119" s="376"/>
      <c r="BIY119" s="376"/>
      <c r="BIZ119" s="376"/>
      <c r="BJA119" s="376"/>
      <c r="BJB119" s="376"/>
      <c r="BJC119" s="376"/>
      <c r="BJD119" s="376"/>
      <c r="BJE119" s="376"/>
      <c r="BJF119" s="376"/>
      <c r="BJG119" s="376"/>
      <c r="BJH119" s="376"/>
      <c r="BJI119" s="376"/>
      <c r="BJJ119" s="376"/>
      <c r="BJK119" s="376"/>
      <c r="BJL119" s="376"/>
      <c r="BJM119" s="376"/>
      <c r="BJN119" s="376"/>
      <c r="BJO119" s="376"/>
      <c r="BJP119" s="376"/>
      <c r="BJQ119" s="376"/>
      <c r="BJR119" s="376"/>
      <c r="BJS119" s="376"/>
      <c r="BJT119" s="376"/>
      <c r="BJU119" s="376"/>
      <c r="BJV119" s="376"/>
      <c r="BJW119" s="376"/>
      <c r="BJX119" s="376"/>
      <c r="BJY119" s="376"/>
      <c r="BJZ119" s="376"/>
      <c r="BKA119" s="376"/>
      <c r="BKB119" s="376"/>
      <c r="BKC119" s="376"/>
      <c r="BKD119" s="376"/>
      <c r="BKE119" s="376"/>
      <c r="BKF119" s="376"/>
      <c r="BKG119" s="376"/>
      <c r="BKH119" s="376"/>
      <c r="BKI119" s="376"/>
      <c r="BKJ119" s="376"/>
      <c r="BKK119" s="376"/>
      <c r="BKL119" s="376"/>
      <c r="BKM119" s="376"/>
      <c r="BKN119" s="376"/>
      <c r="BKO119" s="376"/>
      <c r="BKP119" s="376"/>
      <c r="BKQ119" s="376"/>
      <c r="BKR119" s="376"/>
      <c r="BKS119" s="376"/>
      <c r="BKT119" s="376"/>
      <c r="BKU119" s="376"/>
      <c r="BKV119" s="376"/>
      <c r="BKW119" s="376"/>
      <c r="BKX119" s="376"/>
      <c r="BKY119" s="376"/>
      <c r="BKZ119" s="376"/>
      <c r="BLA119" s="376"/>
      <c r="BLB119" s="376"/>
      <c r="BLC119" s="376"/>
      <c r="BLD119" s="376"/>
      <c r="BLE119" s="376"/>
      <c r="BLF119" s="376"/>
      <c r="BLG119" s="376"/>
      <c r="BLH119" s="376"/>
      <c r="BLI119" s="376"/>
      <c r="BLJ119" s="376"/>
      <c r="BLK119" s="376"/>
      <c r="BLL119" s="376"/>
      <c r="BLM119" s="376"/>
      <c r="BLN119" s="376"/>
      <c r="BLO119" s="376"/>
      <c r="BLP119" s="376"/>
      <c r="BLQ119" s="376"/>
      <c r="BLR119" s="376"/>
      <c r="BLS119" s="376"/>
      <c r="BLT119" s="376"/>
      <c r="BLU119" s="376"/>
      <c r="BLV119" s="376"/>
      <c r="BLW119" s="376"/>
      <c r="BLX119" s="376"/>
      <c r="BLY119" s="376"/>
      <c r="BLZ119" s="376"/>
      <c r="BMA119" s="376"/>
      <c r="BMB119" s="376"/>
      <c r="BMC119" s="376"/>
      <c r="BMD119" s="376"/>
      <c r="BME119" s="376"/>
      <c r="BMF119" s="376"/>
      <c r="BMG119" s="376"/>
      <c r="BMH119" s="376"/>
      <c r="BMI119" s="376"/>
      <c r="BMJ119" s="376"/>
      <c r="BMK119" s="376"/>
      <c r="BML119" s="376"/>
      <c r="BMM119" s="376"/>
      <c r="BMN119" s="376"/>
      <c r="BMO119" s="376"/>
      <c r="BMP119" s="376"/>
      <c r="BMQ119" s="376"/>
      <c r="BMR119" s="376"/>
      <c r="BMS119" s="376"/>
      <c r="BMT119" s="376"/>
      <c r="BMU119" s="376"/>
      <c r="BMV119" s="376"/>
      <c r="BMW119" s="376"/>
      <c r="BMX119" s="376"/>
      <c r="BMY119" s="376"/>
      <c r="BMZ119" s="376"/>
      <c r="BNA119" s="376"/>
      <c r="BNB119" s="376"/>
      <c r="BNC119" s="376"/>
      <c r="BND119" s="376"/>
      <c r="BNE119" s="376"/>
      <c r="BNF119" s="376"/>
      <c r="BNG119" s="376"/>
      <c r="BNH119" s="376"/>
      <c r="BNI119" s="376"/>
      <c r="BNJ119" s="376"/>
      <c r="BNK119" s="376"/>
      <c r="BNL119" s="376"/>
      <c r="BNM119" s="376"/>
      <c r="BNN119" s="376"/>
      <c r="BNO119" s="376"/>
      <c r="BNP119" s="376"/>
      <c r="BNQ119" s="376"/>
      <c r="BNR119" s="376"/>
      <c r="BNS119" s="376"/>
      <c r="BNT119" s="376"/>
      <c r="BNU119" s="376"/>
      <c r="BNV119" s="376"/>
      <c r="BNW119" s="376"/>
      <c r="BNX119" s="376"/>
      <c r="BNY119" s="376"/>
      <c r="BNZ119" s="376"/>
      <c r="BOA119" s="376"/>
      <c r="BOB119" s="376"/>
      <c r="BOC119" s="376"/>
      <c r="BOD119" s="376"/>
      <c r="BOE119" s="376"/>
      <c r="BOF119" s="376"/>
      <c r="BOG119" s="376"/>
      <c r="BOH119" s="376"/>
      <c r="BOI119" s="376"/>
      <c r="BOJ119" s="376"/>
      <c r="BOK119" s="376"/>
      <c r="BOL119" s="376"/>
      <c r="BOM119" s="376"/>
      <c r="BON119" s="376"/>
      <c r="BOO119" s="376"/>
      <c r="BOP119" s="376"/>
      <c r="BOQ119" s="376"/>
      <c r="BOR119" s="376"/>
      <c r="BOS119" s="376"/>
      <c r="BOT119" s="376"/>
      <c r="BOU119" s="376"/>
      <c r="BOV119" s="376"/>
      <c r="BOW119" s="376"/>
      <c r="BOX119" s="376"/>
      <c r="BOY119" s="376"/>
      <c r="BOZ119" s="376"/>
      <c r="BPA119" s="376"/>
      <c r="BPB119" s="376"/>
      <c r="BPC119" s="376"/>
      <c r="BPD119" s="376"/>
      <c r="BPE119" s="376"/>
      <c r="BPF119" s="376"/>
      <c r="BPG119" s="376"/>
      <c r="BPH119" s="376"/>
      <c r="BPI119" s="376"/>
      <c r="BPJ119" s="376"/>
      <c r="BPK119" s="376"/>
      <c r="BPL119" s="376"/>
      <c r="BPM119" s="376"/>
      <c r="BPN119" s="376"/>
      <c r="BPO119" s="376"/>
      <c r="BPP119" s="376"/>
      <c r="BPQ119" s="376"/>
      <c r="BPR119" s="376"/>
      <c r="BPS119" s="376"/>
      <c r="BPT119" s="376"/>
      <c r="BPU119" s="376"/>
      <c r="BPV119" s="376"/>
      <c r="BPW119" s="376"/>
      <c r="BPX119" s="376"/>
      <c r="BPY119" s="376"/>
      <c r="BPZ119" s="376"/>
      <c r="BQA119" s="376"/>
      <c r="BQB119" s="376"/>
      <c r="BQC119" s="376"/>
      <c r="BQD119" s="376"/>
      <c r="BQE119" s="376"/>
      <c r="BQF119" s="376"/>
      <c r="BQG119" s="376"/>
      <c r="BQH119" s="376"/>
      <c r="BQI119" s="376"/>
      <c r="BQJ119" s="376"/>
      <c r="BQK119" s="376"/>
      <c r="BQL119" s="376"/>
      <c r="BQM119" s="376"/>
      <c r="BQN119" s="376"/>
      <c r="BQO119" s="376"/>
      <c r="BQP119" s="376"/>
      <c r="BQQ119" s="376"/>
      <c r="BQR119" s="376"/>
      <c r="BQS119" s="376"/>
      <c r="BQT119" s="376"/>
      <c r="BQU119" s="376"/>
      <c r="BQV119" s="376"/>
      <c r="BQW119" s="376"/>
      <c r="BQX119" s="376"/>
      <c r="BQY119" s="376"/>
      <c r="BQZ119" s="376"/>
      <c r="BRA119" s="376"/>
      <c r="BRB119" s="376"/>
      <c r="BRC119" s="376"/>
      <c r="BRD119" s="376"/>
      <c r="BRE119" s="376"/>
      <c r="BRF119" s="376"/>
      <c r="BRG119" s="376"/>
      <c r="BRH119" s="376"/>
      <c r="BRI119" s="376"/>
      <c r="BRJ119" s="376"/>
      <c r="BRK119" s="376"/>
      <c r="BRL119" s="376"/>
      <c r="BRM119" s="376"/>
      <c r="BRN119" s="376"/>
      <c r="BRO119" s="376"/>
      <c r="BRP119" s="376"/>
      <c r="BRQ119" s="376"/>
      <c r="BRR119" s="376"/>
      <c r="BRS119" s="376"/>
      <c r="BRT119" s="376"/>
      <c r="BRU119" s="376"/>
      <c r="BRV119" s="376"/>
      <c r="BRW119" s="376"/>
      <c r="BRX119" s="376"/>
      <c r="BRY119" s="376"/>
      <c r="BRZ119" s="376"/>
      <c r="BSA119" s="376"/>
      <c r="BSB119" s="376"/>
      <c r="BSC119" s="376"/>
      <c r="BSD119" s="376"/>
      <c r="BSE119" s="376"/>
      <c r="BSF119" s="376"/>
      <c r="BSG119" s="376"/>
      <c r="BSH119" s="376"/>
      <c r="BSI119" s="376"/>
      <c r="BSJ119" s="376"/>
      <c r="BSK119" s="376"/>
      <c r="BSL119" s="376"/>
      <c r="BSM119" s="376"/>
      <c r="BSN119" s="376"/>
      <c r="BSO119" s="376"/>
      <c r="BSP119" s="376"/>
      <c r="BSQ119" s="376"/>
      <c r="BSR119" s="376"/>
      <c r="BSS119" s="376"/>
      <c r="BST119" s="376"/>
      <c r="BSU119" s="376"/>
      <c r="BSV119" s="376"/>
      <c r="BSW119" s="376"/>
      <c r="BSX119" s="376"/>
      <c r="BSY119" s="376"/>
      <c r="BSZ119" s="376"/>
      <c r="BTA119" s="376"/>
      <c r="BTB119" s="376"/>
      <c r="BTC119" s="376"/>
      <c r="BTD119" s="376"/>
      <c r="BTE119" s="376"/>
      <c r="BTF119" s="376"/>
      <c r="BTG119" s="376"/>
      <c r="BTH119" s="376"/>
      <c r="BTI119" s="376"/>
      <c r="BTJ119" s="376"/>
      <c r="BTK119" s="376"/>
      <c r="BTL119" s="376"/>
      <c r="BTM119" s="376"/>
      <c r="BTN119" s="376"/>
      <c r="BTO119" s="376"/>
      <c r="BTP119" s="376"/>
      <c r="BTQ119" s="376"/>
      <c r="BTR119" s="376"/>
      <c r="BTS119" s="376"/>
      <c r="BTT119" s="376"/>
      <c r="BTU119" s="376"/>
      <c r="BTV119" s="376"/>
      <c r="BTW119" s="376"/>
      <c r="BTX119" s="376"/>
      <c r="BTY119" s="376"/>
      <c r="BTZ119" s="376"/>
      <c r="BUA119" s="376"/>
      <c r="BUB119" s="376"/>
      <c r="BUC119" s="376"/>
      <c r="BUD119" s="376"/>
      <c r="BUE119" s="376"/>
      <c r="BUF119" s="376"/>
      <c r="BUG119" s="376"/>
      <c r="BUH119" s="376"/>
      <c r="BUI119" s="376"/>
      <c r="BUJ119" s="376"/>
      <c r="BUK119" s="376"/>
      <c r="BUL119" s="376"/>
      <c r="BUM119" s="376"/>
      <c r="BUN119" s="376"/>
      <c r="BUO119" s="376"/>
      <c r="BUP119" s="376"/>
      <c r="BUQ119" s="376"/>
      <c r="BUR119" s="376"/>
      <c r="BUS119" s="376"/>
      <c r="BUT119" s="376"/>
      <c r="BUU119" s="376"/>
      <c r="BUV119" s="376"/>
      <c r="BUW119" s="376"/>
      <c r="BUX119" s="376"/>
      <c r="BUY119" s="376"/>
      <c r="BUZ119" s="376"/>
      <c r="BVA119" s="376"/>
      <c r="BVB119" s="376"/>
      <c r="BVC119" s="376"/>
      <c r="BVD119" s="376"/>
      <c r="BVE119" s="376"/>
      <c r="BVF119" s="376"/>
      <c r="BVG119" s="376"/>
      <c r="BVH119" s="376"/>
      <c r="BVI119" s="376"/>
      <c r="BVJ119" s="376"/>
      <c r="BVK119" s="376"/>
      <c r="BVL119" s="376"/>
      <c r="BVM119" s="376"/>
      <c r="BVN119" s="376"/>
      <c r="BVO119" s="376"/>
      <c r="BVP119" s="376"/>
      <c r="BVQ119" s="376"/>
      <c r="BVR119" s="376"/>
      <c r="BVS119" s="376"/>
      <c r="BVT119" s="376"/>
      <c r="BVU119" s="376"/>
      <c r="BVV119" s="376"/>
      <c r="BVW119" s="376"/>
      <c r="BVX119" s="376"/>
      <c r="BVY119" s="376"/>
      <c r="BVZ119" s="376"/>
      <c r="BWA119" s="376"/>
      <c r="BWB119" s="376"/>
      <c r="BWC119" s="376"/>
      <c r="BWD119" s="376"/>
      <c r="BWE119" s="376"/>
      <c r="BWF119" s="376"/>
      <c r="BWG119" s="376"/>
      <c r="BWH119" s="376"/>
      <c r="BWI119" s="376"/>
      <c r="BWJ119" s="376"/>
      <c r="BWK119" s="376"/>
      <c r="BWL119" s="376"/>
      <c r="BWM119" s="376"/>
      <c r="BWN119" s="376"/>
      <c r="BWO119" s="376"/>
      <c r="BWP119" s="376"/>
      <c r="BWQ119" s="376"/>
      <c r="BWR119" s="376"/>
      <c r="BWS119" s="376"/>
      <c r="BWT119" s="376"/>
      <c r="BWU119" s="376"/>
      <c r="BWV119" s="376"/>
      <c r="BWW119" s="376"/>
      <c r="BWX119" s="376"/>
      <c r="BWY119" s="376"/>
      <c r="BWZ119" s="376"/>
      <c r="BXA119" s="376"/>
      <c r="BXB119" s="376"/>
      <c r="BXC119" s="376"/>
      <c r="BXD119" s="376"/>
      <c r="BXE119" s="376"/>
      <c r="BXF119" s="376"/>
      <c r="BXG119" s="376"/>
      <c r="BXH119" s="376"/>
      <c r="BXI119" s="376"/>
      <c r="BXJ119" s="376"/>
      <c r="BXK119" s="376"/>
      <c r="BXL119" s="376"/>
      <c r="BXM119" s="376"/>
      <c r="BXN119" s="376"/>
      <c r="BXO119" s="376"/>
      <c r="BXP119" s="376"/>
      <c r="BXQ119" s="376"/>
      <c r="BXR119" s="376"/>
      <c r="BXS119" s="376"/>
      <c r="BXT119" s="376"/>
      <c r="BXU119" s="376"/>
      <c r="BXV119" s="376"/>
      <c r="BXW119" s="376"/>
      <c r="BXX119" s="376"/>
      <c r="BXY119" s="376"/>
      <c r="BXZ119" s="376"/>
      <c r="BYA119" s="376"/>
      <c r="BYB119" s="376"/>
      <c r="BYC119" s="376"/>
      <c r="BYD119" s="376"/>
      <c r="BYE119" s="376"/>
      <c r="BYF119" s="376"/>
      <c r="BYG119" s="376"/>
      <c r="BYH119" s="376"/>
      <c r="BYI119" s="376"/>
      <c r="BYJ119" s="376"/>
      <c r="BYK119" s="376"/>
      <c r="BYL119" s="376"/>
      <c r="BYM119" s="376"/>
      <c r="BYN119" s="376"/>
      <c r="BYO119" s="376"/>
      <c r="BYP119" s="376"/>
      <c r="BYQ119" s="376"/>
      <c r="BYR119" s="376"/>
      <c r="BYS119" s="376"/>
      <c r="BYT119" s="376"/>
      <c r="BYU119" s="376"/>
      <c r="BYV119" s="376"/>
      <c r="BYW119" s="376"/>
      <c r="BYX119" s="376"/>
      <c r="BYY119" s="376"/>
      <c r="BYZ119" s="376"/>
      <c r="BZA119" s="376"/>
      <c r="BZB119" s="376"/>
      <c r="BZC119" s="376"/>
      <c r="BZD119" s="376"/>
      <c r="BZE119" s="376"/>
      <c r="BZF119" s="376"/>
      <c r="BZG119" s="376"/>
      <c r="BZH119" s="376"/>
      <c r="BZI119" s="376"/>
      <c r="BZJ119" s="376"/>
      <c r="BZK119" s="376"/>
      <c r="BZL119" s="376"/>
      <c r="BZM119" s="376"/>
      <c r="BZN119" s="376"/>
      <c r="BZO119" s="376"/>
      <c r="BZP119" s="376"/>
      <c r="BZQ119" s="376"/>
      <c r="BZR119" s="376"/>
      <c r="BZS119" s="376"/>
      <c r="BZT119" s="376"/>
      <c r="BZU119" s="376"/>
      <c r="BZV119" s="376"/>
      <c r="BZW119" s="376"/>
      <c r="BZX119" s="376"/>
      <c r="BZY119" s="376"/>
      <c r="BZZ119" s="376"/>
      <c r="CAA119" s="376"/>
      <c r="CAB119" s="376"/>
      <c r="CAC119" s="376"/>
      <c r="CAD119" s="376"/>
      <c r="CAE119" s="376"/>
      <c r="CAF119" s="376"/>
      <c r="CAG119" s="376"/>
      <c r="CAH119" s="376"/>
      <c r="CAI119" s="376"/>
      <c r="CAJ119" s="376"/>
      <c r="CAK119" s="376"/>
      <c r="CAL119" s="376"/>
      <c r="CAM119" s="376"/>
      <c r="CAN119" s="376"/>
      <c r="CAO119" s="376"/>
      <c r="CAP119" s="376"/>
      <c r="CAQ119" s="376"/>
      <c r="CAR119" s="376"/>
      <c r="CAS119" s="376"/>
      <c r="CAT119" s="376"/>
      <c r="CAU119" s="376"/>
      <c r="CAV119" s="376"/>
      <c r="CAW119" s="376"/>
      <c r="CAX119" s="376"/>
      <c r="CAY119" s="376"/>
      <c r="CAZ119" s="376"/>
      <c r="CBA119" s="376"/>
      <c r="CBB119" s="376"/>
      <c r="CBC119" s="376"/>
      <c r="CBD119" s="376"/>
      <c r="CBE119" s="376"/>
      <c r="CBF119" s="376"/>
      <c r="CBG119" s="376"/>
      <c r="CBH119" s="376"/>
      <c r="CBI119" s="376"/>
      <c r="CBJ119" s="376"/>
      <c r="CBK119" s="376"/>
      <c r="CBL119" s="376"/>
      <c r="CBM119" s="376"/>
      <c r="CBN119" s="376"/>
      <c r="CBO119" s="376"/>
      <c r="CBP119" s="376"/>
      <c r="CBQ119" s="376"/>
      <c r="CBR119" s="376"/>
      <c r="CBS119" s="376"/>
      <c r="CBT119" s="376"/>
      <c r="CBU119" s="376"/>
      <c r="CBV119" s="376"/>
      <c r="CBW119" s="376"/>
      <c r="CBX119" s="376"/>
      <c r="CBY119" s="376"/>
      <c r="CBZ119" s="376"/>
      <c r="CCA119" s="376"/>
      <c r="CCB119" s="376"/>
      <c r="CCC119" s="376"/>
      <c r="CCD119" s="376"/>
      <c r="CCE119" s="376"/>
      <c r="CCF119" s="376"/>
      <c r="CCG119" s="376"/>
      <c r="CCH119" s="376"/>
      <c r="CCI119" s="376"/>
      <c r="CCJ119" s="376"/>
      <c r="CCK119" s="376"/>
      <c r="CCL119" s="376"/>
      <c r="CCM119" s="376"/>
      <c r="CCN119" s="376"/>
      <c r="CCO119" s="376"/>
      <c r="CCP119" s="376"/>
      <c r="CCQ119" s="376"/>
      <c r="CCR119" s="376"/>
      <c r="CCS119" s="376"/>
      <c r="CCT119" s="376"/>
      <c r="CCU119" s="376"/>
      <c r="CCV119" s="376"/>
      <c r="CCW119" s="376"/>
      <c r="CCX119" s="376"/>
      <c r="CCY119" s="376"/>
      <c r="CCZ119" s="376"/>
      <c r="CDA119" s="376"/>
      <c r="CDB119" s="376"/>
      <c r="CDC119" s="376"/>
      <c r="CDD119" s="376"/>
      <c r="CDE119" s="376"/>
      <c r="CDF119" s="376"/>
      <c r="CDG119" s="376"/>
      <c r="CDH119" s="376"/>
      <c r="CDI119" s="376"/>
      <c r="CDJ119" s="376"/>
      <c r="CDK119" s="376"/>
      <c r="CDL119" s="376"/>
      <c r="CDM119" s="376"/>
      <c r="CDN119" s="376"/>
      <c r="CDO119" s="376"/>
      <c r="CDP119" s="376"/>
      <c r="CDQ119" s="376"/>
      <c r="CDR119" s="376"/>
      <c r="CDS119" s="376"/>
      <c r="CDT119" s="376"/>
      <c r="CDU119" s="376"/>
      <c r="CDV119" s="376"/>
      <c r="CDW119" s="376"/>
      <c r="CDX119" s="376"/>
      <c r="CDY119" s="376"/>
      <c r="CDZ119" s="376"/>
      <c r="CEA119" s="376"/>
      <c r="CEB119" s="376"/>
      <c r="CEC119" s="376"/>
      <c r="CED119" s="376"/>
      <c r="CEE119" s="376"/>
      <c r="CEF119" s="376"/>
      <c r="CEG119" s="376"/>
      <c r="CEH119" s="376"/>
      <c r="CEI119" s="376"/>
      <c r="CEJ119" s="376"/>
      <c r="CEK119" s="376"/>
      <c r="CEL119" s="376"/>
      <c r="CEM119" s="376"/>
      <c r="CEN119" s="376"/>
      <c r="CEO119" s="376"/>
      <c r="CEP119" s="376"/>
      <c r="CEQ119" s="376"/>
      <c r="CER119" s="376"/>
      <c r="CES119" s="376"/>
      <c r="CET119" s="376"/>
      <c r="CEU119" s="376"/>
      <c r="CEV119" s="376"/>
      <c r="CEW119" s="376"/>
      <c r="CEX119" s="376"/>
      <c r="CEY119" s="376"/>
      <c r="CEZ119" s="376"/>
      <c r="CFA119" s="376"/>
      <c r="CFB119" s="376"/>
      <c r="CFC119" s="376"/>
      <c r="CFD119" s="376"/>
      <c r="CFE119" s="376"/>
      <c r="CFF119" s="376"/>
      <c r="CFG119" s="376"/>
      <c r="CFH119" s="376"/>
      <c r="CFI119" s="376"/>
      <c r="CFJ119" s="376"/>
      <c r="CFK119" s="376"/>
      <c r="CFL119" s="376"/>
      <c r="CFM119" s="376"/>
      <c r="CFN119" s="376"/>
      <c r="CFO119" s="376"/>
      <c r="CFP119" s="376"/>
      <c r="CFQ119" s="376"/>
      <c r="CFR119" s="376"/>
      <c r="CFS119" s="376"/>
      <c r="CFT119" s="376"/>
      <c r="CFU119" s="376"/>
      <c r="CFV119" s="376"/>
      <c r="CFW119" s="376"/>
      <c r="CFX119" s="376"/>
      <c r="CFY119" s="376"/>
      <c r="CFZ119" s="376"/>
      <c r="CGA119" s="376"/>
      <c r="CGB119" s="376"/>
      <c r="CGC119" s="376"/>
      <c r="CGD119" s="376"/>
      <c r="CGE119" s="376"/>
      <c r="CGF119" s="376"/>
      <c r="CGG119" s="376"/>
      <c r="CGH119" s="376"/>
      <c r="CGI119" s="376"/>
      <c r="CGJ119" s="376"/>
      <c r="CGK119" s="376"/>
      <c r="CGL119" s="376"/>
      <c r="CGM119" s="376"/>
      <c r="CGN119" s="376"/>
      <c r="CGO119" s="376"/>
      <c r="CGP119" s="376"/>
      <c r="CGQ119" s="376"/>
      <c r="CGR119" s="376"/>
      <c r="CGS119" s="376"/>
      <c r="CGT119" s="376"/>
      <c r="CGU119" s="376"/>
      <c r="CGV119" s="376"/>
      <c r="CGW119" s="376"/>
      <c r="CGX119" s="376"/>
      <c r="CGY119" s="376"/>
      <c r="CGZ119" s="376"/>
      <c r="CHA119" s="376"/>
      <c r="CHB119" s="376"/>
      <c r="CHC119" s="376"/>
      <c r="CHD119" s="376"/>
      <c r="CHE119" s="376"/>
      <c r="CHF119" s="376"/>
      <c r="CHG119" s="376"/>
      <c r="CHH119" s="376"/>
      <c r="CHI119" s="376"/>
      <c r="CHJ119" s="376"/>
      <c r="CHK119" s="376"/>
      <c r="CHL119" s="376"/>
      <c r="CHM119" s="376"/>
      <c r="CHN119" s="376"/>
      <c r="CHO119" s="376"/>
      <c r="CHP119" s="376"/>
      <c r="CHQ119" s="376"/>
      <c r="CHR119" s="376"/>
      <c r="CHS119" s="376"/>
      <c r="CHT119" s="376"/>
      <c r="CHU119" s="376"/>
      <c r="CHV119" s="376"/>
      <c r="CHW119" s="376"/>
      <c r="CHX119" s="376"/>
      <c r="CHY119" s="376"/>
      <c r="CHZ119" s="376"/>
      <c r="CIA119" s="376"/>
      <c r="CIB119" s="376"/>
      <c r="CIC119" s="376"/>
      <c r="CID119" s="376"/>
      <c r="CIE119" s="376"/>
      <c r="CIF119" s="376"/>
      <c r="CIG119" s="376"/>
      <c r="CIH119" s="376"/>
      <c r="CII119" s="376"/>
      <c r="CIJ119" s="376"/>
      <c r="CIK119" s="376"/>
      <c r="CIL119" s="376"/>
      <c r="CIM119" s="376"/>
      <c r="CIN119" s="376"/>
      <c r="CIO119" s="376"/>
      <c r="CIP119" s="376"/>
      <c r="CIQ119" s="376"/>
      <c r="CIR119" s="376"/>
      <c r="CIS119" s="376"/>
      <c r="CIT119" s="376"/>
      <c r="CIU119" s="376"/>
      <c r="CIV119" s="376"/>
      <c r="CIW119" s="376"/>
      <c r="CIX119" s="376"/>
      <c r="CIY119" s="376"/>
      <c r="CIZ119" s="376"/>
      <c r="CJA119" s="376"/>
      <c r="CJB119" s="376"/>
      <c r="CJC119" s="376"/>
      <c r="CJD119" s="376"/>
      <c r="CJE119" s="376"/>
      <c r="CJF119" s="376"/>
      <c r="CJG119" s="376"/>
      <c r="CJH119" s="376"/>
      <c r="CJI119" s="376"/>
      <c r="CJJ119" s="376"/>
      <c r="CJK119" s="376"/>
      <c r="CJL119" s="376"/>
      <c r="CJM119" s="376"/>
      <c r="CJN119" s="376"/>
      <c r="CJO119" s="376"/>
      <c r="CJP119" s="376"/>
      <c r="CJQ119" s="376"/>
      <c r="CJR119" s="376"/>
      <c r="CJS119" s="376"/>
      <c r="CJT119" s="376"/>
      <c r="CJU119" s="376"/>
      <c r="CJV119" s="376"/>
      <c r="CJW119" s="376"/>
      <c r="CJX119" s="376"/>
      <c r="CJY119" s="376"/>
      <c r="CJZ119" s="376"/>
      <c r="CKA119" s="376"/>
      <c r="CKB119" s="376"/>
      <c r="CKC119" s="376"/>
      <c r="CKD119" s="376"/>
      <c r="CKE119" s="376"/>
      <c r="CKF119" s="376"/>
      <c r="CKG119" s="376"/>
      <c r="CKH119" s="376"/>
      <c r="CKI119" s="376"/>
      <c r="CKJ119" s="376"/>
      <c r="CKK119" s="376"/>
      <c r="CKL119" s="376"/>
      <c r="CKM119" s="376"/>
      <c r="CKN119" s="376"/>
      <c r="CKO119" s="376"/>
      <c r="CKP119" s="376"/>
      <c r="CKQ119" s="376"/>
      <c r="CKR119" s="376"/>
      <c r="CKS119" s="376"/>
      <c r="CKT119" s="376"/>
      <c r="CKU119" s="376"/>
      <c r="CKV119" s="376"/>
      <c r="CKW119" s="376"/>
      <c r="CKX119" s="376"/>
      <c r="CKY119" s="376"/>
      <c r="CKZ119" s="376"/>
      <c r="CLA119" s="376"/>
      <c r="CLB119" s="376"/>
      <c r="CLC119" s="376"/>
      <c r="CLD119" s="376"/>
      <c r="CLE119" s="376"/>
      <c r="CLF119" s="376"/>
      <c r="CLG119" s="376"/>
      <c r="CLH119" s="376"/>
      <c r="CLI119" s="376"/>
      <c r="CLJ119" s="376"/>
      <c r="CLK119" s="376"/>
      <c r="CLL119" s="376"/>
      <c r="CLM119" s="376"/>
      <c r="CLN119" s="376"/>
      <c r="CLO119" s="376"/>
      <c r="CLP119" s="376"/>
      <c r="CLQ119" s="376"/>
      <c r="CLR119" s="376"/>
      <c r="CLS119" s="376"/>
      <c r="CLT119" s="376"/>
      <c r="CLU119" s="376"/>
      <c r="CLV119" s="376"/>
      <c r="CLW119" s="376"/>
      <c r="CLX119" s="376"/>
      <c r="CLY119" s="376"/>
      <c r="CLZ119" s="376"/>
      <c r="CMA119" s="376"/>
      <c r="CMB119" s="376"/>
      <c r="CMC119" s="376"/>
      <c r="CMD119" s="376"/>
      <c r="CME119" s="376"/>
      <c r="CMF119" s="376"/>
      <c r="CMG119" s="376"/>
      <c r="CMH119" s="376"/>
      <c r="CMI119" s="376"/>
      <c r="CMJ119" s="376"/>
      <c r="CMK119" s="376"/>
      <c r="CML119" s="376"/>
      <c r="CMM119" s="376"/>
      <c r="CMN119" s="376"/>
      <c r="CMO119" s="376"/>
      <c r="CMP119" s="376"/>
      <c r="CMQ119" s="376"/>
      <c r="CMR119" s="376"/>
      <c r="CMS119" s="376"/>
      <c r="CMT119" s="376"/>
      <c r="CMU119" s="376"/>
      <c r="CMV119" s="376"/>
      <c r="CMW119" s="376"/>
      <c r="CMX119" s="376"/>
      <c r="CMY119" s="376"/>
      <c r="CMZ119" s="376"/>
      <c r="CNA119" s="376"/>
      <c r="CNB119" s="376"/>
      <c r="CNC119" s="376"/>
      <c r="CND119" s="376"/>
      <c r="CNE119" s="376"/>
      <c r="CNF119" s="376"/>
      <c r="CNG119" s="376"/>
      <c r="CNH119" s="376"/>
      <c r="CNI119" s="376"/>
      <c r="CNJ119" s="376"/>
      <c r="CNK119" s="376"/>
      <c r="CNL119" s="376"/>
      <c r="CNM119" s="376"/>
      <c r="CNN119" s="376"/>
      <c r="CNO119" s="376"/>
      <c r="CNP119" s="376"/>
      <c r="CNQ119" s="376"/>
      <c r="CNR119" s="376"/>
      <c r="CNS119" s="376"/>
      <c r="CNT119" s="376"/>
      <c r="CNU119" s="376"/>
      <c r="CNV119" s="376"/>
      <c r="CNW119" s="376"/>
      <c r="CNX119" s="376"/>
      <c r="CNY119" s="376"/>
      <c r="CNZ119" s="376"/>
      <c r="COA119" s="376"/>
      <c r="COB119" s="376"/>
      <c r="COC119" s="376"/>
      <c r="COD119" s="376"/>
      <c r="COE119" s="376"/>
      <c r="COF119" s="376"/>
      <c r="COG119" s="376"/>
      <c r="COH119" s="376"/>
      <c r="COI119" s="376"/>
      <c r="COJ119" s="376"/>
      <c r="COK119" s="376"/>
      <c r="COL119" s="376"/>
      <c r="COM119" s="376"/>
      <c r="CON119" s="376"/>
      <c r="COO119" s="376"/>
      <c r="COP119" s="376"/>
      <c r="COQ119" s="376"/>
      <c r="COR119" s="376"/>
      <c r="COS119" s="376"/>
      <c r="COT119" s="376"/>
      <c r="COU119" s="376"/>
      <c r="COV119" s="376"/>
      <c r="COW119" s="376"/>
      <c r="COX119" s="376"/>
      <c r="COY119" s="376"/>
      <c r="COZ119" s="376"/>
      <c r="CPA119" s="376"/>
      <c r="CPB119" s="376"/>
      <c r="CPC119" s="376"/>
      <c r="CPD119" s="376"/>
      <c r="CPE119" s="376"/>
      <c r="CPF119" s="376"/>
      <c r="CPG119" s="376"/>
      <c r="CPH119" s="376"/>
      <c r="CPI119" s="376"/>
      <c r="CPJ119" s="376"/>
      <c r="CPK119" s="376"/>
      <c r="CPL119" s="376"/>
      <c r="CPM119" s="376"/>
      <c r="CPN119" s="376"/>
      <c r="CPO119" s="376"/>
      <c r="CPP119" s="376"/>
      <c r="CPQ119" s="376"/>
      <c r="CPR119" s="376"/>
      <c r="CPS119" s="376"/>
      <c r="CPT119" s="376"/>
      <c r="CPU119" s="376"/>
      <c r="CPV119" s="376"/>
      <c r="CPW119" s="376"/>
      <c r="CPX119" s="376"/>
      <c r="CPY119" s="376"/>
      <c r="CPZ119" s="376"/>
      <c r="CQA119" s="376"/>
      <c r="CQB119" s="376"/>
      <c r="CQC119" s="376"/>
      <c r="CQD119" s="376"/>
      <c r="CQE119" s="376"/>
      <c r="CQF119" s="376"/>
      <c r="CQG119" s="376"/>
      <c r="CQH119" s="376"/>
      <c r="CQI119" s="376"/>
      <c r="CQJ119" s="376"/>
      <c r="CQK119" s="376"/>
      <c r="CQL119" s="376"/>
      <c r="CQM119" s="376"/>
      <c r="CQN119" s="376"/>
      <c r="CQO119" s="376"/>
      <c r="CQP119" s="376"/>
      <c r="CQQ119" s="376"/>
      <c r="CQR119" s="376"/>
      <c r="CQS119" s="376"/>
      <c r="CQT119" s="376"/>
      <c r="CQU119" s="376"/>
      <c r="CQV119" s="376"/>
      <c r="CQW119" s="376"/>
      <c r="CQX119" s="376"/>
      <c r="CQY119" s="376"/>
      <c r="CQZ119" s="376"/>
      <c r="CRA119" s="376"/>
      <c r="CRB119" s="376"/>
      <c r="CRC119" s="376"/>
      <c r="CRD119" s="376"/>
      <c r="CRE119" s="376"/>
      <c r="CRF119" s="376"/>
      <c r="CRG119" s="376"/>
      <c r="CRH119" s="376"/>
      <c r="CRI119" s="376"/>
      <c r="CRJ119" s="376"/>
      <c r="CRK119" s="376"/>
      <c r="CRL119" s="376"/>
      <c r="CRM119" s="376"/>
      <c r="CRN119" s="376"/>
      <c r="CRO119" s="376"/>
      <c r="CRP119" s="376"/>
      <c r="CRQ119" s="376"/>
      <c r="CRR119" s="376"/>
      <c r="CRS119" s="376"/>
      <c r="CRT119" s="376"/>
      <c r="CRU119" s="376"/>
      <c r="CRV119" s="376"/>
      <c r="CRW119" s="376"/>
      <c r="CRX119" s="376"/>
      <c r="CRY119" s="376"/>
      <c r="CRZ119" s="376"/>
      <c r="CSA119" s="376"/>
      <c r="CSB119" s="376"/>
      <c r="CSC119" s="376"/>
      <c r="CSD119" s="376"/>
      <c r="CSE119" s="376"/>
      <c r="CSF119" s="376"/>
      <c r="CSG119" s="376"/>
      <c r="CSH119" s="376"/>
      <c r="CSI119" s="376"/>
      <c r="CSJ119" s="376"/>
      <c r="CSK119" s="376"/>
      <c r="CSL119" s="376"/>
      <c r="CSM119" s="376"/>
      <c r="CSN119" s="376"/>
      <c r="CSO119" s="376"/>
      <c r="CSP119" s="376"/>
      <c r="CSQ119" s="376"/>
      <c r="CSR119" s="376"/>
      <c r="CSS119" s="376"/>
      <c r="CST119" s="376"/>
      <c r="CSU119" s="376"/>
      <c r="CSV119" s="376"/>
      <c r="CSW119" s="376"/>
      <c r="CSX119" s="376"/>
      <c r="CSY119" s="376"/>
      <c r="CSZ119" s="376"/>
      <c r="CTA119" s="376"/>
      <c r="CTB119" s="376"/>
      <c r="CTC119" s="376"/>
      <c r="CTD119" s="376"/>
      <c r="CTE119" s="376"/>
      <c r="CTF119" s="376"/>
      <c r="CTG119" s="376"/>
      <c r="CTH119" s="376"/>
      <c r="CTI119" s="376"/>
      <c r="CTJ119" s="376"/>
      <c r="CTK119" s="376"/>
      <c r="CTL119" s="376"/>
      <c r="CTM119" s="376"/>
      <c r="CTN119" s="376"/>
      <c r="CTO119" s="376"/>
      <c r="CTP119" s="376"/>
      <c r="CTQ119" s="376"/>
      <c r="CTR119" s="376"/>
      <c r="CTS119" s="376"/>
      <c r="CTT119" s="376"/>
      <c r="CTU119" s="376"/>
      <c r="CTV119" s="376"/>
      <c r="CTW119" s="376"/>
      <c r="CTX119" s="376"/>
      <c r="CTY119" s="376"/>
      <c r="CTZ119" s="376"/>
      <c r="CUA119" s="376"/>
      <c r="CUB119" s="376"/>
      <c r="CUC119" s="376"/>
      <c r="CUD119" s="376"/>
      <c r="CUE119" s="376"/>
      <c r="CUF119" s="376"/>
      <c r="CUG119" s="376"/>
      <c r="CUH119" s="376"/>
      <c r="CUI119" s="376"/>
      <c r="CUJ119" s="376"/>
      <c r="CUK119" s="376"/>
      <c r="CUL119" s="376"/>
      <c r="CUM119" s="376"/>
      <c r="CUN119" s="376"/>
      <c r="CUO119" s="376"/>
      <c r="CUP119" s="376"/>
      <c r="CUQ119" s="376"/>
      <c r="CUR119" s="376"/>
      <c r="CUS119" s="376"/>
      <c r="CUT119" s="376"/>
      <c r="CUU119" s="376"/>
      <c r="CUV119" s="376"/>
      <c r="CUW119" s="376"/>
      <c r="CUX119" s="376"/>
      <c r="CUY119" s="376"/>
      <c r="CUZ119" s="376"/>
      <c r="CVA119" s="376"/>
      <c r="CVB119" s="376"/>
      <c r="CVC119" s="376"/>
      <c r="CVD119" s="376"/>
      <c r="CVE119" s="376"/>
      <c r="CVF119" s="376"/>
      <c r="CVG119" s="376"/>
      <c r="CVH119" s="376"/>
      <c r="CVI119" s="376"/>
      <c r="CVJ119" s="376"/>
      <c r="CVK119" s="376"/>
      <c r="CVL119" s="376"/>
      <c r="CVM119" s="376"/>
      <c r="CVN119" s="376"/>
      <c r="CVO119" s="376"/>
      <c r="CVP119" s="376"/>
      <c r="CVQ119" s="376"/>
      <c r="CVR119" s="376"/>
      <c r="CVS119" s="376"/>
      <c r="CVT119" s="376"/>
      <c r="CVU119" s="376"/>
      <c r="CVV119" s="376"/>
      <c r="CVW119" s="376"/>
      <c r="CVX119" s="376"/>
      <c r="CVY119" s="376"/>
      <c r="CVZ119" s="376"/>
      <c r="CWA119" s="376"/>
      <c r="CWB119" s="376"/>
      <c r="CWC119" s="376"/>
      <c r="CWD119" s="376"/>
      <c r="CWE119" s="376"/>
      <c r="CWF119" s="376"/>
      <c r="CWG119" s="376"/>
      <c r="CWH119" s="376"/>
      <c r="CWI119" s="376"/>
      <c r="CWJ119" s="376"/>
      <c r="CWK119" s="376"/>
      <c r="CWL119" s="376"/>
      <c r="CWM119" s="376"/>
      <c r="CWN119" s="376"/>
      <c r="CWO119" s="376"/>
      <c r="CWP119" s="376"/>
      <c r="CWQ119" s="376"/>
      <c r="CWR119" s="376"/>
      <c r="CWS119" s="376"/>
      <c r="CWT119" s="376"/>
      <c r="CWU119" s="376"/>
      <c r="CWV119" s="376"/>
      <c r="CWW119" s="376"/>
      <c r="CWX119" s="376"/>
      <c r="CWY119" s="376"/>
      <c r="CWZ119" s="376"/>
      <c r="CXA119" s="376"/>
      <c r="CXB119" s="376"/>
      <c r="CXC119" s="376"/>
      <c r="CXD119" s="376"/>
      <c r="CXE119" s="376"/>
      <c r="CXF119" s="376"/>
      <c r="CXG119" s="376"/>
      <c r="CXH119" s="376"/>
      <c r="CXI119" s="376"/>
      <c r="CXJ119" s="376"/>
      <c r="CXK119" s="376"/>
      <c r="CXL119" s="376"/>
      <c r="CXM119" s="376"/>
      <c r="CXN119" s="376"/>
      <c r="CXO119" s="376"/>
      <c r="CXP119" s="376"/>
      <c r="CXQ119" s="376"/>
      <c r="CXR119" s="376"/>
      <c r="CXS119" s="376"/>
      <c r="CXT119" s="376"/>
      <c r="CXU119" s="376"/>
      <c r="CXV119" s="376"/>
      <c r="CXW119" s="376"/>
      <c r="CXX119" s="376"/>
      <c r="CXY119" s="376"/>
      <c r="CXZ119" s="376"/>
      <c r="CYA119" s="376"/>
      <c r="CYB119" s="376"/>
      <c r="CYC119" s="376"/>
      <c r="CYD119" s="376"/>
      <c r="CYE119" s="376"/>
      <c r="CYF119" s="376"/>
      <c r="CYG119" s="376"/>
      <c r="CYH119" s="376"/>
      <c r="CYI119" s="376"/>
      <c r="CYJ119" s="376"/>
      <c r="CYK119" s="376"/>
      <c r="CYL119" s="376"/>
      <c r="CYM119" s="376"/>
      <c r="CYN119" s="376"/>
      <c r="CYO119" s="376"/>
      <c r="CYP119" s="376"/>
      <c r="CYQ119" s="376"/>
      <c r="CYR119" s="376"/>
      <c r="CYS119" s="376"/>
      <c r="CYT119" s="376"/>
      <c r="CYU119" s="376"/>
      <c r="CYV119" s="376"/>
      <c r="CYW119" s="376"/>
      <c r="CYX119" s="376"/>
      <c r="CYY119" s="376"/>
      <c r="CYZ119" s="376"/>
      <c r="CZA119" s="376"/>
      <c r="CZB119" s="376"/>
      <c r="CZC119" s="376"/>
      <c r="CZD119" s="376"/>
      <c r="CZE119" s="376"/>
      <c r="CZF119" s="376"/>
      <c r="CZG119" s="376"/>
      <c r="CZH119" s="376"/>
      <c r="CZI119" s="376"/>
      <c r="CZJ119" s="376"/>
      <c r="CZK119" s="376"/>
      <c r="CZL119" s="376"/>
      <c r="CZM119" s="376"/>
      <c r="CZN119" s="376"/>
      <c r="CZO119" s="376"/>
      <c r="CZP119" s="376"/>
      <c r="CZQ119" s="376"/>
      <c r="CZR119" s="376"/>
      <c r="CZS119" s="376"/>
      <c r="CZT119" s="376"/>
      <c r="CZU119" s="376"/>
      <c r="CZV119" s="376"/>
      <c r="CZW119" s="376"/>
      <c r="CZX119" s="376"/>
      <c r="CZY119" s="376"/>
      <c r="CZZ119" s="376"/>
      <c r="DAA119" s="376"/>
      <c r="DAB119" s="376"/>
      <c r="DAC119" s="376"/>
      <c r="DAD119" s="376"/>
      <c r="DAE119" s="376"/>
      <c r="DAF119" s="376"/>
      <c r="DAG119" s="376"/>
      <c r="DAH119" s="376"/>
      <c r="DAI119" s="376"/>
      <c r="DAJ119" s="376"/>
      <c r="DAK119" s="376"/>
      <c r="DAL119" s="376"/>
      <c r="DAM119" s="376"/>
      <c r="DAN119" s="376"/>
      <c r="DAO119" s="376"/>
      <c r="DAP119" s="376"/>
      <c r="DAQ119" s="376"/>
      <c r="DAR119" s="376"/>
      <c r="DAS119" s="376"/>
      <c r="DAT119" s="376"/>
      <c r="DAU119" s="376"/>
      <c r="DAV119" s="376"/>
      <c r="DAW119" s="376"/>
      <c r="DAX119" s="376"/>
      <c r="DAY119" s="376"/>
      <c r="DAZ119" s="376"/>
      <c r="DBA119" s="376"/>
      <c r="DBB119" s="376"/>
      <c r="DBC119" s="376"/>
      <c r="DBD119" s="376"/>
      <c r="DBE119" s="376"/>
      <c r="DBF119" s="376"/>
      <c r="DBG119" s="376"/>
      <c r="DBH119" s="376"/>
      <c r="DBI119" s="376"/>
      <c r="DBJ119" s="376"/>
      <c r="DBK119" s="376"/>
      <c r="DBL119" s="376"/>
      <c r="DBM119" s="376"/>
      <c r="DBN119" s="376"/>
      <c r="DBO119" s="376"/>
      <c r="DBP119" s="376"/>
      <c r="DBQ119" s="376"/>
      <c r="DBR119" s="376"/>
      <c r="DBS119" s="376"/>
      <c r="DBT119" s="376"/>
      <c r="DBU119" s="376"/>
      <c r="DBV119" s="376"/>
      <c r="DBW119" s="376"/>
      <c r="DBX119" s="376"/>
      <c r="DBY119" s="376"/>
      <c r="DBZ119" s="376"/>
      <c r="DCA119" s="376"/>
      <c r="DCB119" s="376"/>
      <c r="DCC119" s="376"/>
      <c r="DCD119" s="376"/>
      <c r="DCE119" s="376"/>
      <c r="DCF119" s="376"/>
      <c r="DCG119" s="376"/>
      <c r="DCH119" s="376"/>
      <c r="DCI119" s="376"/>
      <c r="DCJ119" s="376"/>
      <c r="DCK119" s="376"/>
      <c r="DCL119" s="376"/>
      <c r="DCM119" s="376"/>
      <c r="DCN119" s="376"/>
      <c r="DCO119" s="376"/>
      <c r="DCP119" s="376"/>
      <c r="DCQ119" s="376"/>
      <c r="DCR119" s="376"/>
      <c r="DCS119" s="376"/>
      <c r="DCT119" s="376"/>
      <c r="DCU119" s="376"/>
      <c r="DCV119" s="376"/>
      <c r="DCW119" s="376"/>
      <c r="DCX119" s="376"/>
      <c r="DCY119" s="376"/>
      <c r="DCZ119" s="376"/>
      <c r="DDA119" s="376"/>
      <c r="DDB119" s="376"/>
      <c r="DDC119" s="376"/>
      <c r="DDD119" s="376"/>
      <c r="DDE119" s="376"/>
      <c r="DDF119" s="376"/>
      <c r="DDG119" s="376"/>
      <c r="DDH119" s="376"/>
      <c r="DDI119" s="376"/>
      <c r="DDJ119" s="376"/>
      <c r="DDK119" s="376"/>
      <c r="DDL119" s="376"/>
      <c r="DDM119" s="376"/>
      <c r="DDN119" s="376"/>
      <c r="DDO119" s="376"/>
      <c r="DDP119" s="376"/>
      <c r="DDQ119" s="376"/>
      <c r="DDR119" s="376"/>
      <c r="DDS119" s="376"/>
      <c r="DDT119" s="376"/>
      <c r="DDU119" s="376"/>
      <c r="DDV119" s="376"/>
      <c r="DDW119" s="376"/>
      <c r="DDX119" s="376"/>
      <c r="DDY119" s="376"/>
      <c r="DDZ119" s="376"/>
      <c r="DEA119" s="376"/>
      <c r="DEB119" s="376"/>
      <c r="DEC119" s="376"/>
      <c r="DED119" s="376"/>
      <c r="DEE119" s="376"/>
      <c r="DEF119" s="376"/>
      <c r="DEG119" s="376"/>
      <c r="DEH119" s="376"/>
      <c r="DEI119" s="376"/>
      <c r="DEJ119" s="376"/>
      <c r="DEK119" s="376"/>
      <c r="DEL119" s="376"/>
      <c r="DEM119" s="376"/>
      <c r="DEN119" s="376"/>
      <c r="DEO119" s="376"/>
      <c r="DEP119" s="376"/>
      <c r="DEQ119" s="376"/>
      <c r="DER119" s="376"/>
      <c r="DES119" s="376"/>
      <c r="DET119" s="376"/>
      <c r="DEU119" s="376"/>
      <c r="DEV119" s="376"/>
      <c r="DEW119" s="376"/>
      <c r="DEX119" s="376"/>
      <c r="DEY119" s="376"/>
      <c r="DEZ119" s="376"/>
      <c r="DFA119" s="376"/>
      <c r="DFB119" s="376"/>
      <c r="DFC119" s="376"/>
      <c r="DFD119" s="376"/>
      <c r="DFE119" s="376"/>
      <c r="DFF119" s="376"/>
      <c r="DFG119" s="376"/>
      <c r="DFH119" s="376"/>
      <c r="DFI119" s="376"/>
      <c r="DFJ119" s="376"/>
      <c r="DFK119" s="376"/>
      <c r="DFL119" s="376"/>
      <c r="DFM119" s="376"/>
      <c r="DFN119" s="376"/>
      <c r="DFO119" s="376"/>
      <c r="DFP119" s="376"/>
      <c r="DFQ119" s="376"/>
      <c r="DFR119" s="376"/>
      <c r="DFS119" s="376"/>
      <c r="DFT119" s="376"/>
      <c r="DFU119" s="376"/>
      <c r="DFV119" s="376"/>
      <c r="DFW119" s="376"/>
      <c r="DFX119" s="376"/>
      <c r="DFY119" s="376"/>
      <c r="DFZ119" s="376"/>
      <c r="DGA119" s="376"/>
      <c r="DGB119" s="376"/>
      <c r="DGC119" s="376"/>
      <c r="DGD119" s="376"/>
      <c r="DGE119" s="376"/>
      <c r="DGF119" s="376"/>
      <c r="DGG119" s="376"/>
      <c r="DGH119" s="376"/>
      <c r="DGI119" s="376"/>
      <c r="DGJ119" s="376"/>
      <c r="DGK119" s="376"/>
      <c r="DGL119" s="376"/>
      <c r="DGM119" s="376"/>
      <c r="DGN119" s="376"/>
      <c r="DGO119" s="376"/>
      <c r="DGP119" s="376"/>
      <c r="DGQ119" s="376"/>
      <c r="DGR119" s="376"/>
      <c r="DGS119" s="376"/>
      <c r="DGT119" s="376"/>
      <c r="DGU119" s="376"/>
      <c r="DGV119" s="376"/>
      <c r="DGW119" s="376"/>
      <c r="DGX119" s="376"/>
      <c r="DGY119" s="376"/>
      <c r="DGZ119" s="376"/>
      <c r="DHA119" s="376"/>
      <c r="DHB119" s="376"/>
      <c r="DHC119" s="376"/>
      <c r="DHD119" s="376"/>
      <c r="DHE119" s="376"/>
      <c r="DHF119" s="376"/>
      <c r="DHG119" s="376"/>
      <c r="DHH119" s="376"/>
      <c r="DHI119" s="376"/>
      <c r="DHJ119" s="376"/>
      <c r="DHK119" s="376"/>
      <c r="DHL119" s="376"/>
      <c r="DHM119" s="376"/>
      <c r="DHN119" s="376"/>
      <c r="DHO119" s="376"/>
      <c r="DHP119" s="376"/>
      <c r="DHQ119" s="376"/>
      <c r="DHR119" s="376"/>
      <c r="DHS119" s="376"/>
      <c r="DHT119" s="376"/>
      <c r="DHU119" s="376"/>
      <c r="DHV119" s="376"/>
      <c r="DHW119" s="376"/>
      <c r="DHX119" s="376"/>
      <c r="DHY119" s="376"/>
      <c r="DHZ119" s="376"/>
      <c r="DIA119" s="376"/>
      <c r="DIB119" s="376"/>
      <c r="DIC119" s="376"/>
      <c r="DID119" s="376"/>
      <c r="DIE119" s="376"/>
      <c r="DIF119" s="376"/>
      <c r="DIG119" s="376"/>
      <c r="DIH119" s="376"/>
      <c r="DII119" s="376"/>
      <c r="DIJ119" s="376"/>
      <c r="DIK119" s="376"/>
      <c r="DIL119" s="376"/>
      <c r="DIM119" s="376"/>
      <c r="DIN119" s="376"/>
      <c r="DIO119" s="376"/>
      <c r="DIP119" s="376"/>
      <c r="DIQ119" s="376"/>
      <c r="DIR119" s="376"/>
      <c r="DIS119" s="376"/>
      <c r="DIT119" s="376"/>
      <c r="DIU119" s="376"/>
      <c r="DIV119" s="376"/>
      <c r="DIW119" s="376"/>
      <c r="DIX119" s="376"/>
      <c r="DIY119" s="376"/>
      <c r="DIZ119" s="376"/>
      <c r="DJA119" s="376"/>
      <c r="DJB119" s="376"/>
      <c r="DJC119" s="376"/>
      <c r="DJD119" s="376"/>
      <c r="DJE119" s="376"/>
      <c r="DJF119" s="376"/>
      <c r="DJG119" s="376"/>
      <c r="DJH119" s="376"/>
      <c r="DJI119" s="376"/>
      <c r="DJJ119" s="376"/>
      <c r="DJK119" s="376"/>
      <c r="DJL119" s="376"/>
      <c r="DJM119" s="376"/>
      <c r="DJN119" s="376"/>
      <c r="DJO119" s="376"/>
      <c r="DJP119" s="376"/>
      <c r="DJQ119" s="376"/>
      <c r="DJR119" s="376"/>
      <c r="DJS119" s="376"/>
      <c r="DJT119" s="376"/>
      <c r="DJU119" s="376"/>
      <c r="DJV119" s="376"/>
      <c r="DJW119" s="376"/>
      <c r="DJX119" s="376"/>
      <c r="DJY119" s="376"/>
      <c r="DJZ119" s="376"/>
      <c r="DKA119" s="376"/>
      <c r="DKB119" s="376"/>
      <c r="DKC119" s="376"/>
      <c r="DKD119" s="376"/>
      <c r="DKE119" s="376"/>
      <c r="DKF119" s="376"/>
      <c r="DKG119" s="376"/>
      <c r="DKH119" s="376"/>
      <c r="DKI119" s="376"/>
      <c r="DKJ119" s="376"/>
      <c r="DKK119" s="376"/>
      <c r="DKL119" s="376"/>
      <c r="DKM119" s="376"/>
      <c r="DKN119" s="376"/>
      <c r="DKO119" s="376"/>
      <c r="DKP119" s="376"/>
      <c r="DKQ119" s="376"/>
      <c r="DKR119" s="376"/>
      <c r="DKS119" s="376"/>
      <c r="DKT119" s="376"/>
      <c r="DKU119" s="376"/>
      <c r="DKV119" s="376"/>
      <c r="DKW119" s="376"/>
      <c r="DKX119" s="376"/>
      <c r="DKY119" s="376"/>
      <c r="DKZ119" s="376"/>
      <c r="DLA119" s="376"/>
      <c r="DLB119" s="376"/>
      <c r="DLC119" s="376"/>
      <c r="DLD119" s="376"/>
      <c r="DLE119" s="376"/>
      <c r="DLF119" s="376"/>
      <c r="DLG119" s="376"/>
      <c r="DLH119" s="376"/>
      <c r="DLI119" s="376"/>
      <c r="DLJ119" s="376"/>
      <c r="DLK119" s="376"/>
      <c r="DLL119" s="376"/>
      <c r="DLM119" s="376"/>
      <c r="DLN119" s="376"/>
      <c r="DLO119" s="376"/>
      <c r="DLP119" s="376"/>
      <c r="DLQ119" s="376"/>
      <c r="DLR119" s="376"/>
      <c r="DLS119" s="376"/>
      <c r="DLT119" s="376"/>
      <c r="DLU119" s="376"/>
      <c r="DLV119" s="376"/>
      <c r="DLW119" s="376"/>
      <c r="DLX119" s="376"/>
      <c r="DLY119" s="376"/>
      <c r="DLZ119" s="376"/>
      <c r="DMA119" s="376"/>
      <c r="DMB119" s="376"/>
      <c r="DMC119" s="376"/>
      <c r="DMD119" s="376"/>
      <c r="DME119" s="376"/>
      <c r="DMF119" s="376"/>
      <c r="DMG119" s="376"/>
      <c r="DMH119" s="376"/>
      <c r="DMI119" s="376"/>
      <c r="DMJ119" s="376"/>
      <c r="DMK119" s="376"/>
      <c r="DML119" s="376"/>
      <c r="DMM119" s="376"/>
      <c r="DMN119" s="376"/>
      <c r="DMO119" s="376"/>
      <c r="DMP119" s="376"/>
      <c r="DMQ119" s="376"/>
      <c r="DMR119" s="376"/>
      <c r="DMS119" s="376"/>
      <c r="DMT119" s="376"/>
      <c r="DMU119" s="376"/>
      <c r="DMV119" s="376"/>
      <c r="DMW119" s="376"/>
      <c r="DMX119" s="376"/>
      <c r="DMY119" s="376"/>
      <c r="DMZ119" s="376"/>
      <c r="DNA119" s="376"/>
      <c r="DNB119" s="376"/>
      <c r="DNC119" s="376"/>
      <c r="DND119" s="376"/>
      <c r="DNE119" s="376"/>
      <c r="DNF119" s="376"/>
      <c r="DNG119" s="376"/>
      <c r="DNH119" s="376"/>
      <c r="DNI119" s="376"/>
      <c r="DNJ119" s="376"/>
      <c r="DNK119" s="376"/>
      <c r="DNL119" s="376"/>
      <c r="DNM119" s="376"/>
      <c r="DNN119" s="376"/>
      <c r="DNO119" s="376"/>
      <c r="DNP119" s="376"/>
      <c r="DNQ119" s="376"/>
      <c r="DNR119" s="376"/>
      <c r="DNS119" s="376"/>
      <c r="DNT119" s="376"/>
      <c r="DNU119" s="376"/>
      <c r="DNV119" s="376"/>
      <c r="DNW119" s="376"/>
      <c r="DNX119" s="376"/>
      <c r="DNY119" s="376"/>
      <c r="DNZ119" s="376"/>
      <c r="DOA119" s="376"/>
      <c r="DOB119" s="376"/>
      <c r="DOC119" s="376"/>
      <c r="DOD119" s="376"/>
      <c r="DOE119" s="376"/>
      <c r="DOF119" s="376"/>
      <c r="DOG119" s="376"/>
      <c r="DOH119" s="376"/>
      <c r="DOI119" s="376"/>
      <c r="DOJ119" s="376"/>
      <c r="DOK119" s="376"/>
      <c r="DOL119" s="376"/>
      <c r="DOM119" s="376"/>
      <c r="DON119" s="376"/>
      <c r="DOO119" s="376"/>
      <c r="DOP119" s="376"/>
      <c r="DOQ119" s="376"/>
      <c r="DOR119" s="376"/>
      <c r="DOS119" s="376"/>
      <c r="DOT119" s="376"/>
      <c r="DOU119" s="376"/>
      <c r="DOV119" s="376"/>
      <c r="DOW119" s="376"/>
      <c r="DOX119" s="376"/>
      <c r="DOY119" s="376"/>
      <c r="DOZ119" s="376"/>
      <c r="DPA119" s="376"/>
      <c r="DPB119" s="376"/>
      <c r="DPC119" s="376"/>
      <c r="DPD119" s="376"/>
      <c r="DPE119" s="376"/>
      <c r="DPF119" s="376"/>
      <c r="DPG119" s="376"/>
      <c r="DPH119" s="376"/>
      <c r="DPI119" s="376"/>
      <c r="DPJ119" s="376"/>
      <c r="DPK119" s="376"/>
      <c r="DPL119" s="376"/>
      <c r="DPM119" s="376"/>
      <c r="DPN119" s="376"/>
      <c r="DPO119" s="376"/>
      <c r="DPP119" s="376"/>
      <c r="DPQ119" s="376"/>
      <c r="DPR119" s="376"/>
      <c r="DPS119" s="376"/>
      <c r="DPT119" s="376"/>
      <c r="DPU119" s="376"/>
      <c r="DPV119" s="376"/>
      <c r="DPW119" s="376"/>
      <c r="DPX119" s="376"/>
      <c r="DPY119" s="376"/>
      <c r="DPZ119" s="376"/>
      <c r="DQA119" s="376"/>
      <c r="DQB119" s="376"/>
      <c r="DQC119" s="376"/>
      <c r="DQD119" s="376"/>
      <c r="DQE119" s="376"/>
      <c r="DQF119" s="376"/>
      <c r="DQG119" s="376"/>
      <c r="DQH119" s="376"/>
      <c r="DQI119" s="376"/>
      <c r="DQJ119" s="376"/>
      <c r="DQK119" s="376"/>
      <c r="DQL119" s="376"/>
      <c r="DQM119" s="376"/>
      <c r="DQN119" s="376"/>
      <c r="DQO119" s="376"/>
      <c r="DQP119" s="376"/>
      <c r="DQQ119" s="376"/>
      <c r="DQR119" s="376"/>
      <c r="DQS119" s="376"/>
      <c r="DQT119" s="376"/>
      <c r="DQU119" s="376"/>
      <c r="DQV119" s="376"/>
      <c r="DQW119" s="376"/>
      <c r="DQX119" s="376"/>
      <c r="DQY119" s="376"/>
      <c r="DQZ119" s="376"/>
      <c r="DRA119" s="376"/>
      <c r="DRB119" s="376"/>
      <c r="DRC119" s="376"/>
      <c r="DRD119" s="376"/>
      <c r="DRE119" s="376"/>
      <c r="DRF119" s="376"/>
      <c r="DRG119" s="376"/>
      <c r="DRH119" s="376"/>
      <c r="DRI119" s="376"/>
      <c r="DRJ119" s="376"/>
      <c r="DRK119" s="376"/>
      <c r="DRL119" s="376"/>
      <c r="DRM119" s="376"/>
      <c r="DRN119" s="376"/>
      <c r="DRO119" s="376"/>
      <c r="DRP119" s="376"/>
      <c r="DRQ119" s="376"/>
      <c r="DRR119" s="376"/>
      <c r="DRS119" s="376"/>
      <c r="DRT119" s="376"/>
      <c r="DRU119" s="376"/>
      <c r="DRV119" s="376"/>
      <c r="DRW119" s="376"/>
      <c r="DRX119" s="376"/>
      <c r="DRY119" s="376"/>
      <c r="DRZ119" s="376"/>
      <c r="DSA119" s="376"/>
      <c r="DSB119" s="376"/>
      <c r="DSC119" s="376"/>
      <c r="DSD119" s="376"/>
      <c r="DSE119" s="376"/>
      <c r="DSF119" s="376"/>
      <c r="DSG119" s="376"/>
      <c r="DSH119" s="376"/>
      <c r="DSI119" s="376"/>
      <c r="DSJ119" s="376"/>
      <c r="DSK119" s="376"/>
      <c r="DSL119" s="376"/>
      <c r="DSM119" s="376"/>
      <c r="DSN119" s="376"/>
      <c r="DSO119" s="376"/>
      <c r="DSP119" s="376"/>
      <c r="DSQ119" s="376"/>
      <c r="DSR119" s="376"/>
      <c r="DSS119" s="376"/>
      <c r="DST119" s="376"/>
      <c r="DSU119" s="376"/>
      <c r="DSV119" s="376"/>
      <c r="DSW119" s="376"/>
      <c r="DSX119" s="376"/>
      <c r="DSY119" s="376"/>
      <c r="DSZ119" s="376"/>
      <c r="DTA119" s="376"/>
      <c r="DTB119" s="376"/>
      <c r="DTC119" s="376"/>
      <c r="DTD119" s="376"/>
      <c r="DTE119" s="376"/>
      <c r="DTF119" s="376"/>
      <c r="DTG119" s="376"/>
      <c r="DTH119" s="376"/>
      <c r="DTI119" s="376"/>
      <c r="DTJ119" s="376"/>
      <c r="DTK119" s="376"/>
      <c r="DTL119" s="376"/>
      <c r="DTM119" s="376"/>
      <c r="DTN119" s="376"/>
      <c r="DTO119" s="376"/>
      <c r="DTP119" s="376"/>
      <c r="DTQ119" s="376"/>
      <c r="DTR119" s="376"/>
      <c r="DTS119" s="376"/>
      <c r="DTT119" s="376"/>
      <c r="DTU119" s="376"/>
      <c r="DTV119" s="376"/>
      <c r="DTW119" s="376"/>
      <c r="DTX119" s="376"/>
      <c r="DTY119" s="376"/>
      <c r="DTZ119" s="376"/>
      <c r="DUA119" s="376"/>
      <c r="DUB119" s="376"/>
      <c r="DUC119" s="376"/>
      <c r="DUD119" s="376"/>
      <c r="DUE119" s="376"/>
      <c r="DUF119" s="376"/>
      <c r="DUG119" s="376"/>
      <c r="DUH119" s="376"/>
      <c r="DUI119" s="376"/>
      <c r="DUJ119" s="376"/>
      <c r="DUK119" s="376"/>
      <c r="DUL119" s="376"/>
      <c r="DUM119" s="376"/>
      <c r="DUN119" s="376"/>
      <c r="DUO119" s="376"/>
      <c r="DUP119" s="376"/>
      <c r="DUQ119" s="376"/>
      <c r="DUR119" s="376"/>
      <c r="DUS119" s="376"/>
      <c r="DUT119" s="376"/>
      <c r="DUU119" s="376"/>
      <c r="DUV119" s="376"/>
      <c r="DUW119" s="376"/>
      <c r="DUX119" s="376"/>
      <c r="DUY119" s="376"/>
      <c r="DUZ119" s="376"/>
      <c r="DVA119" s="376"/>
      <c r="DVB119" s="376"/>
      <c r="DVC119" s="376"/>
      <c r="DVD119" s="376"/>
      <c r="DVE119" s="376"/>
      <c r="DVF119" s="376"/>
      <c r="DVG119" s="376"/>
      <c r="DVH119" s="376"/>
      <c r="DVI119" s="376"/>
      <c r="DVJ119" s="376"/>
      <c r="DVK119" s="376"/>
      <c r="DVL119" s="376"/>
      <c r="DVM119" s="376"/>
      <c r="DVN119" s="376"/>
      <c r="DVO119" s="376"/>
      <c r="DVP119" s="376"/>
      <c r="DVQ119" s="376"/>
      <c r="DVR119" s="376"/>
      <c r="DVS119" s="376"/>
      <c r="DVT119" s="376"/>
      <c r="DVU119" s="376"/>
      <c r="DVV119" s="376"/>
      <c r="DVW119" s="376"/>
      <c r="DVX119" s="376"/>
      <c r="DVY119" s="376"/>
      <c r="DVZ119" s="376"/>
      <c r="DWA119" s="376"/>
      <c r="DWB119" s="376"/>
      <c r="DWC119" s="376"/>
      <c r="DWD119" s="376"/>
      <c r="DWE119" s="376"/>
      <c r="DWF119" s="376"/>
      <c r="DWG119" s="376"/>
      <c r="DWH119" s="376"/>
      <c r="DWI119" s="376"/>
      <c r="DWJ119" s="376"/>
      <c r="DWK119" s="376"/>
      <c r="DWL119" s="376"/>
      <c r="DWM119" s="376"/>
      <c r="DWN119" s="376"/>
      <c r="DWO119" s="376"/>
      <c r="DWP119" s="376"/>
      <c r="DWQ119" s="376"/>
      <c r="DWR119" s="376"/>
      <c r="DWS119" s="376"/>
      <c r="DWT119" s="376"/>
      <c r="DWU119" s="376"/>
      <c r="DWV119" s="376"/>
      <c r="DWW119" s="376"/>
      <c r="DWX119" s="376"/>
      <c r="DWY119" s="376"/>
      <c r="DWZ119" s="376"/>
      <c r="DXA119" s="376"/>
      <c r="DXB119" s="376"/>
      <c r="DXC119" s="376"/>
      <c r="DXD119" s="376"/>
      <c r="DXE119" s="376"/>
      <c r="DXF119" s="376"/>
      <c r="DXG119" s="376"/>
      <c r="DXH119" s="376"/>
      <c r="DXI119" s="376"/>
      <c r="DXJ119" s="376"/>
      <c r="DXK119" s="376"/>
      <c r="DXL119" s="376"/>
      <c r="DXM119" s="376"/>
      <c r="DXN119" s="376"/>
      <c r="DXO119" s="376"/>
      <c r="DXP119" s="376"/>
      <c r="DXQ119" s="376"/>
      <c r="DXR119" s="376"/>
      <c r="DXS119" s="376"/>
      <c r="DXT119" s="376"/>
      <c r="DXU119" s="376"/>
      <c r="DXV119" s="376"/>
      <c r="DXW119" s="376"/>
      <c r="DXX119" s="376"/>
      <c r="DXY119" s="376"/>
      <c r="DXZ119" s="376"/>
      <c r="DYA119" s="376"/>
      <c r="DYB119" s="376"/>
      <c r="DYC119" s="376"/>
      <c r="DYD119" s="376"/>
      <c r="DYE119" s="376"/>
      <c r="DYF119" s="376"/>
      <c r="DYG119" s="376"/>
      <c r="DYH119" s="376"/>
      <c r="DYI119" s="376"/>
      <c r="DYJ119" s="376"/>
      <c r="DYK119" s="376"/>
      <c r="DYL119" s="376"/>
      <c r="DYM119" s="376"/>
      <c r="DYN119" s="376"/>
      <c r="DYO119" s="376"/>
      <c r="DYP119" s="376"/>
      <c r="DYQ119" s="376"/>
      <c r="DYR119" s="376"/>
      <c r="DYS119" s="376"/>
      <c r="DYT119" s="376"/>
      <c r="DYU119" s="376"/>
      <c r="DYV119" s="376"/>
      <c r="DYW119" s="376"/>
      <c r="DYX119" s="376"/>
      <c r="DYY119" s="376"/>
      <c r="DYZ119" s="376"/>
      <c r="DZA119" s="376"/>
      <c r="DZB119" s="376"/>
      <c r="DZC119" s="376"/>
      <c r="DZD119" s="376"/>
      <c r="DZE119" s="376"/>
      <c r="DZF119" s="376"/>
      <c r="DZG119" s="376"/>
      <c r="DZH119" s="376"/>
      <c r="DZI119" s="376"/>
      <c r="DZJ119" s="376"/>
      <c r="DZK119" s="376"/>
      <c r="DZL119" s="376"/>
      <c r="DZM119" s="376"/>
      <c r="DZN119" s="376"/>
      <c r="DZO119" s="376"/>
      <c r="DZP119" s="376"/>
      <c r="DZQ119" s="376"/>
      <c r="DZR119" s="376"/>
      <c r="DZS119" s="376"/>
      <c r="DZT119" s="376"/>
      <c r="DZU119" s="376"/>
      <c r="DZV119" s="376"/>
      <c r="DZW119" s="376"/>
      <c r="DZX119" s="376"/>
      <c r="DZY119" s="376"/>
      <c r="DZZ119" s="376"/>
      <c r="EAA119" s="376"/>
      <c r="EAB119" s="376"/>
      <c r="EAC119" s="376"/>
      <c r="EAD119" s="376"/>
      <c r="EAE119" s="376"/>
      <c r="EAF119" s="376"/>
      <c r="EAG119" s="376"/>
      <c r="EAH119" s="376"/>
      <c r="EAI119" s="376"/>
      <c r="EAJ119" s="376"/>
      <c r="EAK119" s="376"/>
      <c r="EAL119" s="376"/>
      <c r="EAM119" s="376"/>
      <c r="EAN119" s="376"/>
      <c r="EAO119" s="376"/>
      <c r="EAP119" s="376"/>
      <c r="EAQ119" s="376"/>
      <c r="EAR119" s="376"/>
      <c r="EAS119" s="376"/>
      <c r="EAT119" s="376"/>
      <c r="EAU119" s="376"/>
      <c r="EAV119" s="376"/>
      <c r="EAW119" s="376"/>
      <c r="EAX119" s="376"/>
      <c r="EAY119" s="376"/>
      <c r="EAZ119" s="376"/>
      <c r="EBA119" s="376"/>
      <c r="EBB119" s="376"/>
      <c r="EBC119" s="376"/>
      <c r="EBD119" s="376"/>
      <c r="EBE119" s="376"/>
      <c r="EBF119" s="376"/>
      <c r="EBG119" s="376"/>
      <c r="EBH119" s="376"/>
      <c r="EBI119" s="376"/>
      <c r="EBJ119" s="376"/>
      <c r="EBK119" s="376"/>
      <c r="EBL119" s="376"/>
      <c r="EBM119" s="376"/>
      <c r="EBN119" s="376"/>
      <c r="EBO119" s="376"/>
      <c r="EBP119" s="376"/>
      <c r="EBQ119" s="376"/>
      <c r="EBR119" s="376"/>
      <c r="EBS119" s="376"/>
      <c r="EBT119" s="376"/>
      <c r="EBU119" s="376"/>
      <c r="EBV119" s="376"/>
      <c r="EBW119" s="376"/>
      <c r="EBX119" s="376"/>
      <c r="EBY119" s="376"/>
      <c r="EBZ119" s="376"/>
      <c r="ECA119" s="376"/>
      <c r="ECB119" s="376"/>
      <c r="ECC119" s="376"/>
      <c r="ECD119" s="376"/>
      <c r="ECE119" s="376"/>
      <c r="ECF119" s="376"/>
      <c r="ECG119" s="376"/>
      <c r="ECH119" s="376"/>
      <c r="ECI119" s="376"/>
      <c r="ECJ119" s="376"/>
      <c r="ECK119" s="376"/>
      <c r="ECL119" s="376"/>
      <c r="ECM119" s="376"/>
      <c r="ECN119" s="376"/>
      <c r="ECO119" s="376"/>
      <c r="ECP119" s="376"/>
      <c r="ECQ119" s="376"/>
      <c r="ECR119" s="376"/>
      <c r="ECS119" s="376"/>
      <c r="ECT119" s="376"/>
      <c r="ECU119" s="376"/>
      <c r="ECV119" s="376"/>
      <c r="ECW119" s="376"/>
      <c r="ECX119" s="376"/>
      <c r="ECY119" s="376"/>
      <c r="ECZ119" s="376"/>
      <c r="EDA119" s="376"/>
      <c r="EDB119" s="376"/>
      <c r="EDC119" s="376"/>
      <c r="EDD119" s="376"/>
      <c r="EDE119" s="376"/>
      <c r="EDF119" s="376"/>
      <c r="EDG119" s="376"/>
      <c r="EDH119" s="376"/>
      <c r="EDI119" s="376"/>
      <c r="EDJ119" s="376"/>
      <c r="EDK119" s="376"/>
      <c r="EDL119" s="376"/>
      <c r="EDM119" s="376"/>
      <c r="EDN119" s="376"/>
      <c r="EDO119" s="376"/>
      <c r="EDP119" s="376"/>
      <c r="EDQ119" s="376"/>
      <c r="EDR119" s="376"/>
      <c r="EDS119" s="376"/>
      <c r="EDT119" s="376"/>
      <c r="EDU119" s="376"/>
      <c r="EDV119" s="376"/>
      <c r="EDW119" s="376"/>
      <c r="EDX119" s="376"/>
      <c r="EDY119" s="376"/>
      <c r="EDZ119" s="376"/>
      <c r="EEA119" s="376"/>
      <c r="EEB119" s="376"/>
      <c r="EEC119" s="376"/>
      <c r="EED119" s="376"/>
      <c r="EEE119" s="376"/>
      <c r="EEF119" s="376"/>
      <c r="EEG119" s="376"/>
      <c r="EEH119" s="376"/>
      <c r="EEI119" s="376"/>
      <c r="EEJ119" s="376"/>
      <c r="EEK119" s="376"/>
      <c r="EEL119" s="376"/>
      <c r="EEM119" s="376"/>
      <c r="EEN119" s="376"/>
      <c r="EEO119" s="376"/>
      <c r="EEP119" s="376"/>
      <c r="EEQ119" s="376"/>
      <c r="EER119" s="376"/>
      <c r="EES119" s="376"/>
      <c r="EET119" s="376"/>
      <c r="EEU119" s="376"/>
      <c r="EEV119" s="376"/>
      <c r="EEW119" s="376"/>
      <c r="EEX119" s="376"/>
      <c r="EEY119" s="376"/>
      <c r="EEZ119" s="376"/>
      <c r="EFA119" s="376"/>
      <c r="EFB119" s="376"/>
      <c r="EFC119" s="376"/>
      <c r="EFD119" s="376"/>
      <c r="EFE119" s="376"/>
      <c r="EFF119" s="376"/>
      <c r="EFG119" s="376"/>
      <c r="EFH119" s="376"/>
      <c r="EFI119" s="376"/>
      <c r="EFJ119" s="376"/>
      <c r="EFK119" s="376"/>
      <c r="EFL119" s="376"/>
      <c r="EFM119" s="376"/>
      <c r="EFN119" s="376"/>
      <c r="EFO119" s="376"/>
      <c r="EFP119" s="376"/>
      <c r="EFQ119" s="376"/>
      <c r="EFR119" s="376"/>
      <c r="EFS119" s="376"/>
      <c r="EFT119" s="376"/>
      <c r="EFU119" s="376"/>
      <c r="EFV119" s="376"/>
      <c r="EFW119" s="376"/>
      <c r="EFX119" s="376"/>
      <c r="EFY119" s="376"/>
      <c r="EFZ119" s="376"/>
      <c r="EGA119" s="376"/>
      <c r="EGB119" s="376"/>
      <c r="EGC119" s="376"/>
      <c r="EGD119" s="376"/>
      <c r="EGE119" s="376"/>
      <c r="EGF119" s="376"/>
      <c r="EGG119" s="376"/>
      <c r="EGH119" s="376"/>
      <c r="EGI119" s="376"/>
      <c r="EGJ119" s="376"/>
      <c r="EGK119" s="376"/>
      <c r="EGL119" s="376"/>
      <c r="EGM119" s="376"/>
      <c r="EGN119" s="376"/>
      <c r="EGO119" s="376"/>
      <c r="EGP119" s="376"/>
      <c r="EGQ119" s="376"/>
      <c r="EGR119" s="376"/>
      <c r="EGS119" s="376"/>
      <c r="EGT119" s="376"/>
      <c r="EGU119" s="376"/>
      <c r="EGV119" s="376"/>
      <c r="EGW119" s="376"/>
      <c r="EGX119" s="376"/>
      <c r="EGY119" s="376"/>
      <c r="EGZ119" s="376"/>
      <c r="EHA119" s="376"/>
      <c r="EHB119" s="376"/>
      <c r="EHC119" s="376"/>
      <c r="EHD119" s="376"/>
      <c r="EHE119" s="376"/>
      <c r="EHF119" s="376"/>
      <c r="EHG119" s="376"/>
      <c r="EHH119" s="376"/>
      <c r="EHI119" s="376"/>
      <c r="EHJ119" s="376"/>
      <c r="EHK119" s="376"/>
      <c r="EHL119" s="376"/>
      <c r="EHM119" s="376"/>
      <c r="EHN119" s="376"/>
      <c r="EHO119" s="376"/>
      <c r="EHP119" s="376"/>
      <c r="EHQ119" s="376"/>
      <c r="EHR119" s="376"/>
      <c r="EHS119" s="376"/>
      <c r="EHT119" s="376"/>
      <c r="EHU119" s="376"/>
      <c r="EHV119" s="376"/>
      <c r="EHW119" s="376"/>
      <c r="EHX119" s="376"/>
      <c r="EHY119" s="376"/>
      <c r="EHZ119" s="376"/>
      <c r="EIA119" s="376"/>
      <c r="EIB119" s="376"/>
      <c r="EIC119" s="376"/>
      <c r="EID119" s="376"/>
      <c r="EIE119" s="376"/>
      <c r="EIF119" s="376"/>
      <c r="EIG119" s="376"/>
      <c r="EIH119" s="376"/>
      <c r="EII119" s="376"/>
      <c r="EIJ119" s="376"/>
      <c r="EIK119" s="376"/>
      <c r="EIL119" s="376"/>
      <c r="EIM119" s="376"/>
      <c r="EIN119" s="376"/>
      <c r="EIO119" s="376"/>
      <c r="EIP119" s="376"/>
      <c r="EIQ119" s="376"/>
      <c r="EIR119" s="376"/>
      <c r="EIS119" s="376"/>
      <c r="EIT119" s="376"/>
      <c r="EIU119" s="376"/>
      <c r="EIV119" s="376"/>
      <c r="EIW119" s="376"/>
      <c r="EIX119" s="376"/>
      <c r="EIY119" s="376"/>
      <c r="EIZ119" s="376"/>
      <c r="EJA119" s="376"/>
      <c r="EJB119" s="376"/>
      <c r="EJC119" s="376"/>
      <c r="EJD119" s="376"/>
      <c r="EJE119" s="376"/>
      <c r="EJF119" s="376"/>
      <c r="EJG119" s="376"/>
      <c r="EJH119" s="376"/>
      <c r="EJI119" s="376"/>
      <c r="EJJ119" s="376"/>
      <c r="EJK119" s="376"/>
      <c r="EJL119" s="376"/>
      <c r="EJM119" s="376"/>
      <c r="EJN119" s="376"/>
      <c r="EJO119" s="376"/>
      <c r="EJP119" s="376"/>
      <c r="EJQ119" s="376"/>
      <c r="EJR119" s="376"/>
      <c r="EJS119" s="376"/>
      <c r="EJT119" s="376"/>
      <c r="EJU119" s="376"/>
      <c r="EJV119" s="376"/>
      <c r="EJW119" s="376"/>
      <c r="EJX119" s="376"/>
      <c r="EJY119" s="376"/>
      <c r="EJZ119" s="376"/>
      <c r="EKA119" s="376"/>
      <c r="EKB119" s="376"/>
      <c r="EKC119" s="376"/>
      <c r="EKD119" s="376"/>
      <c r="EKE119" s="376"/>
      <c r="EKF119" s="376"/>
      <c r="EKG119" s="376"/>
      <c r="EKH119" s="376"/>
      <c r="EKI119" s="376"/>
      <c r="EKJ119" s="376"/>
      <c r="EKK119" s="376"/>
      <c r="EKL119" s="376"/>
      <c r="EKM119" s="376"/>
      <c r="EKN119" s="376"/>
      <c r="EKO119" s="376"/>
      <c r="EKP119" s="376"/>
      <c r="EKQ119" s="376"/>
      <c r="EKR119" s="376"/>
      <c r="EKS119" s="376"/>
      <c r="EKT119" s="376"/>
      <c r="EKU119" s="376"/>
      <c r="EKV119" s="376"/>
      <c r="EKW119" s="376"/>
      <c r="EKX119" s="376"/>
      <c r="EKY119" s="376"/>
      <c r="EKZ119" s="376"/>
      <c r="ELA119" s="376"/>
      <c r="ELB119" s="376"/>
      <c r="ELC119" s="376"/>
      <c r="ELD119" s="376"/>
      <c r="ELE119" s="376"/>
      <c r="ELF119" s="376"/>
      <c r="ELG119" s="376"/>
      <c r="ELH119" s="376"/>
      <c r="ELI119" s="376"/>
      <c r="ELJ119" s="376"/>
      <c r="ELK119" s="376"/>
      <c r="ELL119" s="376"/>
      <c r="ELM119" s="376"/>
      <c r="ELN119" s="376"/>
      <c r="ELO119" s="376"/>
      <c r="ELP119" s="376"/>
      <c r="ELQ119" s="376"/>
      <c r="ELR119" s="376"/>
      <c r="ELS119" s="376"/>
      <c r="ELT119" s="376"/>
      <c r="ELU119" s="376"/>
      <c r="ELV119" s="376"/>
      <c r="ELW119" s="376"/>
      <c r="ELX119" s="376"/>
      <c r="ELY119" s="376"/>
      <c r="ELZ119" s="376"/>
      <c r="EMA119" s="376"/>
      <c r="EMB119" s="376"/>
      <c r="EMC119" s="376"/>
      <c r="EMD119" s="376"/>
      <c r="EME119" s="376"/>
      <c r="EMF119" s="376"/>
      <c r="EMG119" s="376"/>
      <c r="EMH119" s="376"/>
      <c r="EMI119" s="376"/>
      <c r="EMJ119" s="376"/>
      <c r="EMK119" s="376"/>
      <c r="EML119" s="376"/>
      <c r="EMM119" s="376"/>
      <c r="EMN119" s="376"/>
      <c r="EMO119" s="376"/>
      <c r="EMP119" s="376"/>
      <c r="EMQ119" s="376"/>
      <c r="EMR119" s="376"/>
      <c r="EMS119" s="376"/>
      <c r="EMT119" s="376"/>
      <c r="EMU119" s="376"/>
      <c r="EMV119" s="376"/>
      <c r="EMW119" s="376"/>
      <c r="EMX119" s="376"/>
      <c r="EMY119" s="376"/>
      <c r="EMZ119" s="376"/>
      <c r="ENA119" s="376"/>
      <c r="ENB119" s="376"/>
      <c r="ENC119" s="376"/>
      <c r="END119" s="376"/>
      <c r="ENE119" s="376"/>
      <c r="ENF119" s="376"/>
      <c r="ENG119" s="376"/>
      <c r="ENH119" s="376"/>
      <c r="ENI119" s="376"/>
      <c r="ENJ119" s="376"/>
      <c r="ENK119" s="376"/>
      <c r="ENL119" s="376"/>
      <c r="ENM119" s="376"/>
      <c r="ENN119" s="376"/>
      <c r="ENO119" s="376"/>
      <c r="ENP119" s="376"/>
      <c r="ENQ119" s="376"/>
      <c r="ENR119" s="376"/>
      <c r="ENS119" s="376"/>
      <c r="ENT119" s="376"/>
      <c r="ENU119" s="376"/>
      <c r="ENV119" s="376"/>
      <c r="ENW119" s="376"/>
      <c r="ENX119" s="376"/>
      <c r="ENY119" s="376"/>
      <c r="ENZ119" s="376"/>
      <c r="EOA119" s="376"/>
      <c r="EOB119" s="376"/>
      <c r="EOC119" s="376"/>
      <c r="EOD119" s="376"/>
      <c r="EOE119" s="376"/>
      <c r="EOF119" s="376"/>
      <c r="EOG119" s="376"/>
      <c r="EOH119" s="376"/>
      <c r="EOI119" s="376"/>
      <c r="EOJ119" s="376"/>
      <c r="EOK119" s="376"/>
      <c r="EOL119" s="376"/>
      <c r="EOM119" s="376"/>
      <c r="EON119" s="376"/>
      <c r="EOO119" s="376"/>
      <c r="EOP119" s="376"/>
      <c r="EOQ119" s="376"/>
      <c r="EOR119" s="376"/>
      <c r="EOS119" s="376"/>
      <c r="EOT119" s="376"/>
      <c r="EOU119" s="376"/>
      <c r="EOV119" s="376"/>
      <c r="EOW119" s="376"/>
      <c r="EOX119" s="376"/>
      <c r="EOY119" s="376"/>
      <c r="EOZ119" s="376"/>
      <c r="EPA119" s="376"/>
      <c r="EPB119" s="376"/>
      <c r="EPC119" s="376"/>
      <c r="EPD119" s="376"/>
      <c r="EPE119" s="376"/>
      <c r="EPF119" s="376"/>
      <c r="EPG119" s="376"/>
      <c r="EPH119" s="376"/>
      <c r="EPI119" s="376"/>
      <c r="EPJ119" s="376"/>
      <c r="EPK119" s="376"/>
      <c r="EPL119" s="376"/>
      <c r="EPM119" s="376"/>
      <c r="EPN119" s="376"/>
      <c r="EPO119" s="376"/>
      <c r="EPP119" s="376"/>
      <c r="EPQ119" s="376"/>
      <c r="EPR119" s="376"/>
      <c r="EPS119" s="376"/>
      <c r="EPT119" s="376"/>
      <c r="EPU119" s="376"/>
      <c r="EPV119" s="376"/>
      <c r="EPW119" s="376"/>
      <c r="EPX119" s="376"/>
      <c r="EPY119" s="376"/>
      <c r="EPZ119" s="376"/>
      <c r="EQA119" s="376"/>
      <c r="EQB119" s="376"/>
      <c r="EQC119" s="376"/>
      <c r="EQD119" s="376"/>
      <c r="EQE119" s="376"/>
      <c r="EQF119" s="376"/>
      <c r="EQG119" s="376"/>
      <c r="EQH119" s="376"/>
      <c r="EQI119" s="376"/>
      <c r="EQJ119" s="376"/>
      <c r="EQK119" s="376"/>
      <c r="EQL119" s="376"/>
      <c r="EQM119" s="376"/>
      <c r="EQN119" s="376"/>
      <c r="EQO119" s="376"/>
      <c r="EQP119" s="376"/>
      <c r="EQQ119" s="376"/>
      <c r="EQR119" s="376"/>
      <c r="EQS119" s="376"/>
      <c r="EQT119" s="376"/>
      <c r="EQU119" s="376"/>
      <c r="EQV119" s="376"/>
      <c r="EQW119" s="376"/>
      <c r="EQX119" s="376"/>
      <c r="EQY119" s="376"/>
      <c r="EQZ119" s="376"/>
      <c r="ERA119" s="376"/>
      <c r="ERB119" s="376"/>
      <c r="ERC119" s="376"/>
      <c r="ERD119" s="376"/>
      <c r="ERE119" s="376"/>
      <c r="ERF119" s="376"/>
      <c r="ERG119" s="376"/>
      <c r="ERH119" s="376"/>
      <c r="ERI119" s="376"/>
      <c r="ERJ119" s="376"/>
      <c r="ERK119" s="376"/>
      <c r="ERL119" s="376"/>
      <c r="ERM119" s="376"/>
      <c r="ERN119" s="376"/>
      <c r="ERO119" s="376"/>
      <c r="ERP119" s="376"/>
      <c r="ERQ119" s="376"/>
      <c r="ERR119" s="376"/>
      <c r="ERS119" s="376"/>
      <c r="ERT119" s="376"/>
      <c r="ERU119" s="376"/>
      <c r="ERV119" s="376"/>
      <c r="ERW119" s="376"/>
      <c r="ERX119" s="376"/>
      <c r="ERY119" s="376"/>
      <c r="ERZ119" s="376"/>
      <c r="ESA119" s="376"/>
      <c r="ESB119" s="376"/>
      <c r="ESC119" s="376"/>
      <c r="ESD119" s="376"/>
      <c r="ESE119" s="376"/>
      <c r="ESF119" s="376"/>
      <c r="ESG119" s="376"/>
      <c r="ESH119" s="376"/>
      <c r="ESI119" s="376"/>
      <c r="ESJ119" s="376"/>
      <c r="ESK119" s="376"/>
      <c r="ESL119" s="376"/>
      <c r="ESM119" s="376"/>
      <c r="ESN119" s="376"/>
      <c r="ESO119" s="376"/>
      <c r="ESP119" s="376"/>
      <c r="ESQ119" s="376"/>
      <c r="ESR119" s="376"/>
      <c r="ESS119" s="376"/>
      <c r="EST119" s="376"/>
      <c r="ESU119" s="376"/>
      <c r="ESV119" s="376"/>
      <c r="ESW119" s="376"/>
      <c r="ESX119" s="376"/>
      <c r="ESY119" s="376"/>
      <c r="ESZ119" s="376"/>
      <c r="ETA119" s="376"/>
      <c r="ETB119" s="376"/>
      <c r="ETC119" s="376"/>
      <c r="ETD119" s="376"/>
      <c r="ETE119" s="376"/>
      <c r="ETF119" s="376"/>
      <c r="ETG119" s="376"/>
      <c r="ETH119" s="376"/>
      <c r="ETI119" s="376"/>
      <c r="ETJ119" s="376"/>
      <c r="ETK119" s="376"/>
      <c r="ETL119" s="376"/>
      <c r="ETM119" s="376"/>
      <c r="ETN119" s="376"/>
      <c r="ETO119" s="376"/>
      <c r="ETP119" s="376"/>
      <c r="ETQ119" s="376"/>
      <c r="ETR119" s="376"/>
      <c r="ETS119" s="376"/>
      <c r="ETT119" s="376"/>
      <c r="ETU119" s="376"/>
      <c r="ETV119" s="376"/>
      <c r="ETW119" s="376"/>
      <c r="ETX119" s="376"/>
      <c r="ETY119" s="376"/>
      <c r="ETZ119" s="376"/>
      <c r="EUA119" s="376"/>
      <c r="EUB119" s="376"/>
      <c r="EUC119" s="376"/>
      <c r="EUD119" s="376"/>
      <c r="EUE119" s="376"/>
      <c r="EUF119" s="376"/>
      <c r="EUG119" s="376"/>
      <c r="EUH119" s="376"/>
      <c r="EUI119" s="376"/>
      <c r="EUJ119" s="376"/>
      <c r="EUK119" s="376"/>
      <c r="EUL119" s="376"/>
      <c r="EUM119" s="376"/>
      <c r="EUN119" s="376"/>
      <c r="EUO119" s="376"/>
      <c r="EUP119" s="376"/>
      <c r="EUQ119" s="376"/>
      <c r="EUR119" s="376"/>
      <c r="EUS119" s="376"/>
      <c r="EUT119" s="376"/>
      <c r="EUU119" s="376"/>
      <c r="EUV119" s="376"/>
      <c r="EUW119" s="376"/>
      <c r="EUX119" s="376"/>
      <c r="EUY119" s="376"/>
      <c r="EUZ119" s="376"/>
      <c r="EVA119" s="376"/>
      <c r="EVB119" s="376"/>
      <c r="EVC119" s="376"/>
      <c r="EVD119" s="376"/>
      <c r="EVE119" s="376"/>
      <c r="EVF119" s="376"/>
      <c r="EVG119" s="376"/>
      <c r="EVH119" s="376"/>
      <c r="EVI119" s="376"/>
      <c r="EVJ119" s="376"/>
      <c r="EVK119" s="376"/>
      <c r="EVL119" s="376"/>
      <c r="EVM119" s="376"/>
      <c r="EVN119" s="376"/>
      <c r="EVO119" s="376"/>
      <c r="EVP119" s="376"/>
      <c r="EVQ119" s="376"/>
      <c r="EVR119" s="376"/>
      <c r="EVS119" s="376"/>
      <c r="EVT119" s="376"/>
      <c r="EVU119" s="376"/>
      <c r="EVV119" s="376"/>
      <c r="EVW119" s="376"/>
      <c r="EVX119" s="376"/>
      <c r="EVY119" s="376"/>
      <c r="EVZ119" s="376"/>
      <c r="EWA119" s="376"/>
      <c r="EWB119" s="376"/>
      <c r="EWC119" s="376"/>
      <c r="EWD119" s="376"/>
      <c r="EWE119" s="376"/>
      <c r="EWF119" s="376"/>
      <c r="EWG119" s="376"/>
      <c r="EWH119" s="376"/>
      <c r="EWI119" s="376"/>
      <c r="EWJ119" s="376"/>
      <c r="EWK119" s="376"/>
      <c r="EWL119" s="376"/>
      <c r="EWM119" s="376"/>
      <c r="EWN119" s="376"/>
      <c r="EWO119" s="376"/>
      <c r="EWP119" s="376"/>
      <c r="EWQ119" s="376"/>
      <c r="EWR119" s="376"/>
      <c r="EWS119" s="376"/>
      <c r="EWT119" s="376"/>
      <c r="EWU119" s="376"/>
      <c r="EWV119" s="376"/>
      <c r="EWW119" s="376"/>
      <c r="EWX119" s="376"/>
      <c r="EWY119" s="376"/>
      <c r="EWZ119" s="376"/>
      <c r="EXA119" s="376"/>
      <c r="EXB119" s="376"/>
      <c r="EXC119" s="376"/>
      <c r="EXD119" s="376"/>
      <c r="EXE119" s="376"/>
      <c r="EXF119" s="376"/>
      <c r="EXG119" s="376"/>
      <c r="EXH119" s="376"/>
      <c r="EXI119" s="376"/>
      <c r="EXJ119" s="376"/>
      <c r="EXK119" s="376"/>
      <c r="EXL119" s="376"/>
      <c r="EXM119" s="376"/>
      <c r="EXN119" s="376"/>
      <c r="EXO119" s="376"/>
      <c r="EXP119" s="376"/>
      <c r="EXQ119" s="376"/>
      <c r="EXR119" s="376"/>
      <c r="EXS119" s="376"/>
      <c r="EXT119" s="376"/>
      <c r="EXU119" s="376"/>
      <c r="EXV119" s="376"/>
      <c r="EXW119" s="376"/>
      <c r="EXX119" s="376"/>
      <c r="EXY119" s="376"/>
      <c r="EXZ119" s="376"/>
      <c r="EYA119" s="376"/>
      <c r="EYB119" s="376"/>
      <c r="EYC119" s="376"/>
      <c r="EYD119" s="376"/>
      <c r="EYE119" s="376"/>
      <c r="EYF119" s="376"/>
      <c r="EYG119" s="376"/>
      <c r="EYH119" s="376"/>
      <c r="EYI119" s="376"/>
      <c r="EYJ119" s="376"/>
      <c r="EYK119" s="376"/>
      <c r="EYL119" s="376"/>
      <c r="EYM119" s="376"/>
      <c r="EYN119" s="376"/>
      <c r="EYO119" s="376"/>
      <c r="EYP119" s="376"/>
      <c r="EYQ119" s="376"/>
      <c r="EYR119" s="376"/>
      <c r="EYS119" s="376"/>
      <c r="EYT119" s="376"/>
      <c r="EYU119" s="376"/>
      <c r="EYV119" s="376"/>
      <c r="EYW119" s="376"/>
      <c r="EYX119" s="376"/>
      <c r="EYY119" s="376"/>
      <c r="EYZ119" s="376"/>
      <c r="EZA119" s="376"/>
      <c r="EZB119" s="376"/>
      <c r="EZC119" s="376"/>
      <c r="EZD119" s="376"/>
      <c r="EZE119" s="376"/>
      <c r="EZF119" s="376"/>
      <c r="EZG119" s="376"/>
      <c r="EZH119" s="376"/>
      <c r="EZI119" s="376"/>
      <c r="EZJ119" s="376"/>
      <c r="EZK119" s="376"/>
      <c r="EZL119" s="376"/>
      <c r="EZM119" s="376"/>
      <c r="EZN119" s="376"/>
      <c r="EZO119" s="376"/>
      <c r="EZP119" s="376"/>
      <c r="EZQ119" s="376"/>
      <c r="EZR119" s="376"/>
      <c r="EZS119" s="376"/>
      <c r="EZT119" s="376"/>
      <c r="EZU119" s="376"/>
      <c r="EZV119" s="376"/>
      <c r="EZW119" s="376"/>
      <c r="EZX119" s="376"/>
      <c r="EZY119" s="376"/>
      <c r="EZZ119" s="376"/>
      <c r="FAA119" s="376"/>
      <c r="FAB119" s="376"/>
      <c r="FAC119" s="376"/>
      <c r="FAD119" s="376"/>
      <c r="FAE119" s="376"/>
      <c r="FAF119" s="376"/>
      <c r="FAG119" s="376"/>
      <c r="FAH119" s="376"/>
      <c r="FAI119" s="376"/>
      <c r="FAJ119" s="376"/>
      <c r="FAK119" s="376"/>
      <c r="FAL119" s="376"/>
      <c r="FAM119" s="376"/>
      <c r="FAN119" s="376"/>
      <c r="FAO119" s="376"/>
      <c r="FAP119" s="376"/>
      <c r="FAQ119" s="376"/>
      <c r="FAR119" s="376"/>
      <c r="FAS119" s="376"/>
      <c r="FAT119" s="376"/>
      <c r="FAU119" s="376"/>
      <c r="FAV119" s="376"/>
      <c r="FAW119" s="376"/>
      <c r="FAX119" s="376"/>
      <c r="FAY119" s="376"/>
      <c r="FAZ119" s="376"/>
      <c r="FBA119" s="376"/>
      <c r="FBB119" s="376"/>
      <c r="FBC119" s="376"/>
      <c r="FBD119" s="376"/>
      <c r="FBE119" s="376"/>
      <c r="FBF119" s="376"/>
      <c r="FBG119" s="376"/>
      <c r="FBH119" s="376"/>
      <c r="FBI119" s="376"/>
      <c r="FBJ119" s="376"/>
      <c r="FBK119" s="376"/>
      <c r="FBL119" s="376"/>
      <c r="FBM119" s="376"/>
      <c r="FBN119" s="376"/>
      <c r="FBO119" s="376"/>
      <c r="FBP119" s="376"/>
      <c r="FBQ119" s="376"/>
      <c r="FBR119" s="376"/>
      <c r="FBS119" s="376"/>
      <c r="FBT119" s="376"/>
      <c r="FBU119" s="376"/>
      <c r="FBV119" s="376"/>
      <c r="FBW119" s="376"/>
      <c r="FBX119" s="376"/>
      <c r="FBY119" s="376"/>
      <c r="FBZ119" s="376"/>
      <c r="FCA119" s="376"/>
      <c r="FCB119" s="376"/>
      <c r="FCC119" s="376"/>
      <c r="FCD119" s="376"/>
      <c r="FCE119" s="376"/>
      <c r="FCF119" s="376"/>
      <c r="FCG119" s="376"/>
      <c r="FCH119" s="376"/>
      <c r="FCI119" s="376"/>
      <c r="FCJ119" s="376"/>
      <c r="FCK119" s="376"/>
      <c r="FCL119" s="376"/>
      <c r="FCM119" s="376"/>
      <c r="FCN119" s="376"/>
      <c r="FCO119" s="376"/>
      <c r="FCP119" s="376"/>
      <c r="FCQ119" s="376"/>
      <c r="FCR119" s="376"/>
      <c r="FCS119" s="376"/>
      <c r="FCT119" s="376"/>
      <c r="FCU119" s="376"/>
      <c r="FCV119" s="376"/>
      <c r="FCW119" s="376"/>
      <c r="FCX119" s="376"/>
      <c r="FCY119" s="376"/>
      <c r="FCZ119" s="376"/>
      <c r="FDA119" s="376"/>
      <c r="FDB119" s="376"/>
      <c r="FDC119" s="376"/>
      <c r="FDD119" s="376"/>
      <c r="FDE119" s="376"/>
      <c r="FDF119" s="376"/>
      <c r="FDG119" s="376"/>
      <c r="FDH119" s="376"/>
      <c r="FDI119" s="376"/>
      <c r="FDJ119" s="376"/>
      <c r="FDK119" s="376"/>
      <c r="FDL119" s="376"/>
      <c r="FDM119" s="376"/>
      <c r="FDN119" s="376"/>
      <c r="FDO119" s="376"/>
      <c r="FDP119" s="376"/>
      <c r="FDQ119" s="376"/>
      <c r="FDR119" s="376"/>
      <c r="FDS119" s="376"/>
      <c r="FDT119" s="376"/>
      <c r="FDU119" s="376"/>
      <c r="FDV119" s="376"/>
      <c r="FDW119" s="376"/>
      <c r="FDX119" s="376"/>
      <c r="FDY119" s="376"/>
      <c r="FDZ119" s="376"/>
      <c r="FEA119" s="376"/>
      <c r="FEB119" s="376"/>
      <c r="FEC119" s="376"/>
      <c r="FED119" s="376"/>
      <c r="FEE119" s="376"/>
      <c r="FEF119" s="376"/>
      <c r="FEG119" s="376"/>
      <c r="FEH119" s="376"/>
      <c r="FEI119" s="376"/>
      <c r="FEJ119" s="376"/>
      <c r="FEK119" s="376"/>
      <c r="FEL119" s="376"/>
      <c r="FEM119" s="376"/>
      <c r="FEN119" s="376"/>
      <c r="FEO119" s="376"/>
      <c r="FEP119" s="376"/>
      <c r="FEQ119" s="376"/>
      <c r="FER119" s="376"/>
      <c r="FES119" s="376"/>
      <c r="FET119" s="376"/>
      <c r="FEU119" s="376"/>
      <c r="FEV119" s="376"/>
      <c r="FEW119" s="376"/>
      <c r="FEX119" s="376"/>
      <c r="FEY119" s="376"/>
      <c r="FEZ119" s="376"/>
      <c r="FFA119" s="376"/>
      <c r="FFB119" s="376"/>
      <c r="FFC119" s="376"/>
      <c r="FFD119" s="376"/>
      <c r="FFE119" s="376"/>
      <c r="FFF119" s="376"/>
      <c r="FFG119" s="376"/>
      <c r="FFH119" s="376"/>
      <c r="FFI119" s="376"/>
      <c r="FFJ119" s="376"/>
      <c r="FFK119" s="376"/>
      <c r="FFL119" s="376"/>
      <c r="FFM119" s="376"/>
      <c r="FFN119" s="376"/>
      <c r="FFO119" s="376"/>
      <c r="FFP119" s="376"/>
      <c r="FFQ119" s="376"/>
      <c r="FFR119" s="376"/>
      <c r="FFS119" s="376"/>
      <c r="FFT119" s="376"/>
      <c r="FFU119" s="376"/>
      <c r="FFV119" s="376"/>
      <c r="FFW119" s="376"/>
      <c r="FFX119" s="376"/>
      <c r="FFY119" s="376"/>
      <c r="FFZ119" s="376"/>
      <c r="FGA119" s="376"/>
      <c r="FGB119" s="376"/>
      <c r="FGC119" s="376"/>
      <c r="FGD119" s="376"/>
      <c r="FGE119" s="376"/>
      <c r="FGF119" s="376"/>
      <c r="FGG119" s="376"/>
      <c r="FGH119" s="376"/>
      <c r="FGI119" s="376"/>
      <c r="FGJ119" s="376"/>
      <c r="FGK119" s="376"/>
      <c r="FGL119" s="376"/>
      <c r="FGM119" s="376"/>
      <c r="FGN119" s="376"/>
      <c r="FGO119" s="376"/>
      <c r="FGP119" s="376"/>
      <c r="FGQ119" s="376"/>
      <c r="FGR119" s="376"/>
      <c r="FGS119" s="376"/>
      <c r="FGT119" s="376"/>
      <c r="FGU119" s="376"/>
      <c r="FGV119" s="376"/>
      <c r="FGW119" s="376"/>
      <c r="FGX119" s="376"/>
      <c r="FGY119" s="376"/>
      <c r="FGZ119" s="376"/>
      <c r="FHA119" s="376"/>
      <c r="FHB119" s="376"/>
      <c r="FHC119" s="376"/>
      <c r="FHD119" s="376"/>
      <c r="FHE119" s="376"/>
      <c r="FHF119" s="376"/>
      <c r="FHG119" s="376"/>
      <c r="FHH119" s="376"/>
      <c r="FHI119" s="376"/>
      <c r="FHJ119" s="376"/>
      <c r="FHK119" s="376"/>
      <c r="FHL119" s="376"/>
      <c r="FHM119" s="376"/>
      <c r="FHN119" s="376"/>
      <c r="FHO119" s="376"/>
      <c r="FHP119" s="376"/>
      <c r="FHQ119" s="376"/>
      <c r="FHR119" s="376"/>
      <c r="FHS119" s="376"/>
      <c r="FHT119" s="376"/>
      <c r="FHU119" s="376"/>
      <c r="FHV119" s="376"/>
      <c r="FHW119" s="376"/>
      <c r="FHX119" s="376"/>
      <c r="FHY119" s="376"/>
      <c r="FHZ119" s="376"/>
      <c r="FIA119" s="376"/>
      <c r="FIB119" s="376"/>
      <c r="FIC119" s="376"/>
      <c r="FID119" s="376"/>
      <c r="FIE119" s="376"/>
      <c r="FIF119" s="376"/>
      <c r="FIG119" s="376"/>
      <c r="FIH119" s="376"/>
      <c r="FII119" s="376"/>
      <c r="FIJ119" s="376"/>
      <c r="FIK119" s="376"/>
      <c r="FIL119" s="376"/>
      <c r="FIM119" s="376"/>
      <c r="FIN119" s="376"/>
      <c r="FIO119" s="376"/>
      <c r="FIP119" s="376"/>
      <c r="FIQ119" s="376"/>
      <c r="FIR119" s="376"/>
      <c r="FIS119" s="376"/>
      <c r="FIT119" s="376"/>
      <c r="FIU119" s="376"/>
      <c r="FIV119" s="376"/>
      <c r="FIW119" s="376"/>
      <c r="FIX119" s="376"/>
      <c r="FIY119" s="376"/>
      <c r="FIZ119" s="376"/>
      <c r="FJA119" s="376"/>
      <c r="FJB119" s="376"/>
      <c r="FJC119" s="376"/>
      <c r="FJD119" s="376"/>
      <c r="FJE119" s="376"/>
      <c r="FJF119" s="376"/>
      <c r="FJG119" s="376"/>
      <c r="FJH119" s="376"/>
      <c r="FJI119" s="376"/>
      <c r="FJJ119" s="376"/>
      <c r="FJK119" s="376"/>
      <c r="FJL119" s="376"/>
      <c r="FJM119" s="376"/>
      <c r="FJN119" s="376"/>
      <c r="FJO119" s="376"/>
      <c r="FJP119" s="376"/>
      <c r="FJQ119" s="376"/>
      <c r="FJR119" s="376"/>
      <c r="FJS119" s="376"/>
      <c r="FJT119" s="376"/>
      <c r="FJU119" s="376"/>
      <c r="FJV119" s="376"/>
      <c r="FJW119" s="376"/>
      <c r="FJX119" s="376"/>
      <c r="FJY119" s="376"/>
      <c r="FJZ119" s="376"/>
      <c r="FKA119" s="376"/>
      <c r="FKB119" s="376"/>
      <c r="FKC119" s="376"/>
      <c r="FKD119" s="376"/>
      <c r="FKE119" s="376"/>
      <c r="FKF119" s="376"/>
      <c r="FKG119" s="376"/>
      <c r="FKH119" s="376"/>
      <c r="FKI119" s="376"/>
      <c r="FKJ119" s="376"/>
      <c r="FKK119" s="376"/>
      <c r="FKL119" s="376"/>
      <c r="FKM119" s="376"/>
      <c r="FKN119" s="376"/>
      <c r="FKO119" s="376"/>
      <c r="FKP119" s="376"/>
      <c r="FKQ119" s="376"/>
      <c r="FKR119" s="376"/>
      <c r="FKS119" s="376"/>
      <c r="FKT119" s="376"/>
      <c r="FKU119" s="376"/>
      <c r="FKV119" s="376"/>
      <c r="FKW119" s="376"/>
      <c r="FKX119" s="376"/>
      <c r="FKY119" s="376"/>
      <c r="FKZ119" s="376"/>
      <c r="FLA119" s="376"/>
      <c r="FLB119" s="376"/>
      <c r="FLC119" s="376"/>
      <c r="FLD119" s="376"/>
      <c r="FLE119" s="376"/>
      <c r="FLF119" s="376"/>
      <c r="FLG119" s="376"/>
      <c r="FLH119" s="376"/>
      <c r="FLI119" s="376"/>
      <c r="FLJ119" s="376"/>
      <c r="FLK119" s="376"/>
      <c r="FLL119" s="376"/>
      <c r="FLM119" s="376"/>
      <c r="FLN119" s="376"/>
      <c r="FLO119" s="376"/>
      <c r="FLP119" s="376"/>
      <c r="FLQ119" s="376"/>
      <c r="FLR119" s="376"/>
      <c r="FLS119" s="376"/>
      <c r="FLT119" s="376"/>
      <c r="FLU119" s="376"/>
      <c r="FLV119" s="376"/>
      <c r="FLW119" s="376"/>
      <c r="FLX119" s="376"/>
      <c r="FLY119" s="376"/>
      <c r="FLZ119" s="376"/>
      <c r="FMA119" s="376"/>
      <c r="FMB119" s="376"/>
      <c r="FMC119" s="376"/>
      <c r="FMD119" s="376"/>
      <c r="FME119" s="376"/>
      <c r="FMF119" s="376"/>
      <c r="FMG119" s="376"/>
      <c r="FMH119" s="376"/>
      <c r="FMI119" s="376"/>
      <c r="FMJ119" s="376"/>
      <c r="FMK119" s="376"/>
      <c r="FML119" s="376"/>
      <c r="FMM119" s="376"/>
      <c r="FMN119" s="376"/>
      <c r="FMO119" s="376"/>
      <c r="FMP119" s="376"/>
      <c r="FMQ119" s="376"/>
      <c r="FMR119" s="376"/>
      <c r="FMS119" s="376"/>
      <c r="FMT119" s="376"/>
      <c r="FMU119" s="376"/>
      <c r="FMV119" s="376"/>
      <c r="FMW119" s="376"/>
      <c r="FMX119" s="376"/>
      <c r="FMY119" s="376"/>
      <c r="FMZ119" s="376"/>
      <c r="FNA119" s="376"/>
      <c r="FNB119" s="376"/>
      <c r="FNC119" s="376"/>
      <c r="FND119" s="376"/>
      <c r="FNE119" s="376"/>
      <c r="FNF119" s="376"/>
      <c r="FNG119" s="376"/>
      <c r="FNH119" s="376"/>
      <c r="FNI119" s="376"/>
      <c r="FNJ119" s="376"/>
      <c r="FNK119" s="376"/>
      <c r="FNL119" s="376"/>
      <c r="FNM119" s="376"/>
      <c r="FNN119" s="376"/>
      <c r="FNO119" s="376"/>
      <c r="FNP119" s="376"/>
      <c r="FNQ119" s="376"/>
      <c r="FNR119" s="376"/>
      <c r="FNS119" s="376"/>
      <c r="FNT119" s="376"/>
      <c r="FNU119" s="376"/>
      <c r="FNV119" s="376"/>
      <c r="FNW119" s="376"/>
      <c r="FNX119" s="376"/>
      <c r="FNY119" s="376"/>
      <c r="FNZ119" s="376"/>
      <c r="FOA119" s="376"/>
      <c r="FOB119" s="376"/>
      <c r="FOC119" s="376"/>
      <c r="FOD119" s="376"/>
      <c r="FOE119" s="376"/>
      <c r="FOF119" s="376"/>
      <c r="FOG119" s="376"/>
      <c r="FOH119" s="376"/>
      <c r="FOI119" s="376"/>
      <c r="FOJ119" s="376"/>
      <c r="FOK119" s="376"/>
      <c r="FOL119" s="376"/>
      <c r="FOM119" s="376"/>
      <c r="FON119" s="376"/>
      <c r="FOO119" s="376"/>
      <c r="FOP119" s="376"/>
      <c r="FOQ119" s="376"/>
      <c r="FOR119" s="376"/>
      <c r="FOS119" s="376"/>
      <c r="FOT119" s="376"/>
      <c r="FOU119" s="376"/>
      <c r="FOV119" s="376"/>
      <c r="FOW119" s="376"/>
      <c r="FOX119" s="376"/>
      <c r="FOY119" s="376"/>
      <c r="FOZ119" s="376"/>
      <c r="FPA119" s="376"/>
      <c r="FPB119" s="376"/>
      <c r="FPC119" s="376"/>
      <c r="FPD119" s="376"/>
      <c r="FPE119" s="376"/>
      <c r="FPF119" s="376"/>
      <c r="FPG119" s="376"/>
      <c r="FPH119" s="376"/>
      <c r="FPI119" s="376"/>
      <c r="FPJ119" s="376"/>
      <c r="FPK119" s="376"/>
      <c r="FPL119" s="376"/>
      <c r="FPM119" s="376"/>
      <c r="FPN119" s="376"/>
      <c r="FPO119" s="376"/>
      <c r="FPP119" s="376"/>
      <c r="FPQ119" s="376"/>
      <c r="FPR119" s="376"/>
      <c r="FPS119" s="376"/>
      <c r="FPT119" s="376"/>
      <c r="FPU119" s="376"/>
      <c r="FPV119" s="376"/>
      <c r="FPW119" s="376"/>
      <c r="FPX119" s="376"/>
      <c r="FPY119" s="376"/>
      <c r="FPZ119" s="376"/>
      <c r="FQA119" s="376"/>
      <c r="FQB119" s="376"/>
      <c r="FQC119" s="376"/>
      <c r="FQD119" s="376"/>
      <c r="FQE119" s="376"/>
      <c r="FQF119" s="376"/>
      <c r="FQG119" s="376"/>
      <c r="FQH119" s="376"/>
      <c r="FQI119" s="376"/>
      <c r="FQJ119" s="376"/>
      <c r="FQK119" s="376"/>
      <c r="FQL119" s="376"/>
      <c r="FQM119" s="376"/>
      <c r="FQN119" s="376"/>
      <c r="FQO119" s="376"/>
      <c r="FQP119" s="376"/>
      <c r="FQQ119" s="376"/>
      <c r="FQR119" s="376"/>
      <c r="FQS119" s="376"/>
      <c r="FQT119" s="376"/>
      <c r="FQU119" s="376"/>
      <c r="FQV119" s="376"/>
      <c r="FQW119" s="376"/>
      <c r="FQX119" s="376"/>
      <c r="FQY119" s="376"/>
      <c r="FQZ119" s="376"/>
      <c r="FRA119" s="376"/>
      <c r="FRB119" s="376"/>
      <c r="FRC119" s="376"/>
      <c r="FRD119" s="376"/>
      <c r="FRE119" s="376"/>
      <c r="FRF119" s="376"/>
      <c r="FRG119" s="376"/>
      <c r="FRH119" s="376"/>
      <c r="FRI119" s="376"/>
      <c r="FRJ119" s="376"/>
      <c r="FRK119" s="376"/>
      <c r="FRL119" s="376"/>
      <c r="FRM119" s="376"/>
      <c r="FRN119" s="376"/>
      <c r="FRO119" s="376"/>
      <c r="FRP119" s="376"/>
      <c r="FRQ119" s="376"/>
      <c r="FRR119" s="376"/>
      <c r="FRS119" s="376"/>
      <c r="FRT119" s="376"/>
      <c r="FRU119" s="376"/>
      <c r="FRV119" s="376"/>
      <c r="FRW119" s="376"/>
      <c r="FRX119" s="376"/>
      <c r="FRY119" s="376"/>
      <c r="FRZ119" s="376"/>
      <c r="FSA119" s="376"/>
      <c r="FSB119" s="376"/>
      <c r="FSC119" s="376"/>
      <c r="FSD119" s="376"/>
      <c r="FSE119" s="376"/>
      <c r="FSF119" s="376"/>
      <c r="FSG119" s="376"/>
      <c r="FSH119" s="376"/>
      <c r="FSI119" s="376"/>
      <c r="FSJ119" s="376"/>
      <c r="FSK119" s="376"/>
      <c r="FSL119" s="376"/>
      <c r="FSM119" s="376"/>
      <c r="FSN119" s="376"/>
      <c r="FSO119" s="376"/>
      <c r="FSP119" s="376"/>
      <c r="FSQ119" s="376"/>
      <c r="FSR119" s="376"/>
      <c r="FSS119" s="376"/>
      <c r="FST119" s="376"/>
      <c r="FSU119" s="376"/>
      <c r="FSV119" s="376"/>
      <c r="FSW119" s="376"/>
      <c r="FSX119" s="376"/>
      <c r="FSY119" s="376"/>
      <c r="FSZ119" s="376"/>
      <c r="FTA119" s="376"/>
      <c r="FTB119" s="376"/>
      <c r="FTC119" s="376"/>
      <c r="FTD119" s="376"/>
      <c r="FTE119" s="376"/>
      <c r="FTF119" s="376"/>
      <c r="FTG119" s="376"/>
      <c r="FTH119" s="376"/>
      <c r="FTI119" s="376"/>
      <c r="FTJ119" s="376"/>
      <c r="FTK119" s="376"/>
      <c r="FTL119" s="376"/>
      <c r="FTM119" s="376"/>
      <c r="FTN119" s="376"/>
      <c r="FTO119" s="376"/>
      <c r="FTP119" s="376"/>
      <c r="FTQ119" s="376"/>
      <c r="FTR119" s="376"/>
      <c r="FTS119" s="376"/>
      <c r="FTT119" s="376"/>
      <c r="FTU119" s="376"/>
      <c r="FTV119" s="376"/>
      <c r="FTW119" s="376"/>
      <c r="FTX119" s="376"/>
      <c r="FTY119" s="376"/>
      <c r="FTZ119" s="376"/>
      <c r="FUA119" s="376"/>
      <c r="FUB119" s="376"/>
      <c r="FUC119" s="376"/>
      <c r="FUD119" s="376"/>
      <c r="FUE119" s="376"/>
      <c r="FUF119" s="376"/>
      <c r="FUG119" s="376"/>
      <c r="FUH119" s="376"/>
      <c r="FUI119" s="376"/>
      <c r="FUJ119" s="376"/>
      <c r="FUK119" s="376"/>
      <c r="FUL119" s="376"/>
      <c r="FUM119" s="376"/>
      <c r="FUN119" s="376"/>
      <c r="FUO119" s="376"/>
      <c r="FUP119" s="376"/>
      <c r="FUQ119" s="376"/>
      <c r="FUR119" s="376"/>
      <c r="FUS119" s="376"/>
      <c r="FUT119" s="376"/>
      <c r="FUU119" s="376"/>
      <c r="FUV119" s="376"/>
      <c r="FUW119" s="376"/>
      <c r="FUX119" s="376"/>
      <c r="FUY119" s="376"/>
      <c r="FUZ119" s="376"/>
      <c r="FVA119" s="376"/>
      <c r="FVB119" s="376"/>
      <c r="FVC119" s="376"/>
      <c r="FVD119" s="376"/>
      <c r="FVE119" s="376"/>
      <c r="FVF119" s="376"/>
      <c r="FVG119" s="376"/>
      <c r="FVH119" s="376"/>
      <c r="FVI119" s="376"/>
      <c r="FVJ119" s="376"/>
      <c r="FVK119" s="376"/>
      <c r="FVL119" s="376"/>
      <c r="FVM119" s="376"/>
      <c r="FVN119" s="376"/>
      <c r="FVO119" s="376"/>
      <c r="FVP119" s="376"/>
      <c r="FVQ119" s="376"/>
      <c r="FVR119" s="376"/>
      <c r="FVS119" s="376"/>
      <c r="FVT119" s="376"/>
      <c r="FVU119" s="376"/>
      <c r="FVV119" s="376"/>
      <c r="FVW119" s="376"/>
      <c r="FVX119" s="376"/>
      <c r="FVY119" s="376"/>
      <c r="FVZ119" s="376"/>
      <c r="FWA119" s="376"/>
      <c r="FWB119" s="376"/>
      <c r="FWC119" s="376"/>
      <c r="FWD119" s="376"/>
      <c r="FWE119" s="376"/>
      <c r="FWF119" s="376"/>
      <c r="FWG119" s="376"/>
      <c r="FWH119" s="376"/>
      <c r="FWI119" s="376"/>
      <c r="FWJ119" s="376"/>
      <c r="FWK119" s="376"/>
      <c r="FWL119" s="376"/>
      <c r="FWM119" s="376"/>
      <c r="FWN119" s="376"/>
      <c r="FWO119" s="376"/>
      <c r="FWP119" s="376"/>
      <c r="FWQ119" s="376"/>
      <c r="FWR119" s="376"/>
      <c r="FWS119" s="376"/>
      <c r="FWT119" s="376"/>
      <c r="FWU119" s="376"/>
      <c r="FWV119" s="376"/>
      <c r="FWW119" s="376"/>
      <c r="FWX119" s="376"/>
      <c r="FWY119" s="376"/>
      <c r="FWZ119" s="376"/>
      <c r="FXA119" s="376"/>
      <c r="FXB119" s="376"/>
      <c r="FXC119" s="376"/>
      <c r="FXD119" s="376"/>
      <c r="FXE119" s="376"/>
      <c r="FXF119" s="376"/>
      <c r="FXG119" s="376"/>
      <c r="FXH119" s="376"/>
      <c r="FXI119" s="376"/>
      <c r="FXJ119" s="376"/>
      <c r="FXK119" s="376"/>
      <c r="FXL119" s="376"/>
      <c r="FXM119" s="376"/>
      <c r="FXN119" s="376"/>
      <c r="FXO119" s="376"/>
      <c r="FXP119" s="376"/>
      <c r="FXQ119" s="376"/>
      <c r="FXR119" s="376"/>
      <c r="FXS119" s="376"/>
      <c r="FXT119" s="376"/>
      <c r="FXU119" s="376"/>
      <c r="FXV119" s="376"/>
      <c r="FXW119" s="376"/>
      <c r="FXX119" s="376"/>
      <c r="FXY119" s="376"/>
      <c r="FXZ119" s="376"/>
      <c r="FYA119" s="376"/>
      <c r="FYB119" s="376"/>
      <c r="FYC119" s="376"/>
      <c r="FYD119" s="376"/>
      <c r="FYE119" s="376"/>
      <c r="FYF119" s="376"/>
      <c r="FYG119" s="376"/>
      <c r="FYH119" s="376"/>
      <c r="FYI119" s="376"/>
      <c r="FYJ119" s="376"/>
      <c r="FYK119" s="376"/>
      <c r="FYL119" s="376"/>
      <c r="FYM119" s="376"/>
      <c r="FYN119" s="376"/>
      <c r="FYO119" s="376"/>
      <c r="FYP119" s="376"/>
      <c r="FYQ119" s="376"/>
      <c r="FYR119" s="376"/>
      <c r="FYS119" s="376"/>
      <c r="FYT119" s="376"/>
      <c r="FYU119" s="376"/>
      <c r="FYV119" s="376"/>
      <c r="FYW119" s="376"/>
      <c r="FYX119" s="376"/>
      <c r="FYY119" s="376"/>
      <c r="FYZ119" s="376"/>
      <c r="FZA119" s="376"/>
      <c r="FZB119" s="376"/>
      <c r="FZC119" s="376"/>
      <c r="FZD119" s="376"/>
      <c r="FZE119" s="376"/>
      <c r="FZF119" s="376"/>
      <c r="FZG119" s="376"/>
      <c r="FZH119" s="376"/>
      <c r="FZI119" s="376"/>
      <c r="FZJ119" s="376"/>
      <c r="FZK119" s="376"/>
      <c r="FZL119" s="376"/>
      <c r="FZM119" s="376"/>
      <c r="FZN119" s="376"/>
      <c r="FZO119" s="376"/>
      <c r="FZP119" s="376"/>
      <c r="FZQ119" s="376"/>
      <c r="FZR119" s="376"/>
      <c r="FZS119" s="376"/>
      <c r="FZT119" s="376"/>
      <c r="FZU119" s="376"/>
      <c r="FZV119" s="376"/>
      <c r="FZW119" s="376"/>
      <c r="FZX119" s="376"/>
      <c r="FZY119" s="376"/>
      <c r="FZZ119" s="376"/>
      <c r="GAA119" s="376"/>
      <c r="GAB119" s="376"/>
      <c r="GAC119" s="376"/>
      <c r="GAD119" s="376"/>
      <c r="GAE119" s="376"/>
      <c r="GAF119" s="376"/>
      <c r="GAG119" s="376"/>
      <c r="GAH119" s="376"/>
      <c r="GAI119" s="376"/>
      <c r="GAJ119" s="376"/>
      <c r="GAK119" s="376"/>
      <c r="GAL119" s="376"/>
      <c r="GAM119" s="376"/>
      <c r="GAN119" s="376"/>
      <c r="GAO119" s="376"/>
      <c r="GAP119" s="376"/>
      <c r="GAQ119" s="376"/>
      <c r="GAR119" s="376"/>
      <c r="GAS119" s="376"/>
      <c r="GAT119" s="376"/>
      <c r="GAU119" s="376"/>
      <c r="GAV119" s="376"/>
      <c r="GAW119" s="376"/>
      <c r="GAX119" s="376"/>
      <c r="GAY119" s="376"/>
      <c r="GAZ119" s="376"/>
      <c r="GBA119" s="376"/>
      <c r="GBB119" s="376"/>
      <c r="GBC119" s="376"/>
      <c r="GBD119" s="376"/>
      <c r="GBE119" s="376"/>
      <c r="GBF119" s="376"/>
      <c r="GBG119" s="376"/>
      <c r="GBH119" s="376"/>
      <c r="GBI119" s="376"/>
      <c r="GBJ119" s="376"/>
      <c r="GBK119" s="376"/>
      <c r="GBL119" s="376"/>
      <c r="GBM119" s="376"/>
      <c r="GBN119" s="376"/>
      <c r="GBO119" s="376"/>
      <c r="GBP119" s="376"/>
      <c r="GBQ119" s="376"/>
      <c r="GBR119" s="376"/>
      <c r="GBS119" s="376"/>
      <c r="GBT119" s="376"/>
      <c r="GBU119" s="376"/>
      <c r="GBV119" s="376"/>
      <c r="GBW119" s="376"/>
      <c r="GBX119" s="376"/>
      <c r="GBY119" s="376"/>
      <c r="GBZ119" s="376"/>
      <c r="GCA119" s="376"/>
      <c r="GCB119" s="376"/>
      <c r="GCC119" s="376"/>
      <c r="GCD119" s="376"/>
      <c r="GCE119" s="376"/>
      <c r="GCF119" s="376"/>
      <c r="GCG119" s="376"/>
      <c r="GCH119" s="376"/>
      <c r="GCI119" s="376"/>
      <c r="GCJ119" s="376"/>
      <c r="GCK119" s="376"/>
      <c r="GCL119" s="376"/>
      <c r="GCM119" s="376"/>
      <c r="GCN119" s="376"/>
      <c r="GCO119" s="376"/>
      <c r="GCP119" s="376"/>
      <c r="GCQ119" s="376"/>
      <c r="GCR119" s="376"/>
      <c r="GCS119" s="376"/>
      <c r="GCT119" s="376"/>
      <c r="GCU119" s="376"/>
      <c r="GCV119" s="376"/>
      <c r="GCW119" s="376"/>
      <c r="GCX119" s="376"/>
      <c r="GCY119" s="376"/>
      <c r="GCZ119" s="376"/>
      <c r="GDA119" s="376"/>
      <c r="GDB119" s="376"/>
      <c r="GDC119" s="376"/>
      <c r="GDD119" s="376"/>
      <c r="GDE119" s="376"/>
      <c r="GDF119" s="376"/>
      <c r="GDG119" s="376"/>
      <c r="GDH119" s="376"/>
      <c r="GDI119" s="376"/>
      <c r="GDJ119" s="376"/>
      <c r="GDK119" s="376"/>
      <c r="GDL119" s="376"/>
      <c r="GDM119" s="376"/>
      <c r="GDN119" s="376"/>
      <c r="GDO119" s="376"/>
      <c r="GDP119" s="376"/>
      <c r="GDQ119" s="376"/>
      <c r="GDR119" s="376"/>
      <c r="GDS119" s="376"/>
      <c r="GDT119" s="376"/>
      <c r="GDU119" s="376"/>
      <c r="GDV119" s="376"/>
      <c r="GDW119" s="376"/>
      <c r="GDX119" s="376"/>
      <c r="GDY119" s="376"/>
      <c r="GDZ119" s="376"/>
      <c r="GEA119" s="376"/>
      <c r="GEB119" s="376"/>
      <c r="GEC119" s="376"/>
      <c r="GED119" s="376"/>
      <c r="GEE119" s="376"/>
      <c r="GEF119" s="376"/>
      <c r="GEG119" s="376"/>
      <c r="GEH119" s="376"/>
      <c r="GEI119" s="376"/>
      <c r="GEJ119" s="376"/>
      <c r="GEK119" s="376"/>
      <c r="GEL119" s="376"/>
      <c r="GEM119" s="376"/>
      <c r="GEN119" s="376"/>
      <c r="GEO119" s="376"/>
      <c r="GEP119" s="376"/>
      <c r="GEQ119" s="376"/>
      <c r="GER119" s="376"/>
      <c r="GES119" s="376"/>
      <c r="GET119" s="376"/>
      <c r="GEU119" s="376"/>
      <c r="GEV119" s="376"/>
      <c r="GEW119" s="376"/>
      <c r="GEX119" s="376"/>
      <c r="GEY119" s="376"/>
      <c r="GEZ119" s="376"/>
      <c r="GFA119" s="376"/>
      <c r="GFB119" s="376"/>
      <c r="GFC119" s="376"/>
      <c r="GFD119" s="376"/>
      <c r="GFE119" s="376"/>
      <c r="GFF119" s="376"/>
      <c r="GFG119" s="376"/>
      <c r="GFH119" s="376"/>
      <c r="GFI119" s="376"/>
      <c r="GFJ119" s="376"/>
      <c r="GFK119" s="376"/>
      <c r="GFL119" s="376"/>
      <c r="GFM119" s="376"/>
      <c r="GFN119" s="376"/>
      <c r="GFO119" s="376"/>
      <c r="GFP119" s="376"/>
      <c r="GFQ119" s="376"/>
      <c r="GFR119" s="376"/>
      <c r="GFS119" s="376"/>
      <c r="GFT119" s="376"/>
      <c r="GFU119" s="376"/>
      <c r="GFV119" s="376"/>
      <c r="GFW119" s="376"/>
      <c r="GFX119" s="376"/>
      <c r="GFY119" s="376"/>
      <c r="GFZ119" s="376"/>
      <c r="GGA119" s="376"/>
      <c r="GGB119" s="376"/>
      <c r="GGC119" s="376"/>
      <c r="GGD119" s="376"/>
      <c r="GGE119" s="376"/>
      <c r="GGF119" s="376"/>
      <c r="GGG119" s="376"/>
      <c r="GGH119" s="376"/>
      <c r="GGI119" s="376"/>
      <c r="GGJ119" s="376"/>
      <c r="GGK119" s="376"/>
      <c r="GGL119" s="376"/>
      <c r="GGM119" s="376"/>
      <c r="GGN119" s="376"/>
      <c r="GGO119" s="376"/>
      <c r="GGP119" s="376"/>
      <c r="GGQ119" s="376"/>
      <c r="GGR119" s="376"/>
      <c r="GGS119" s="376"/>
      <c r="GGT119" s="376"/>
      <c r="GGU119" s="376"/>
      <c r="GGV119" s="376"/>
      <c r="GGW119" s="376"/>
      <c r="GGX119" s="376"/>
      <c r="GGY119" s="376"/>
      <c r="GGZ119" s="376"/>
      <c r="GHA119" s="376"/>
      <c r="GHB119" s="376"/>
      <c r="GHC119" s="376"/>
      <c r="GHD119" s="376"/>
      <c r="GHE119" s="376"/>
      <c r="GHF119" s="376"/>
      <c r="GHG119" s="376"/>
      <c r="GHH119" s="376"/>
      <c r="GHI119" s="376"/>
      <c r="GHJ119" s="376"/>
      <c r="GHK119" s="376"/>
      <c r="GHL119" s="376"/>
      <c r="GHM119" s="376"/>
      <c r="GHN119" s="376"/>
      <c r="GHO119" s="376"/>
      <c r="GHP119" s="376"/>
      <c r="GHQ119" s="376"/>
      <c r="GHR119" s="376"/>
      <c r="GHS119" s="376"/>
      <c r="GHT119" s="376"/>
      <c r="GHU119" s="376"/>
      <c r="GHV119" s="376"/>
      <c r="GHW119" s="376"/>
      <c r="GHX119" s="376"/>
      <c r="GHY119" s="376"/>
      <c r="GHZ119" s="376"/>
      <c r="GIA119" s="376"/>
      <c r="GIB119" s="376"/>
      <c r="GIC119" s="376"/>
      <c r="GID119" s="376"/>
      <c r="GIE119" s="376"/>
      <c r="GIF119" s="376"/>
      <c r="GIG119" s="376"/>
      <c r="GIH119" s="376"/>
      <c r="GII119" s="376"/>
      <c r="GIJ119" s="376"/>
      <c r="GIK119" s="376"/>
      <c r="GIL119" s="376"/>
      <c r="GIM119" s="376"/>
      <c r="GIN119" s="376"/>
      <c r="GIO119" s="376"/>
      <c r="GIP119" s="376"/>
      <c r="GIQ119" s="376"/>
      <c r="GIR119" s="376"/>
      <c r="GIS119" s="376"/>
      <c r="GIT119" s="376"/>
      <c r="GIU119" s="376"/>
      <c r="GIV119" s="376"/>
      <c r="GIW119" s="376"/>
      <c r="GIX119" s="376"/>
      <c r="GIY119" s="376"/>
      <c r="GIZ119" s="376"/>
      <c r="GJA119" s="376"/>
      <c r="GJB119" s="376"/>
      <c r="GJC119" s="376"/>
      <c r="GJD119" s="376"/>
      <c r="GJE119" s="376"/>
      <c r="GJF119" s="376"/>
      <c r="GJG119" s="376"/>
      <c r="GJH119" s="376"/>
      <c r="GJI119" s="376"/>
      <c r="GJJ119" s="376"/>
      <c r="GJK119" s="376"/>
      <c r="GJL119" s="376"/>
      <c r="GJM119" s="376"/>
      <c r="GJN119" s="376"/>
      <c r="GJO119" s="376"/>
      <c r="GJP119" s="376"/>
      <c r="GJQ119" s="376"/>
      <c r="GJR119" s="376"/>
      <c r="GJS119" s="376"/>
      <c r="GJT119" s="376"/>
      <c r="GJU119" s="376"/>
      <c r="GJV119" s="376"/>
      <c r="GJW119" s="376"/>
      <c r="GJX119" s="376"/>
      <c r="GJY119" s="376"/>
      <c r="GJZ119" s="376"/>
      <c r="GKA119" s="376"/>
      <c r="GKB119" s="376"/>
      <c r="GKC119" s="376"/>
      <c r="GKD119" s="376"/>
      <c r="GKE119" s="376"/>
      <c r="GKF119" s="376"/>
      <c r="GKG119" s="376"/>
      <c r="GKH119" s="376"/>
      <c r="GKI119" s="376"/>
      <c r="GKJ119" s="376"/>
      <c r="GKK119" s="376"/>
      <c r="GKL119" s="376"/>
      <c r="GKM119" s="376"/>
      <c r="GKN119" s="376"/>
      <c r="GKO119" s="376"/>
      <c r="GKP119" s="376"/>
      <c r="GKQ119" s="376"/>
      <c r="GKR119" s="376"/>
      <c r="GKS119" s="376"/>
      <c r="GKT119" s="376"/>
      <c r="GKU119" s="376"/>
      <c r="GKV119" s="376"/>
      <c r="GKW119" s="376"/>
      <c r="GKX119" s="376"/>
      <c r="GKY119" s="376"/>
      <c r="GKZ119" s="376"/>
      <c r="GLA119" s="376"/>
      <c r="GLB119" s="376"/>
      <c r="GLC119" s="376"/>
      <c r="GLD119" s="376"/>
      <c r="GLE119" s="376"/>
      <c r="GLF119" s="376"/>
      <c r="GLG119" s="376"/>
      <c r="GLH119" s="376"/>
      <c r="GLI119" s="376"/>
      <c r="GLJ119" s="376"/>
      <c r="GLK119" s="376"/>
      <c r="GLL119" s="376"/>
      <c r="GLM119" s="376"/>
      <c r="GLN119" s="376"/>
      <c r="GLO119" s="376"/>
      <c r="GLP119" s="376"/>
      <c r="GLQ119" s="376"/>
      <c r="GLR119" s="376"/>
      <c r="GLS119" s="376"/>
      <c r="GLT119" s="376"/>
      <c r="GLU119" s="376"/>
      <c r="GLV119" s="376"/>
      <c r="GLW119" s="376"/>
      <c r="GLX119" s="376"/>
      <c r="GLY119" s="376"/>
      <c r="GLZ119" s="376"/>
      <c r="GMA119" s="376"/>
      <c r="GMB119" s="376"/>
      <c r="GMC119" s="376"/>
      <c r="GMD119" s="376"/>
      <c r="GME119" s="376"/>
      <c r="GMF119" s="376"/>
      <c r="GMG119" s="376"/>
      <c r="GMH119" s="376"/>
      <c r="GMI119" s="376"/>
      <c r="GMJ119" s="376"/>
      <c r="GMK119" s="376"/>
      <c r="GML119" s="376"/>
      <c r="GMM119" s="376"/>
      <c r="GMN119" s="376"/>
      <c r="GMO119" s="376"/>
      <c r="GMP119" s="376"/>
      <c r="GMQ119" s="376"/>
      <c r="GMR119" s="376"/>
      <c r="GMS119" s="376"/>
      <c r="GMT119" s="376"/>
      <c r="GMU119" s="376"/>
      <c r="GMV119" s="376"/>
      <c r="GMW119" s="376"/>
      <c r="GMX119" s="376"/>
      <c r="GMY119" s="376"/>
      <c r="GMZ119" s="376"/>
      <c r="GNA119" s="376"/>
      <c r="GNB119" s="376"/>
      <c r="GNC119" s="376"/>
      <c r="GND119" s="376"/>
      <c r="GNE119" s="376"/>
      <c r="GNF119" s="376"/>
      <c r="GNG119" s="376"/>
      <c r="GNH119" s="376"/>
      <c r="GNI119" s="376"/>
      <c r="GNJ119" s="376"/>
      <c r="GNK119" s="376"/>
      <c r="GNL119" s="376"/>
      <c r="GNM119" s="376"/>
      <c r="GNN119" s="376"/>
      <c r="GNO119" s="376"/>
      <c r="GNP119" s="376"/>
      <c r="GNQ119" s="376"/>
      <c r="GNR119" s="376"/>
      <c r="GNS119" s="376"/>
      <c r="GNT119" s="376"/>
      <c r="GNU119" s="376"/>
      <c r="GNV119" s="376"/>
      <c r="GNW119" s="376"/>
      <c r="GNX119" s="376"/>
      <c r="GNY119" s="376"/>
      <c r="GNZ119" s="376"/>
      <c r="GOA119" s="376"/>
      <c r="GOB119" s="376"/>
      <c r="GOC119" s="376"/>
      <c r="GOD119" s="376"/>
      <c r="GOE119" s="376"/>
      <c r="GOF119" s="376"/>
      <c r="GOG119" s="376"/>
      <c r="GOH119" s="376"/>
      <c r="GOI119" s="376"/>
      <c r="GOJ119" s="376"/>
      <c r="GOK119" s="376"/>
      <c r="GOL119" s="376"/>
      <c r="GOM119" s="376"/>
      <c r="GON119" s="376"/>
      <c r="GOO119" s="376"/>
      <c r="GOP119" s="376"/>
      <c r="GOQ119" s="376"/>
      <c r="GOR119" s="376"/>
      <c r="GOS119" s="376"/>
      <c r="GOT119" s="376"/>
      <c r="GOU119" s="376"/>
      <c r="GOV119" s="376"/>
      <c r="GOW119" s="376"/>
      <c r="GOX119" s="376"/>
      <c r="GOY119" s="376"/>
      <c r="GOZ119" s="376"/>
      <c r="GPA119" s="376"/>
      <c r="GPB119" s="376"/>
      <c r="GPC119" s="376"/>
      <c r="GPD119" s="376"/>
      <c r="GPE119" s="376"/>
      <c r="GPF119" s="376"/>
      <c r="GPG119" s="376"/>
      <c r="GPH119" s="376"/>
      <c r="GPI119" s="376"/>
      <c r="GPJ119" s="376"/>
      <c r="GPK119" s="376"/>
      <c r="GPL119" s="376"/>
      <c r="GPM119" s="376"/>
      <c r="GPN119" s="376"/>
      <c r="GPO119" s="376"/>
      <c r="GPP119" s="376"/>
      <c r="GPQ119" s="376"/>
      <c r="GPR119" s="376"/>
      <c r="GPS119" s="376"/>
      <c r="GPT119" s="376"/>
      <c r="GPU119" s="376"/>
      <c r="GPV119" s="376"/>
      <c r="GPW119" s="376"/>
      <c r="GPX119" s="376"/>
      <c r="GPY119" s="376"/>
      <c r="GPZ119" s="376"/>
      <c r="GQA119" s="376"/>
      <c r="GQB119" s="376"/>
      <c r="GQC119" s="376"/>
      <c r="GQD119" s="376"/>
      <c r="GQE119" s="376"/>
      <c r="GQF119" s="376"/>
      <c r="GQG119" s="376"/>
      <c r="GQH119" s="376"/>
      <c r="GQI119" s="376"/>
      <c r="GQJ119" s="376"/>
      <c r="GQK119" s="376"/>
      <c r="GQL119" s="376"/>
      <c r="GQM119" s="376"/>
      <c r="GQN119" s="376"/>
      <c r="GQO119" s="376"/>
      <c r="GQP119" s="376"/>
      <c r="GQQ119" s="376"/>
      <c r="GQR119" s="376"/>
      <c r="GQS119" s="376"/>
      <c r="GQT119" s="376"/>
      <c r="GQU119" s="376"/>
      <c r="GQV119" s="376"/>
      <c r="GQW119" s="376"/>
      <c r="GQX119" s="376"/>
      <c r="GQY119" s="376"/>
      <c r="GQZ119" s="376"/>
      <c r="GRA119" s="376"/>
      <c r="GRB119" s="376"/>
      <c r="GRC119" s="376"/>
      <c r="GRD119" s="376"/>
      <c r="GRE119" s="376"/>
      <c r="GRF119" s="376"/>
      <c r="GRG119" s="376"/>
      <c r="GRH119" s="376"/>
      <c r="GRI119" s="376"/>
      <c r="GRJ119" s="376"/>
      <c r="GRK119" s="376"/>
      <c r="GRL119" s="376"/>
      <c r="GRM119" s="376"/>
      <c r="GRN119" s="376"/>
      <c r="GRO119" s="376"/>
      <c r="GRP119" s="376"/>
      <c r="GRQ119" s="376"/>
      <c r="GRR119" s="376"/>
      <c r="GRS119" s="376"/>
      <c r="GRT119" s="376"/>
      <c r="GRU119" s="376"/>
      <c r="GRV119" s="376"/>
      <c r="GRW119" s="376"/>
      <c r="GRX119" s="376"/>
      <c r="GRY119" s="376"/>
      <c r="GRZ119" s="376"/>
      <c r="GSA119" s="376"/>
      <c r="GSB119" s="376"/>
      <c r="GSC119" s="376"/>
      <c r="GSD119" s="376"/>
      <c r="GSE119" s="376"/>
      <c r="GSF119" s="376"/>
      <c r="GSG119" s="376"/>
      <c r="GSH119" s="376"/>
      <c r="GSI119" s="376"/>
      <c r="GSJ119" s="376"/>
      <c r="GSK119" s="376"/>
      <c r="GSL119" s="376"/>
      <c r="GSM119" s="376"/>
      <c r="GSN119" s="376"/>
      <c r="GSO119" s="376"/>
      <c r="GSP119" s="376"/>
      <c r="GSQ119" s="376"/>
      <c r="GSR119" s="376"/>
      <c r="GSS119" s="376"/>
      <c r="GST119" s="376"/>
      <c r="GSU119" s="376"/>
      <c r="GSV119" s="376"/>
      <c r="GSW119" s="376"/>
      <c r="GSX119" s="376"/>
      <c r="GSY119" s="376"/>
      <c r="GSZ119" s="376"/>
      <c r="GTA119" s="376"/>
      <c r="GTB119" s="376"/>
      <c r="GTC119" s="376"/>
      <c r="GTD119" s="376"/>
      <c r="GTE119" s="376"/>
      <c r="GTF119" s="376"/>
      <c r="GTG119" s="376"/>
      <c r="GTH119" s="376"/>
      <c r="GTI119" s="376"/>
      <c r="GTJ119" s="376"/>
      <c r="GTK119" s="376"/>
      <c r="GTL119" s="376"/>
      <c r="GTM119" s="376"/>
      <c r="GTN119" s="376"/>
      <c r="GTO119" s="376"/>
      <c r="GTP119" s="376"/>
      <c r="GTQ119" s="376"/>
      <c r="GTR119" s="376"/>
      <c r="GTS119" s="376"/>
      <c r="GTT119" s="376"/>
      <c r="GTU119" s="376"/>
      <c r="GTV119" s="376"/>
      <c r="GTW119" s="376"/>
      <c r="GTX119" s="376"/>
      <c r="GTY119" s="376"/>
      <c r="GTZ119" s="376"/>
      <c r="GUA119" s="376"/>
      <c r="GUB119" s="376"/>
      <c r="GUC119" s="376"/>
      <c r="GUD119" s="376"/>
      <c r="GUE119" s="376"/>
      <c r="GUF119" s="376"/>
      <c r="GUG119" s="376"/>
      <c r="GUH119" s="376"/>
      <c r="GUI119" s="376"/>
      <c r="GUJ119" s="376"/>
      <c r="GUK119" s="376"/>
      <c r="GUL119" s="376"/>
      <c r="GUM119" s="376"/>
      <c r="GUN119" s="376"/>
      <c r="GUO119" s="376"/>
      <c r="GUP119" s="376"/>
      <c r="GUQ119" s="376"/>
      <c r="GUR119" s="376"/>
      <c r="GUS119" s="376"/>
      <c r="GUT119" s="376"/>
      <c r="GUU119" s="376"/>
      <c r="GUV119" s="376"/>
      <c r="GUW119" s="376"/>
      <c r="GUX119" s="376"/>
      <c r="GUY119" s="376"/>
      <c r="GUZ119" s="376"/>
      <c r="GVA119" s="376"/>
      <c r="GVB119" s="376"/>
      <c r="GVC119" s="376"/>
      <c r="GVD119" s="376"/>
      <c r="GVE119" s="376"/>
      <c r="GVF119" s="376"/>
      <c r="GVG119" s="376"/>
      <c r="GVH119" s="376"/>
      <c r="GVI119" s="376"/>
      <c r="GVJ119" s="376"/>
      <c r="GVK119" s="376"/>
      <c r="GVL119" s="376"/>
      <c r="GVM119" s="376"/>
      <c r="GVN119" s="376"/>
      <c r="GVO119" s="376"/>
      <c r="GVP119" s="376"/>
      <c r="GVQ119" s="376"/>
      <c r="GVR119" s="376"/>
      <c r="GVS119" s="376"/>
      <c r="GVT119" s="376"/>
      <c r="GVU119" s="376"/>
      <c r="GVV119" s="376"/>
      <c r="GVW119" s="376"/>
      <c r="GVX119" s="376"/>
      <c r="GVY119" s="376"/>
      <c r="GVZ119" s="376"/>
      <c r="GWA119" s="376"/>
      <c r="GWB119" s="376"/>
      <c r="GWC119" s="376"/>
      <c r="GWD119" s="376"/>
      <c r="GWE119" s="376"/>
      <c r="GWF119" s="376"/>
      <c r="GWG119" s="376"/>
      <c r="GWH119" s="376"/>
      <c r="GWI119" s="376"/>
      <c r="GWJ119" s="376"/>
      <c r="GWK119" s="376"/>
      <c r="GWL119" s="376"/>
      <c r="GWM119" s="376"/>
      <c r="GWN119" s="376"/>
      <c r="GWO119" s="376"/>
      <c r="GWP119" s="376"/>
      <c r="GWQ119" s="376"/>
      <c r="GWR119" s="376"/>
      <c r="GWS119" s="376"/>
      <c r="GWT119" s="376"/>
      <c r="GWU119" s="376"/>
      <c r="GWV119" s="376"/>
      <c r="GWW119" s="376"/>
      <c r="GWX119" s="376"/>
      <c r="GWY119" s="376"/>
      <c r="GWZ119" s="376"/>
      <c r="GXA119" s="376"/>
      <c r="GXB119" s="376"/>
      <c r="GXC119" s="376"/>
      <c r="GXD119" s="376"/>
      <c r="GXE119" s="376"/>
      <c r="GXF119" s="376"/>
      <c r="GXG119" s="376"/>
      <c r="GXH119" s="376"/>
      <c r="GXI119" s="376"/>
      <c r="GXJ119" s="376"/>
      <c r="GXK119" s="376"/>
      <c r="GXL119" s="376"/>
      <c r="GXM119" s="376"/>
      <c r="GXN119" s="376"/>
      <c r="GXO119" s="376"/>
      <c r="GXP119" s="376"/>
      <c r="GXQ119" s="376"/>
      <c r="GXR119" s="376"/>
      <c r="GXS119" s="376"/>
      <c r="GXT119" s="376"/>
      <c r="GXU119" s="376"/>
      <c r="GXV119" s="376"/>
      <c r="GXW119" s="376"/>
      <c r="GXX119" s="376"/>
      <c r="GXY119" s="376"/>
      <c r="GXZ119" s="376"/>
      <c r="GYA119" s="376"/>
      <c r="GYB119" s="376"/>
      <c r="GYC119" s="376"/>
      <c r="GYD119" s="376"/>
      <c r="GYE119" s="376"/>
      <c r="GYF119" s="376"/>
      <c r="GYG119" s="376"/>
      <c r="GYH119" s="376"/>
      <c r="GYI119" s="376"/>
      <c r="GYJ119" s="376"/>
      <c r="GYK119" s="376"/>
      <c r="GYL119" s="376"/>
      <c r="GYM119" s="376"/>
      <c r="GYN119" s="376"/>
      <c r="GYO119" s="376"/>
      <c r="GYP119" s="376"/>
      <c r="GYQ119" s="376"/>
      <c r="GYR119" s="376"/>
      <c r="GYS119" s="376"/>
      <c r="GYT119" s="376"/>
      <c r="GYU119" s="376"/>
      <c r="GYV119" s="376"/>
      <c r="GYW119" s="376"/>
      <c r="GYX119" s="376"/>
      <c r="GYY119" s="376"/>
      <c r="GYZ119" s="376"/>
      <c r="GZA119" s="376"/>
      <c r="GZB119" s="376"/>
      <c r="GZC119" s="376"/>
      <c r="GZD119" s="376"/>
      <c r="GZE119" s="376"/>
      <c r="GZF119" s="376"/>
      <c r="GZG119" s="376"/>
      <c r="GZH119" s="376"/>
      <c r="GZI119" s="376"/>
      <c r="GZJ119" s="376"/>
      <c r="GZK119" s="376"/>
      <c r="GZL119" s="376"/>
      <c r="GZM119" s="376"/>
      <c r="GZN119" s="376"/>
      <c r="GZO119" s="376"/>
      <c r="GZP119" s="376"/>
      <c r="GZQ119" s="376"/>
      <c r="GZR119" s="376"/>
      <c r="GZS119" s="376"/>
      <c r="GZT119" s="376"/>
      <c r="GZU119" s="376"/>
      <c r="GZV119" s="376"/>
      <c r="GZW119" s="376"/>
      <c r="GZX119" s="376"/>
      <c r="GZY119" s="376"/>
      <c r="GZZ119" s="376"/>
      <c r="HAA119" s="376"/>
      <c r="HAB119" s="376"/>
      <c r="HAC119" s="376"/>
      <c r="HAD119" s="376"/>
      <c r="HAE119" s="376"/>
      <c r="HAF119" s="376"/>
      <c r="HAG119" s="376"/>
      <c r="HAH119" s="376"/>
      <c r="HAI119" s="376"/>
      <c r="HAJ119" s="376"/>
      <c r="HAK119" s="376"/>
      <c r="HAL119" s="376"/>
      <c r="HAM119" s="376"/>
      <c r="HAN119" s="376"/>
      <c r="HAO119" s="376"/>
      <c r="HAP119" s="376"/>
      <c r="HAQ119" s="376"/>
      <c r="HAR119" s="376"/>
      <c r="HAS119" s="376"/>
      <c r="HAT119" s="376"/>
      <c r="HAU119" s="376"/>
      <c r="HAV119" s="376"/>
      <c r="HAW119" s="376"/>
      <c r="HAX119" s="376"/>
      <c r="HAY119" s="376"/>
      <c r="HAZ119" s="376"/>
      <c r="HBA119" s="376"/>
      <c r="HBB119" s="376"/>
      <c r="HBC119" s="376"/>
      <c r="HBD119" s="376"/>
      <c r="HBE119" s="376"/>
      <c r="HBF119" s="376"/>
      <c r="HBG119" s="376"/>
      <c r="HBH119" s="376"/>
      <c r="HBI119" s="376"/>
      <c r="HBJ119" s="376"/>
      <c r="HBK119" s="376"/>
      <c r="HBL119" s="376"/>
      <c r="HBM119" s="376"/>
      <c r="HBN119" s="376"/>
      <c r="HBO119" s="376"/>
      <c r="HBP119" s="376"/>
      <c r="HBQ119" s="376"/>
      <c r="HBR119" s="376"/>
      <c r="HBS119" s="376"/>
      <c r="HBT119" s="376"/>
      <c r="HBU119" s="376"/>
      <c r="HBV119" s="376"/>
      <c r="HBW119" s="376"/>
      <c r="HBX119" s="376"/>
      <c r="HBY119" s="376"/>
      <c r="HBZ119" s="376"/>
      <c r="HCA119" s="376"/>
      <c r="HCB119" s="376"/>
      <c r="HCC119" s="376"/>
      <c r="HCD119" s="376"/>
      <c r="HCE119" s="376"/>
      <c r="HCF119" s="376"/>
      <c r="HCG119" s="376"/>
      <c r="HCH119" s="376"/>
      <c r="HCI119" s="376"/>
      <c r="HCJ119" s="376"/>
      <c r="HCK119" s="376"/>
      <c r="HCL119" s="376"/>
      <c r="HCM119" s="376"/>
      <c r="HCN119" s="376"/>
      <c r="HCO119" s="376"/>
      <c r="HCP119" s="376"/>
      <c r="HCQ119" s="376"/>
      <c r="HCR119" s="376"/>
      <c r="HCS119" s="376"/>
      <c r="HCT119" s="376"/>
      <c r="HCU119" s="376"/>
      <c r="HCV119" s="376"/>
      <c r="HCW119" s="376"/>
      <c r="HCX119" s="376"/>
      <c r="HCY119" s="376"/>
      <c r="HCZ119" s="376"/>
      <c r="HDA119" s="376"/>
      <c r="HDB119" s="376"/>
      <c r="HDC119" s="376"/>
      <c r="HDD119" s="376"/>
      <c r="HDE119" s="376"/>
      <c r="HDF119" s="376"/>
      <c r="HDG119" s="376"/>
      <c r="HDH119" s="376"/>
      <c r="HDI119" s="376"/>
      <c r="HDJ119" s="376"/>
      <c r="HDK119" s="376"/>
      <c r="HDL119" s="376"/>
      <c r="HDM119" s="376"/>
      <c r="HDN119" s="376"/>
      <c r="HDO119" s="376"/>
      <c r="HDP119" s="376"/>
      <c r="HDQ119" s="376"/>
      <c r="HDR119" s="376"/>
      <c r="HDS119" s="376"/>
      <c r="HDT119" s="376"/>
      <c r="HDU119" s="376"/>
      <c r="HDV119" s="376"/>
      <c r="HDW119" s="376"/>
      <c r="HDX119" s="376"/>
      <c r="HDY119" s="376"/>
      <c r="HDZ119" s="376"/>
      <c r="HEA119" s="376"/>
      <c r="HEB119" s="376"/>
      <c r="HEC119" s="376"/>
      <c r="HED119" s="376"/>
      <c r="HEE119" s="376"/>
      <c r="HEF119" s="376"/>
      <c r="HEG119" s="376"/>
      <c r="HEH119" s="376"/>
      <c r="HEI119" s="376"/>
      <c r="HEJ119" s="376"/>
      <c r="HEK119" s="376"/>
      <c r="HEL119" s="376"/>
      <c r="HEM119" s="376"/>
      <c r="HEN119" s="376"/>
      <c r="HEO119" s="376"/>
      <c r="HEP119" s="376"/>
      <c r="HEQ119" s="376"/>
      <c r="HER119" s="376"/>
      <c r="HES119" s="376"/>
      <c r="HET119" s="376"/>
      <c r="HEU119" s="376"/>
      <c r="HEV119" s="376"/>
      <c r="HEW119" s="376"/>
      <c r="HEX119" s="376"/>
      <c r="HEY119" s="376"/>
      <c r="HEZ119" s="376"/>
      <c r="HFA119" s="376"/>
      <c r="HFB119" s="376"/>
      <c r="HFC119" s="376"/>
      <c r="HFD119" s="376"/>
      <c r="HFE119" s="376"/>
      <c r="HFF119" s="376"/>
      <c r="HFG119" s="376"/>
      <c r="HFH119" s="376"/>
      <c r="HFI119" s="376"/>
      <c r="HFJ119" s="376"/>
      <c r="HFK119" s="376"/>
      <c r="HFL119" s="376"/>
      <c r="HFM119" s="376"/>
      <c r="HFN119" s="376"/>
      <c r="HFO119" s="376"/>
      <c r="HFP119" s="376"/>
      <c r="HFQ119" s="376"/>
      <c r="HFR119" s="376"/>
      <c r="HFS119" s="376"/>
      <c r="HFT119" s="376"/>
      <c r="HFU119" s="376"/>
      <c r="HFV119" s="376"/>
      <c r="HFW119" s="376"/>
      <c r="HFX119" s="376"/>
      <c r="HFY119" s="376"/>
      <c r="HFZ119" s="376"/>
      <c r="HGA119" s="376"/>
      <c r="HGB119" s="376"/>
      <c r="HGC119" s="376"/>
      <c r="HGD119" s="376"/>
      <c r="HGE119" s="376"/>
      <c r="HGF119" s="376"/>
      <c r="HGG119" s="376"/>
      <c r="HGH119" s="376"/>
      <c r="HGI119" s="376"/>
      <c r="HGJ119" s="376"/>
      <c r="HGK119" s="376"/>
      <c r="HGL119" s="376"/>
      <c r="HGM119" s="376"/>
      <c r="HGN119" s="376"/>
      <c r="HGO119" s="376"/>
      <c r="HGP119" s="376"/>
      <c r="HGQ119" s="376"/>
      <c r="HGR119" s="376"/>
      <c r="HGS119" s="376"/>
      <c r="HGT119" s="376"/>
      <c r="HGU119" s="376"/>
      <c r="HGV119" s="376"/>
      <c r="HGW119" s="376"/>
      <c r="HGX119" s="376"/>
      <c r="HGY119" s="376"/>
      <c r="HGZ119" s="376"/>
      <c r="HHA119" s="376"/>
      <c r="HHB119" s="376"/>
      <c r="HHC119" s="376"/>
      <c r="HHD119" s="376"/>
      <c r="HHE119" s="376"/>
      <c r="HHF119" s="376"/>
      <c r="HHG119" s="376"/>
      <c r="HHH119" s="376"/>
      <c r="HHI119" s="376"/>
      <c r="HHJ119" s="376"/>
      <c r="HHK119" s="376"/>
      <c r="HHL119" s="376"/>
      <c r="HHM119" s="376"/>
      <c r="HHN119" s="376"/>
      <c r="HHO119" s="376"/>
      <c r="HHP119" s="376"/>
      <c r="HHQ119" s="376"/>
      <c r="HHR119" s="376"/>
      <c r="HHS119" s="376"/>
      <c r="HHT119" s="376"/>
      <c r="HHU119" s="376"/>
      <c r="HHV119" s="376"/>
      <c r="HHW119" s="376"/>
      <c r="HHX119" s="376"/>
      <c r="HHY119" s="376"/>
      <c r="HHZ119" s="376"/>
      <c r="HIA119" s="376"/>
      <c r="HIB119" s="376"/>
      <c r="HIC119" s="376"/>
      <c r="HID119" s="376"/>
      <c r="HIE119" s="376"/>
      <c r="HIF119" s="376"/>
      <c r="HIG119" s="376"/>
      <c r="HIH119" s="376"/>
      <c r="HII119" s="376"/>
      <c r="HIJ119" s="376"/>
      <c r="HIK119" s="376"/>
      <c r="HIL119" s="376"/>
      <c r="HIM119" s="376"/>
      <c r="HIN119" s="376"/>
      <c r="HIO119" s="376"/>
      <c r="HIP119" s="376"/>
      <c r="HIQ119" s="376"/>
      <c r="HIR119" s="376"/>
      <c r="HIS119" s="376"/>
      <c r="HIT119" s="376"/>
      <c r="HIU119" s="376"/>
      <c r="HIV119" s="376"/>
      <c r="HIW119" s="376"/>
      <c r="HIX119" s="376"/>
      <c r="HIY119" s="376"/>
      <c r="HIZ119" s="376"/>
      <c r="HJA119" s="376"/>
      <c r="HJB119" s="376"/>
      <c r="HJC119" s="376"/>
      <c r="HJD119" s="376"/>
      <c r="HJE119" s="376"/>
      <c r="HJF119" s="376"/>
      <c r="HJG119" s="376"/>
      <c r="HJH119" s="376"/>
      <c r="HJI119" s="376"/>
      <c r="HJJ119" s="376"/>
      <c r="HJK119" s="376"/>
      <c r="HJL119" s="376"/>
      <c r="HJM119" s="376"/>
      <c r="HJN119" s="376"/>
      <c r="HJO119" s="376"/>
      <c r="HJP119" s="376"/>
      <c r="HJQ119" s="376"/>
      <c r="HJR119" s="376"/>
      <c r="HJS119" s="376"/>
      <c r="HJT119" s="376"/>
      <c r="HJU119" s="376"/>
      <c r="HJV119" s="376"/>
      <c r="HJW119" s="376"/>
      <c r="HJX119" s="376"/>
      <c r="HJY119" s="376"/>
      <c r="HJZ119" s="376"/>
      <c r="HKA119" s="376"/>
      <c r="HKB119" s="376"/>
      <c r="HKC119" s="376"/>
      <c r="HKD119" s="376"/>
      <c r="HKE119" s="376"/>
      <c r="HKF119" s="376"/>
      <c r="HKG119" s="376"/>
      <c r="HKH119" s="376"/>
      <c r="HKI119" s="376"/>
      <c r="HKJ119" s="376"/>
      <c r="HKK119" s="376"/>
      <c r="HKL119" s="376"/>
      <c r="HKM119" s="376"/>
      <c r="HKN119" s="376"/>
      <c r="HKO119" s="376"/>
      <c r="HKP119" s="376"/>
      <c r="HKQ119" s="376"/>
      <c r="HKR119" s="376"/>
      <c r="HKS119" s="376"/>
      <c r="HKT119" s="376"/>
      <c r="HKU119" s="376"/>
      <c r="HKV119" s="376"/>
      <c r="HKW119" s="376"/>
      <c r="HKX119" s="376"/>
      <c r="HKY119" s="376"/>
      <c r="HKZ119" s="376"/>
      <c r="HLA119" s="376"/>
      <c r="HLB119" s="376"/>
      <c r="HLC119" s="376"/>
      <c r="HLD119" s="376"/>
      <c r="HLE119" s="376"/>
      <c r="HLF119" s="376"/>
      <c r="HLG119" s="376"/>
      <c r="HLH119" s="376"/>
      <c r="HLI119" s="376"/>
      <c r="HLJ119" s="376"/>
      <c r="HLK119" s="376"/>
      <c r="HLL119" s="376"/>
      <c r="HLM119" s="376"/>
      <c r="HLN119" s="376"/>
      <c r="HLO119" s="376"/>
      <c r="HLP119" s="376"/>
      <c r="HLQ119" s="376"/>
      <c r="HLR119" s="376"/>
      <c r="HLS119" s="376"/>
      <c r="HLT119" s="376"/>
      <c r="HLU119" s="376"/>
      <c r="HLV119" s="376"/>
      <c r="HLW119" s="376"/>
      <c r="HLX119" s="376"/>
      <c r="HLY119" s="376"/>
      <c r="HLZ119" s="376"/>
      <c r="HMA119" s="376"/>
      <c r="HMB119" s="376"/>
      <c r="HMC119" s="376"/>
      <c r="HMD119" s="376"/>
      <c r="HME119" s="376"/>
      <c r="HMF119" s="376"/>
      <c r="HMG119" s="376"/>
      <c r="HMH119" s="376"/>
      <c r="HMI119" s="376"/>
      <c r="HMJ119" s="376"/>
      <c r="HMK119" s="376"/>
      <c r="HML119" s="376"/>
      <c r="HMM119" s="376"/>
      <c r="HMN119" s="376"/>
      <c r="HMO119" s="376"/>
      <c r="HMP119" s="376"/>
      <c r="HMQ119" s="376"/>
      <c r="HMR119" s="376"/>
      <c r="HMS119" s="376"/>
      <c r="HMT119" s="376"/>
      <c r="HMU119" s="376"/>
      <c r="HMV119" s="376"/>
      <c r="HMW119" s="376"/>
      <c r="HMX119" s="376"/>
      <c r="HMY119" s="376"/>
      <c r="HMZ119" s="376"/>
      <c r="HNA119" s="376"/>
      <c r="HNB119" s="376"/>
      <c r="HNC119" s="376"/>
      <c r="HND119" s="376"/>
      <c r="HNE119" s="376"/>
      <c r="HNF119" s="376"/>
      <c r="HNG119" s="376"/>
      <c r="HNH119" s="376"/>
      <c r="HNI119" s="376"/>
      <c r="HNJ119" s="376"/>
      <c r="HNK119" s="376"/>
      <c r="HNL119" s="376"/>
      <c r="HNM119" s="376"/>
      <c r="HNN119" s="376"/>
      <c r="HNO119" s="376"/>
      <c r="HNP119" s="376"/>
      <c r="HNQ119" s="376"/>
      <c r="HNR119" s="376"/>
      <c r="HNS119" s="376"/>
      <c r="HNT119" s="376"/>
      <c r="HNU119" s="376"/>
      <c r="HNV119" s="376"/>
      <c r="HNW119" s="376"/>
      <c r="HNX119" s="376"/>
      <c r="HNY119" s="376"/>
      <c r="HNZ119" s="376"/>
      <c r="HOA119" s="376"/>
      <c r="HOB119" s="376"/>
      <c r="HOC119" s="376"/>
      <c r="HOD119" s="376"/>
      <c r="HOE119" s="376"/>
      <c r="HOF119" s="376"/>
      <c r="HOG119" s="376"/>
      <c r="HOH119" s="376"/>
      <c r="HOI119" s="376"/>
      <c r="HOJ119" s="376"/>
      <c r="HOK119" s="376"/>
      <c r="HOL119" s="376"/>
      <c r="HOM119" s="376"/>
      <c r="HON119" s="376"/>
      <c r="HOO119" s="376"/>
      <c r="HOP119" s="376"/>
      <c r="HOQ119" s="376"/>
      <c r="HOR119" s="376"/>
      <c r="HOS119" s="376"/>
      <c r="HOT119" s="376"/>
      <c r="HOU119" s="376"/>
      <c r="HOV119" s="376"/>
      <c r="HOW119" s="376"/>
      <c r="HOX119" s="376"/>
      <c r="HOY119" s="376"/>
      <c r="HOZ119" s="376"/>
      <c r="HPA119" s="376"/>
      <c r="HPB119" s="376"/>
      <c r="HPC119" s="376"/>
      <c r="HPD119" s="376"/>
      <c r="HPE119" s="376"/>
      <c r="HPF119" s="376"/>
      <c r="HPG119" s="376"/>
      <c r="HPH119" s="376"/>
      <c r="HPI119" s="376"/>
      <c r="HPJ119" s="376"/>
      <c r="HPK119" s="376"/>
      <c r="HPL119" s="376"/>
      <c r="HPM119" s="376"/>
      <c r="HPN119" s="376"/>
      <c r="HPO119" s="376"/>
      <c r="HPP119" s="376"/>
      <c r="HPQ119" s="376"/>
      <c r="HPR119" s="376"/>
      <c r="HPS119" s="376"/>
      <c r="HPT119" s="376"/>
      <c r="HPU119" s="376"/>
      <c r="HPV119" s="376"/>
      <c r="HPW119" s="376"/>
      <c r="HPX119" s="376"/>
      <c r="HPY119" s="376"/>
      <c r="HPZ119" s="376"/>
      <c r="HQA119" s="376"/>
      <c r="HQB119" s="376"/>
      <c r="HQC119" s="376"/>
      <c r="HQD119" s="376"/>
      <c r="HQE119" s="376"/>
      <c r="HQF119" s="376"/>
      <c r="HQG119" s="376"/>
      <c r="HQH119" s="376"/>
      <c r="HQI119" s="376"/>
      <c r="HQJ119" s="376"/>
      <c r="HQK119" s="376"/>
      <c r="HQL119" s="376"/>
      <c r="HQM119" s="376"/>
      <c r="HQN119" s="376"/>
      <c r="HQO119" s="376"/>
      <c r="HQP119" s="376"/>
      <c r="HQQ119" s="376"/>
      <c r="HQR119" s="376"/>
      <c r="HQS119" s="376"/>
      <c r="HQT119" s="376"/>
      <c r="HQU119" s="376"/>
      <c r="HQV119" s="376"/>
      <c r="HQW119" s="376"/>
      <c r="HQX119" s="376"/>
      <c r="HQY119" s="376"/>
      <c r="HQZ119" s="376"/>
      <c r="HRA119" s="376"/>
      <c r="HRB119" s="376"/>
      <c r="HRC119" s="376"/>
      <c r="HRD119" s="376"/>
      <c r="HRE119" s="376"/>
      <c r="HRF119" s="376"/>
      <c r="HRG119" s="376"/>
      <c r="HRH119" s="376"/>
      <c r="HRI119" s="376"/>
      <c r="HRJ119" s="376"/>
      <c r="HRK119" s="376"/>
      <c r="HRL119" s="376"/>
      <c r="HRM119" s="376"/>
      <c r="HRN119" s="376"/>
      <c r="HRO119" s="376"/>
      <c r="HRP119" s="376"/>
      <c r="HRQ119" s="376"/>
      <c r="HRR119" s="376"/>
      <c r="HRS119" s="376"/>
      <c r="HRT119" s="376"/>
      <c r="HRU119" s="376"/>
      <c r="HRV119" s="376"/>
      <c r="HRW119" s="376"/>
      <c r="HRX119" s="376"/>
      <c r="HRY119" s="376"/>
      <c r="HRZ119" s="376"/>
      <c r="HSA119" s="376"/>
      <c r="HSB119" s="376"/>
      <c r="HSC119" s="376"/>
      <c r="HSD119" s="376"/>
      <c r="HSE119" s="376"/>
      <c r="HSF119" s="376"/>
      <c r="HSG119" s="376"/>
      <c r="HSH119" s="376"/>
      <c r="HSI119" s="376"/>
      <c r="HSJ119" s="376"/>
      <c r="HSK119" s="376"/>
      <c r="HSL119" s="376"/>
      <c r="HSM119" s="376"/>
      <c r="HSN119" s="376"/>
      <c r="HSO119" s="376"/>
      <c r="HSP119" s="376"/>
      <c r="HSQ119" s="376"/>
      <c r="HSR119" s="376"/>
      <c r="HSS119" s="376"/>
      <c r="HST119" s="376"/>
      <c r="HSU119" s="376"/>
      <c r="HSV119" s="376"/>
      <c r="HSW119" s="376"/>
      <c r="HSX119" s="376"/>
      <c r="HSY119" s="376"/>
      <c r="HSZ119" s="376"/>
      <c r="HTA119" s="376"/>
      <c r="HTB119" s="376"/>
      <c r="HTC119" s="376"/>
      <c r="HTD119" s="376"/>
      <c r="HTE119" s="376"/>
      <c r="HTF119" s="376"/>
      <c r="HTG119" s="376"/>
      <c r="HTH119" s="376"/>
      <c r="HTI119" s="376"/>
      <c r="HTJ119" s="376"/>
      <c r="HTK119" s="376"/>
      <c r="HTL119" s="376"/>
      <c r="HTM119" s="376"/>
      <c r="HTN119" s="376"/>
      <c r="HTO119" s="376"/>
      <c r="HTP119" s="376"/>
      <c r="HTQ119" s="376"/>
      <c r="HTR119" s="376"/>
      <c r="HTS119" s="376"/>
      <c r="HTT119" s="376"/>
      <c r="HTU119" s="376"/>
      <c r="HTV119" s="376"/>
      <c r="HTW119" s="376"/>
      <c r="HTX119" s="376"/>
      <c r="HTY119" s="376"/>
      <c r="HTZ119" s="376"/>
      <c r="HUA119" s="376"/>
      <c r="HUB119" s="376"/>
      <c r="HUC119" s="376"/>
      <c r="HUD119" s="376"/>
      <c r="HUE119" s="376"/>
      <c r="HUF119" s="376"/>
      <c r="HUG119" s="376"/>
      <c r="HUH119" s="376"/>
      <c r="HUI119" s="376"/>
      <c r="HUJ119" s="376"/>
      <c r="HUK119" s="376"/>
      <c r="HUL119" s="376"/>
      <c r="HUM119" s="376"/>
      <c r="HUN119" s="376"/>
      <c r="HUO119" s="376"/>
      <c r="HUP119" s="376"/>
      <c r="HUQ119" s="376"/>
      <c r="HUR119" s="376"/>
      <c r="HUS119" s="376"/>
      <c r="HUT119" s="376"/>
      <c r="HUU119" s="376"/>
      <c r="HUV119" s="376"/>
      <c r="HUW119" s="376"/>
      <c r="HUX119" s="376"/>
      <c r="HUY119" s="376"/>
      <c r="HUZ119" s="376"/>
      <c r="HVA119" s="376"/>
      <c r="HVB119" s="376"/>
      <c r="HVC119" s="376"/>
      <c r="HVD119" s="376"/>
      <c r="HVE119" s="376"/>
      <c r="HVF119" s="376"/>
      <c r="HVG119" s="376"/>
      <c r="HVH119" s="376"/>
      <c r="HVI119" s="376"/>
      <c r="HVJ119" s="376"/>
      <c r="HVK119" s="376"/>
      <c r="HVL119" s="376"/>
      <c r="HVM119" s="376"/>
      <c r="HVN119" s="376"/>
      <c r="HVO119" s="376"/>
      <c r="HVP119" s="376"/>
      <c r="HVQ119" s="376"/>
      <c r="HVR119" s="376"/>
      <c r="HVS119" s="376"/>
      <c r="HVT119" s="376"/>
      <c r="HVU119" s="376"/>
      <c r="HVV119" s="376"/>
      <c r="HVW119" s="376"/>
      <c r="HVX119" s="376"/>
      <c r="HVY119" s="376"/>
      <c r="HVZ119" s="376"/>
      <c r="HWA119" s="376"/>
      <c r="HWB119" s="376"/>
      <c r="HWC119" s="376"/>
      <c r="HWD119" s="376"/>
      <c r="HWE119" s="376"/>
      <c r="HWF119" s="376"/>
      <c r="HWG119" s="376"/>
      <c r="HWH119" s="376"/>
      <c r="HWI119" s="376"/>
      <c r="HWJ119" s="376"/>
      <c r="HWK119" s="376"/>
      <c r="HWL119" s="376"/>
      <c r="HWM119" s="376"/>
      <c r="HWN119" s="376"/>
      <c r="HWO119" s="376"/>
      <c r="HWP119" s="376"/>
      <c r="HWQ119" s="376"/>
      <c r="HWR119" s="376"/>
      <c r="HWS119" s="376"/>
      <c r="HWT119" s="376"/>
      <c r="HWU119" s="376"/>
      <c r="HWV119" s="376"/>
      <c r="HWW119" s="376"/>
      <c r="HWX119" s="376"/>
      <c r="HWY119" s="376"/>
      <c r="HWZ119" s="376"/>
      <c r="HXA119" s="376"/>
      <c r="HXB119" s="376"/>
      <c r="HXC119" s="376"/>
      <c r="HXD119" s="376"/>
      <c r="HXE119" s="376"/>
      <c r="HXF119" s="376"/>
      <c r="HXG119" s="376"/>
      <c r="HXH119" s="376"/>
      <c r="HXI119" s="376"/>
      <c r="HXJ119" s="376"/>
      <c r="HXK119" s="376"/>
      <c r="HXL119" s="376"/>
      <c r="HXM119" s="376"/>
      <c r="HXN119" s="376"/>
      <c r="HXO119" s="376"/>
      <c r="HXP119" s="376"/>
      <c r="HXQ119" s="376"/>
      <c r="HXR119" s="376"/>
      <c r="HXS119" s="376"/>
      <c r="HXT119" s="376"/>
      <c r="HXU119" s="376"/>
      <c r="HXV119" s="376"/>
      <c r="HXW119" s="376"/>
      <c r="HXX119" s="376"/>
      <c r="HXY119" s="376"/>
      <c r="HXZ119" s="376"/>
      <c r="HYA119" s="376"/>
      <c r="HYB119" s="376"/>
      <c r="HYC119" s="376"/>
      <c r="HYD119" s="376"/>
      <c r="HYE119" s="376"/>
      <c r="HYF119" s="376"/>
      <c r="HYG119" s="376"/>
      <c r="HYH119" s="376"/>
      <c r="HYI119" s="376"/>
      <c r="HYJ119" s="376"/>
      <c r="HYK119" s="376"/>
      <c r="HYL119" s="376"/>
      <c r="HYM119" s="376"/>
      <c r="HYN119" s="376"/>
      <c r="HYO119" s="376"/>
      <c r="HYP119" s="376"/>
      <c r="HYQ119" s="376"/>
      <c r="HYR119" s="376"/>
      <c r="HYS119" s="376"/>
      <c r="HYT119" s="376"/>
      <c r="HYU119" s="376"/>
      <c r="HYV119" s="376"/>
      <c r="HYW119" s="376"/>
      <c r="HYX119" s="376"/>
      <c r="HYY119" s="376"/>
      <c r="HYZ119" s="376"/>
      <c r="HZA119" s="376"/>
      <c r="HZB119" s="376"/>
      <c r="HZC119" s="376"/>
      <c r="HZD119" s="376"/>
      <c r="HZE119" s="376"/>
      <c r="HZF119" s="376"/>
      <c r="HZG119" s="376"/>
      <c r="HZH119" s="376"/>
      <c r="HZI119" s="376"/>
      <c r="HZJ119" s="376"/>
      <c r="HZK119" s="376"/>
      <c r="HZL119" s="376"/>
      <c r="HZM119" s="376"/>
      <c r="HZN119" s="376"/>
      <c r="HZO119" s="376"/>
      <c r="HZP119" s="376"/>
      <c r="HZQ119" s="376"/>
      <c r="HZR119" s="376"/>
      <c r="HZS119" s="376"/>
      <c r="HZT119" s="376"/>
      <c r="HZU119" s="376"/>
      <c r="HZV119" s="376"/>
      <c r="HZW119" s="376"/>
      <c r="HZX119" s="376"/>
      <c r="HZY119" s="376"/>
      <c r="HZZ119" s="376"/>
      <c r="IAA119" s="376"/>
      <c r="IAB119" s="376"/>
      <c r="IAC119" s="376"/>
      <c r="IAD119" s="376"/>
      <c r="IAE119" s="376"/>
      <c r="IAF119" s="376"/>
      <c r="IAG119" s="376"/>
      <c r="IAH119" s="376"/>
      <c r="IAI119" s="376"/>
      <c r="IAJ119" s="376"/>
      <c r="IAK119" s="376"/>
      <c r="IAL119" s="376"/>
      <c r="IAM119" s="376"/>
      <c r="IAN119" s="376"/>
      <c r="IAO119" s="376"/>
      <c r="IAP119" s="376"/>
      <c r="IAQ119" s="376"/>
      <c r="IAR119" s="376"/>
      <c r="IAS119" s="376"/>
      <c r="IAT119" s="376"/>
      <c r="IAU119" s="376"/>
      <c r="IAV119" s="376"/>
      <c r="IAW119" s="376"/>
      <c r="IAX119" s="376"/>
      <c r="IAY119" s="376"/>
      <c r="IAZ119" s="376"/>
      <c r="IBA119" s="376"/>
      <c r="IBB119" s="376"/>
      <c r="IBC119" s="376"/>
      <c r="IBD119" s="376"/>
      <c r="IBE119" s="376"/>
      <c r="IBF119" s="376"/>
      <c r="IBG119" s="376"/>
      <c r="IBH119" s="376"/>
      <c r="IBI119" s="376"/>
      <c r="IBJ119" s="376"/>
      <c r="IBK119" s="376"/>
      <c r="IBL119" s="376"/>
      <c r="IBM119" s="376"/>
      <c r="IBN119" s="376"/>
      <c r="IBO119" s="376"/>
      <c r="IBP119" s="376"/>
      <c r="IBQ119" s="376"/>
      <c r="IBR119" s="376"/>
      <c r="IBS119" s="376"/>
      <c r="IBT119" s="376"/>
      <c r="IBU119" s="376"/>
      <c r="IBV119" s="376"/>
      <c r="IBW119" s="376"/>
      <c r="IBX119" s="376"/>
      <c r="IBY119" s="376"/>
      <c r="IBZ119" s="376"/>
      <c r="ICA119" s="376"/>
      <c r="ICB119" s="376"/>
      <c r="ICC119" s="376"/>
      <c r="ICD119" s="376"/>
      <c r="ICE119" s="376"/>
      <c r="ICF119" s="376"/>
      <c r="ICG119" s="376"/>
      <c r="ICH119" s="376"/>
      <c r="ICI119" s="376"/>
      <c r="ICJ119" s="376"/>
      <c r="ICK119" s="376"/>
      <c r="ICL119" s="376"/>
      <c r="ICM119" s="376"/>
      <c r="ICN119" s="376"/>
      <c r="ICO119" s="376"/>
      <c r="ICP119" s="376"/>
      <c r="ICQ119" s="376"/>
      <c r="ICR119" s="376"/>
      <c r="ICS119" s="376"/>
      <c r="ICT119" s="376"/>
      <c r="ICU119" s="376"/>
      <c r="ICV119" s="376"/>
      <c r="ICW119" s="376"/>
      <c r="ICX119" s="376"/>
      <c r="ICY119" s="376"/>
      <c r="ICZ119" s="376"/>
      <c r="IDA119" s="376"/>
      <c r="IDB119" s="376"/>
      <c r="IDC119" s="376"/>
      <c r="IDD119" s="376"/>
      <c r="IDE119" s="376"/>
      <c r="IDF119" s="376"/>
      <c r="IDG119" s="376"/>
      <c r="IDH119" s="376"/>
      <c r="IDI119" s="376"/>
      <c r="IDJ119" s="376"/>
      <c r="IDK119" s="376"/>
      <c r="IDL119" s="376"/>
      <c r="IDM119" s="376"/>
      <c r="IDN119" s="376"/>
      <c r="IDO119" s="376"/>
      <c r="IDP119" s="376"/>
      <c r="IDQ119" s="376"/>
      <c r="IDR119" s="376"/>
      <c r="IDS119" s="376"/>
      <c r="IDT119" s="376"/>
      <c r="IDU119" s="376"/>
      <c r="IDV119" s="376"/>
      <c r="IDW119" s="376"/>
      <c r="IDX119" s="376"/>
      <c r="IDY119" s="376"/>
      <c r="IDZ119" s="376"/>
      <c r="IEA119" s="376"/>
      <c r="IEB119" s="376"/>
      <c r="IEC119" s="376"/>
      <c r="IED119" s="376"/>
      <c r="IEE119" s="376"/>
      <c r="IEF119" s="376"/>
      <c r="IEG119" s="376"/>
      <c r="IEH119" s="376"/>
      <c r="IEI119" s="376"/>
      <c r="IEJ119" s="376"/>
      <c r="IEK119" s="376"/>
      <c r="IEL119" s="376"/>
      <c r="IEM119" s="376"/>
      <c r="IEN119" s="376"/>
      <c r="IEO119" s="376"/>
      <c r="IEP119" s="376"/>
      <c r="IEQ119" s="376"/>
      <c r="IER119" s="376"/>
      <c r="IES119" s="376"/>
      <c r="IET119" s="376"/>
      <c r="IEU119" s="376"/>
      <c r="IEV119" s="376"/>
      <c r="IEW119" s="376"/>
      <c r="IEX119" s="376"/>
      <c r="IEY119" s="376"/>
      <c r="IEZ119" s="376"/>
      <c r="IFA119" s="376"/>
      <c r="IFB119" s="376"/>
      <c r="IFC119" s="376"/>
      <c r="IFD119" s="376"/>
      <c r="IFE119" s="376"/>
      <c r="IFF119" s="376"/>
      <c r="IFG119" s="376"/>
      <c r="IFH119" s="376"/>
      <c r="IFI119" s="376"/>
      <c r="IFJ119" s="376"/>
      <c r="IFK119" s="376"/>
      <c r="IFL119" s="376"/>
      <c r="IFM119" s="376"/>
      <c r="IFN119" s="376"/>
      <c r="IFO119" s="376"/>
      <c r="IFP119" s="376"/>
      <c r="IFQ119" s="376"/>
      <c r="IFR119" s="376"/>
      <c r="IFS119" s="376"/>
      <c r="IFT119" s="376"/>
      <c r="IFU119" s="376"/>
      <c r="IFV119" s="376"/>
      <c r="IFW119" s="376"/>
      <c r="IFX119" s="376"/>
      <c r="IFY119" s="376"/>
      <c r="IFZ119" s="376"/>
      <c r="IGA119" s="376"/>
      <c r="IGB119" s="376"/>
      <c r="IGC119" s="376"/>
      <c r="IGD119" s="376"/>
      <c r="IGE119" s="376"/>
      <c r="IGF119" s="376"/>
      <c r="IGG119" s="376"/>
      <c r="IGH119" s="376"/>
      <c r="IGI119" s="376"/>
      <c r="IGJ119" s="376"/>
      <c r="IGK119" s="376"/>
      <c r="IGL119" s="376"/>
      <c r="IGM119" s="376"/>
      <c r="IGN119" s="376"/>
      <c r="IGO119" s="376"/>
      <c r="IGP119" s="376"/>
      <c r="IGQ119" s="376"/>
      <c r="IGR119" s="376"/>
      <c r="IGS119" s="376"/>
      <c r="IGT119" s="376"/>
      <c r="IGU119" s="376"/>
      <c r="IGV119" s="376"/>
      <c r="IGW119" s="376"/>
      <c r="IGX119" s="376"/>
      <c r="IGY119" s="376"/>
      <c r="IGZ119" s="376"/>
      <c r="IHA119" s="376"/>
      <c r="IHB119" s="376"/>
      <c r="IHC119" s="376"/>
      <c r="IHD119" s="376"/>
      <c r="IHE119" s="376"/>
      <c r="IHF119" s="376"/>
      <c r="IHG119" s="376"/>
      <c r="IHH119" s="376"/>
      <c r="IHI119" s="376"/>
      <c r="IHJ119" s="376"/>
      <c r="IHK119" s="376"/>
      <c r="IHL119" s="376"/>
      <c r="IHM119" s="376"/>
      <c r="IHN119" s="376"/>
      <c r="IHO119" s="376"/>
      <c r="IHP119" s="376"/>
      <c r="IHQ119" s="376"/>
      <c r="IHR119" s="376"/>
      <c r="IHS119" s="376"/>
      <c r="IHT119" s="376"/>
      <c r="IHU119" s="376"/>
      <c r="IHV119" s="376"/>
      <c r="IHW119" s="376"/>
      <c r="IHX119" s="376"/>
      <c r="IHY119" s="376"/>
      <c r="IHZ119" s="376"/>
      <c r="IIA119" s="376"/>
      <c r="IIB119" s="376"/>
      <c r="IIC119" s="376"/>
      <c r="IID119" s="376"/>
      <c r="IIE119" s="376"/>
      <c r="IIF119" s="376"/>
      <c r="IIG119" s="376"/>
      <c r="IIH119" s="376"/>
      <c r="III119" s="376"/>
      <c r="IIJ119" s="376"/>
      <c r="IIK119" s="376"/>
      <c r="IIL119" s="376"/>
      <c r="IIM119" s="376"/>
      <c r="IIN119" s="376"/>
      <c r="IIO119" s="376"/>
      <c r="IIP119" s="376"/>
      <c r="IIQ119" s="376"/>
      <c r="IIR119" s="376"/>
      <c r="IIS119" s="376"/>
      <c r="IIT119" s="376"/>
      <c r="IIU119" s="376"/>
      <c r="IIV119" s="376"/>
      <c r="IIW119" s="376"/>
      <c r="IIX119" s="376"/>
      <c r="IIY119" s="376"/>
      <c r="IIZ119" s="376"/>
      <c r="IJA119" s="376"/>
      <c r="IJB119" s="376"/>
      <c r="IJC119" s="376"/>
      <c r="IJD119" s="376"/>
      <c r="IJE119" s="376"/>
      <c r="IJF119" s="376"/>
      <c r="IJG119" s="376"/>
      <c r="IJH119" s="376"/>
      <c r="IJI119" s="376"/>
      <c r="IJJ119" s="376"/>
      <c r="IJK119" s="376"/>
      <c r="IJL119" s="376"/>
      <c r="IJM119" s="376"/>
      <c r="IJN119" s="376"/>
      <c r="IJO119" s="376"/>
      <c r="IJP119" s="376"/>
      <c r="IJQ119" s="376"/>
      <c r="IJR119" s="376"/>
      <c r="IJS119" s="376"/>
      <c r="IJT119" s="376"/>
      <c r="IJU119" s="376"/>
      <c r="IJV119" s="376"/>
      <c r="IJW119" s="376"/>
      <c r="IJX119" s="376"/>
      <c r="IJY119" s="376"/>
      <c r="IJZ119" s="376"/>
      <c r="IKA119" s="376"/>
      <c r="IKB119" s="376"/>
      <c r="IKC119" s="376"/>
      <c r="IKD119" s="376"/>
      <c r="IKE119" s="376"/>
      <c r="IKF119" s="376"/>
      <c r="IKG119" s="376"/>
      <c r="IKH119" s="376"/>
      <c r="IKI119" s="376"/>
      <c r="IKJ119" s="376"/>
      <c r="IKK119" s="376"/>
      <c r="IKL119" s="376"/>
      <c r="IKM119" s="376"/>
      <c r="IKN119" s="376"/>
      <c r="IKO119" s="376"/>
      <c r="IKP119" s="376"/>
      <c r="IKQ119" s="376"/>
      <c r="IKR119" s="376"/>
      <c r="IKS119" s="376"/>
      <c r="IKT119" s="376"/>
      <c r="IKU119" s="376"/>
      <c r="IKV119" s="376"/>
      <c r="IKW119" s="376"/>
      <c r="IKX119" s="376"/>
      <c r="IKY119" s="376"/>
      <c r="IKZ119" s="376"/>
      <c r="ILA119" s="376"/>
      <c r="ILB119" s="376"/>
      <c r="ILC119" s="376"/>
      <c r="ILD119" s="376"/>
      <c r="ILE119" s="376"/>
      <c r="ILF119" s="376"/>
      <c r="ILG119" s="376"/>
      <c r="ILH119" s="376"/>
      <c r="ILI119" s="376"/>
      <c r="ILJ119" s="376"/>
      <c r="ILK119" s="376"/>
      <c r="ILL119" s="376"/>
      <c r="ILM119" s="376"/>
      <c r="ILN119" s="376"/>
      <c r="ILO119" s="376"/>
      <c r="ILP119" s="376"/>
      <c r="ILQ119" s="376"/>
      <c r="ILR119" s="376"/>
      <c r="ILS119" s="376"/>
      <c r="ILT119" s="376"/>
      <c r="ILU119" s="376"/>
      <c r="ILV119" s="376"/>
      <c r="ILW119" s="376"/>
      <c r="ILX119" s="376"/>
      <c r="ILY119" s="376"/>
      <c r="ILZ119" s="376"/>
      <c r="IMA119" s="376"/>
      <c r="IMB119" s="376"/>
      <c r="IMC119" s="376"/>
      <c r="IMD119" s="376"/>
      <c r="IME119" s="376"/>
      <c r="IMF119" s="376"/>
      <c r="IMG119" s="376"/>
      <c r="IMH119" s="376"/>
      <c r="IMI119" s="376"/>
      <c r="IMJ119" s="376"/>
      <c r="IMK119" s="376"/>
      <c r="IML119" s="376"/>
      <c r="IMM119" s="376"/>
      <c r="IMN119" s="376"/>
      <c r="IMO119" s="376"/>
      <c r="IMP119" s="376"/>
      <c r="IMQ119" s="376"/>
      <c r="IMR119" s="376"/>
      <c r="IMS119" s="376"/>
      <c r="IMT119" s="376"/>
      <c r="IMU119" s="376"/>
      <c r="IMV119" s="376"/>
      <c r="IMW119" s="376"/>
      <c r="IMX119" s="376"/>
      <c r="IMY119" s="376"/>
      <c r="IMZ119" s="376"/>
      <c r="INA119" s="376"/>
      <c r="INB119" s="376"/>
      <c r="INC119" s="376"/>
      <c r="IND119" s="376"/>
      <c r="INE119" s="376"/>
      <c r="INF119" s="376"/>
      <c r="ING119" s="376"/>
      <c r="INH119" s="376"/>
      <c r="INI119" s="376"/>
      <c r="INJ119" s="376"/>
      <c r="INK119" s="376"/>
      <c r="INL119" s="376"/>
      <c r="INM119" s="376"/>
      <c r="INN119" s="376"/>
      <c r="INO119" s="376"/>
      <c r="INP119" s="376"/>
      <c r="INQ119" s="376"/>
      <c r="INR119" s="376"/>
      <c r="INS119" s="376"/>
      <c r="INT119" s="376"/>
      <c r="INU119" s="376"/>
      <c r="INV119" s="376"/>
      <c r="INW119" s="376"/>
      <c r="INX119" s="376"/>
      <c r="INY119" s="376"/>
      <c r="INZ119" s="376"/>
      <c r="IOA119" s="376"/>
      <c r="IOB119" s="376"/>
      <c r="IOC119" s="376"/>
      <c r="IOD119" s="376"/>
      <c r="IOE119" s="376"/>
      <c r="IOF119" s="376"/>
      <c r="IOG119" s="376"/>
      <c r="IOH119" s="376"/>
      <c r="IOI119" s="376"/>
      <c r="IOJ119" s="376"/>
      <c r="IOK119" s="376"/>
      <c r="IOL119" s="376"/>
      <c r="IOM119" s="376"/>
      <c r="ION119" s="376"/>
      <c r="IOO119" s="376"/>
      <c r="IOP119" s="376"/>
      <c r="IOQ119" s="376"/>
      <c r="IOR119" s="376"/>
      <c r="IOS119" s="376"/>
      <c r="IOT119" s="376"/>
      <c r="IOU119" s="376"/>
      <c r="IOV119" s="376"/>
      <c r="IOW119" s="376"/>
      <c r="IOX119" s="376"/>
      <c r="IOY119" s="376"/>
      <c r="IOZ119" s="376"/>
      <c r="IPA119" s="376"/>
      <c r="IPB119" s="376"/>
      <c r="IPC119" s="376"/>
      <c r="IPD119" s="376"/>
      <c r="IPE119" s="376"/>
      <c r="IPF119" s="376"/>
      <c r="IPG119" s="376"/>
      <c r="IPH119" s="376"/>
      <c r="IPI119" s="376"/>
      <c r="IPJ119" s="376"/>
      <c r="IPK119" s="376"/>
      <c r="IPL119" s="376"/>
      <c r="IPM119" s="376"/>
      <c r="IPN119" s="376"/>
      <c r="IPO119" s="376"/>
      <c r="IPP119" s="376"/>
      <c r="IPQ119" s="376"/>
      <c r="IPR119" s="376"/>
      <c r="IPS119" s="376"/>
      <c r="IPT119" s="376"/>
      <c r="IPU119" s="376"/>
      <c r="IPV119" s="376"/>
      <c r="IPW119" s="376"/>
      <c r="IPX119" s="376"/>
      <c r="IPY119" s="376"/>
      <c r="IPZ119" s="376"/>
      <c r="IQA119" s="376"/>
      <c r="IQB119" s="376"/>
      <c r="IQC119" s="376"/>
      <c r="IQD119" s="376"/>
      <c r="IQE119" s="376"/>
      <c r="IQF119" s="376"/>
      <c r="IQG119" s="376"/>
      <c r="IQH119" s="376"/>
      <c r="IQI119" s="376"/>
      <c r="IQJ119" s="376"/>
      <c r="IQK119" s="376"/>
      <c r="IQL119" s="376"/>
      <c r="IQM119" s="376"/>
      <c r="IQN119" s="376"/>
      <c r="IQO119" s="376"/>
      <c r="IQP119" s="376"/>
      <c r="IQQ119" s="376"/>
      <c r="IQR119" s="376"/>
      <c r="IQS119" s="376"/>
      <c r="IQT119" s="376"/>
      <c r="IQU119" s="376"/>
      <c r="IQV119" s="376"/>
      <c r="IQW119" s="376"/>
      <c r="IQX119" s="376"/>
      <c r="IQY119" s="376"/>
      <c r="IQZ119" s="376"/>
      <c r="IRA119" s="376"/>
      <c r="IRB119" s="376"/>
      <c r="IRC119" s="376"/>
      <c r="IRD119" s="376"/>
      <c r="IRE119" s="376"/>
      <c r="IRF119" s="376"/>
      <c r="IRG119" s="376"/>
      <c r="IRH119" s="376"/>
      <c r="IRI119" s="376"/>
      <c r="IRJ119" s="376"/>
      <c r="IRK119" s="376"/>
      <c r="IRL119" s="376"/>
      <c r="IRM119" s="376"/>
      <c r="IRN119" s="376"/>
      <c r="IRO119" s="376"/>
      <c r="IRP119" s="376"/>
      <c r="IRQ119" s="376"/>
      <c r="IRR119" s="376"/>
      <c r="IRS119" s="376"/>
      <c r="IRT119" s="376"/>
      <c r="IRU119" s="376"/>
      <c r="IRV119" s="376"/>
      <c r="IRW119" s="376"/>
      <c r="IRX119" s="376"/>
      <c r="IRY119" s="376"/>
      <c r="IRZ119" s="376"/>
      <c r="ISA119" s="376"/>
      <c r="ISB119" s="376"/>
      <c r="ISC119" s="376"/>
      <c r="ISD119" s="376"/>
      <c r="ISE119" s="376"/>
      <c r="ISF119" s="376"/>
      <c r="ISG119" s="376"/>
      <c r="ISH119" s="376"/>
      <c r="ISI119" s="376"/>
      <c r="ISJ119" s="376"/>
      <c r="ISK119" s="376"/>
      <c r="ISL119" s="376"/>
      <c r="ISM119" s="376"/>
      <c r="ISN119" s="376"/>
      <c r="ISO119" s="376"/>
      <c r="ISP119" s="376"/>
      <c r="ISQ119" s="376"/>
      <c r="ISR119" s="376"/>
      <c r="ISS119" s="376"/>
      <c r="IST119" s="376"/>
      <c r="ISU119" s="376"/>
      <c r="ISV119" s="376"/>
      <c r="ISW119" s="376"/>
      <c r="ISX119" s="376"/>
      <c r="ISY119" s="376"/>
      <c r="ISZ119" s="376"/>
      <c r="ITA119" s="376"/>
      <c r="ITB119" s="376"/>
      <c r="ITC119" s="376"/>
      <c r="ITD119" s="376"/>
      <c r="ITE119" s="376"/>
      <c r="ITF119" s="376"/>
      <c r="ITG119" s="376"/>
      <c r="ITH119" s="376"/>
      <c r="ITI119" s="376"/>
      <c r="ITJ119" s="376"/>
      <c r="ITK119" s="376"/>
      <c r="ITL119" s="376"/>
      <c r="ITM119" s="376"/>
      <c r="ITN119" s="376"/>
      <c r="ITO119" s="376"/>
      <c r="ITP119" s="376"/>
      <c r="ITQ119" s="376"/>
      <c r="ITR119" s="376"/>
      <c r="ITS119" s="376"/>
      <c r="ITT119" s="376"/>
      <c r="ITU119" s="376"/>
      <c r="ITV119" s="376"/>
      <c r="ITW119" s="376"/>
      <c r="ITX119" s="376"/>
      <c r="ITY119" s="376"/>
      <c r="ITZ119" s="376"/>
      <c r="IUA119" s="376"/>
      <c r="IUB119" s="376"/>
      <c r="IUC119" s="376"/>
      <c r="IUD119" s="376"/>
      <c r="IUE119" s="376"/>
      <c r="IUF119" s="376"/>
      <c r="IUG119" s="376"/>
      <c r="IUH119" s="376"/>
      <c r="IUI119" s="376"/>
      <c r="IUJ119" s="376"/>
      <c r="IUK119" s="376"/>
      <c r="IUL119" s="376"/>
      <c r="IUM119" s="376"/>
      <c r="IUN119" s="376"/>
      <c r="IUO119" s="376"/>
      <c r="IUP119" s="376"/>
      <c r="IUQ119" s="376"/>
      <c r="IUR119" s="376"/>
      <c r="IUS119" s="376"/>
      <c r="IUT119" s="376"/>
      <c r="IUU119" s="376"/>
      <c r="IUV119" s="376"/>
      <c r="IUW119" s="376"/>
      <c r="IUX119" s="376"/>
      <c r="IUY119" s="376"/>
      <c r="IUZ119" s="376"/>
      <c r="IVA119" s="376"/>
      <c r="IVB119" s="376"/>
      <c r="IVC119" s="376"/>
      <c r="IVD119" s="376"/>
      <c r="IVE119" s="376"/>
      <c r="IVF119" s="376"/>
      <c r="IVG119" s="376"/>
      <c r="IVH119" s="376"/>
      <c r="IVI119" s="376"/>
      <c r="IVJ119" s="376"/>
      <c r="IVK119" s="376"/>
      <c r="IVL119" s="376"/>
      <c r="IVM119" s="376"/>
      <c r="IVN119" s="376"/>
      <c r="IVO119" s="376"/>
      <c r="IVP119" s="376"/>
      <c r="IVQ119" s="376"/>
      <c r="IVR119" s="376"/>
      <c r="IVS119" s="376"/>
      <c r="IVT119" s="376"/>
      <c r="IVU119" s="376"/>
      <c r="IVV119" s="376"/>
      <c r="IVW119" s="376"/>
      <c r="IVX119" s="376"/>
      <c r="IVY119" s="376"/>
      <c r="IVZ119" s="376"/>
      <c r="IWA119" s="376"/>
      <c r="IWB119" s="376"/>
      <c r="IWC119" s="376"/>
      <c r="IWD119" s="376"/>
      <c r="IWE119" s="376"/>
      <c r="IWF119" s="376"/>
      <c r="IWG119" s="376"/>
      <c r="IWH119" s="376"/>
      <c r="IWI119" s="376"/>
      <c r="IWJ119" s="376"/>
      <c r="IWK119" s="376"/>
      <c r="IWL119" s="376"/>
      <c r="IWM119" s="376"/>
      <c r="IWN119" s="376"/>
      <c r="IWO119" s="376"/>
      <c r="IWP119" s="376"/>
      <c r="IWQ119" s="376"/>
      <c r="IWR119" s="376"/>
      <c r="IWS119" s="376"/>
      <c r="IWT119" s="376"/>
      <c r="IWU119" s="376"/>
      <c r="IWV119" s="376"/>
      <c r="IWW119" s="376"/>
      <c r="IWX119" s="376"/>
      <c r="IWY119" s="376"/>
      <c r="IWZ119" s="376"/>
      <c r="IXA119" s="376"/>
      <c r="IXB119" s="376"/>
      <c r="IXC119" s="376"/>
      <c r="IXD119" s="376"/>
      <c r="IXE119" s="376"/>
      <c r="IXF119" s="376"/>
      <c r="IXG119" s="376"/>
      <c r="IXH119" s="376"/>
      <c r="IXI119" s="376"/>
      <c r="IXJ119" s="376"/>
      <c r="IXK119" s="376"/>
      <c r="IXL119" s="376"/>
      <c r="IXM119" s="376"/>
      <c r="IXN119" s="376"/>
      <c r="IXO119" s="376"/>
      <c r="IXP119" s="376"/>
      <c r="IXQ119" s="376"/>
      <c r="IXR119" s="376"/>
      <c r="IXS119" s="376"/>
      <c r="IXT119" s="376"/>
      <c r="IXU119" s="376"/>
      <c r="IXV119" s="376"/>
      <c r="IXW119" s="376"/>
      <c r="IXX119" s="376"/>
      <c r="IXY119" s="376"/>
      <c r="IXZ119" s="376"/>
      <c r="IYA119" s="376"/>
      <c r="IYB119" s="376"/>
      <c r="IYC119" s="376"/>
      <c r="IYD119" s="376"/>
      <c r="IYE119" s="376"/>
      <c r="IYF119" s="376"/>
      <c r="IYG119" s="376"/>
      <c r="IYH119" s="376"/>
      <c r="IYI119" s="376"/>
      <c r="IYJ119" s="376"/>
      <c r="IYK119" s="376"/>
      <c r="IYL119" s="376"/>
      <c r="IYM119" s="376"/>
      <c r="IYN119" s="376"/>
      <c r="IYO119" s="376"/>
      <c r="IYP119" s="376"/>
      <c r="IYQ119" s="376"/>
      <c r="IYR119" s="376"/>
      <c r="IYS119" s="376"/>
      <c r="IYT119" s="376"/>
      <c r="IYU119" s="376"/>
      <c r="IYV119" s="376"/>
      <c r="IYW119" s="376"/>
      <c r="IYX119" s="376"/>
      <c r="IYY119" s="376"/>
      <c r="IYZ119" s="376"/>
      <c r="IZA119" s="376"/>
      <c r="IZB119" s="376"/>
      <c r="IZC119" s="376"/>
      <c r="IZD119" s="376"/>
      <c r="IZE119" s="376"/>
      <c r="IZF119" s="376"/>
      <c r="IZG119" s="376"/>
      <c r="IZH119" s="376"/>
      <c r="IZI119" s="376"/>
      <c r="IZJ119" s="376"/>
      <c r="IZK119" s="376"/>
      <c r="IZL119" s="376"/>
      <c r="IZM119" s="376"/>
      <c r="IZN119" s="376"/>
      <c r="IZO119" s="376"/>
      <c r="IZP119" s="376"/>
      <c r="IZQ119" s="376"/>
      <c r="IZR119" s="376"/>
      <c r="IZS119" s="376"/>
      <c r="IZT119" s="376"/>
      <c r="IZU119" s="376"/>
      <c r="IZV119" s="376"/>
      <c r="IZW119" s="376"/>
      <c r="IZX119" s="376"/>
      <c r="IZY119" s="376"/>
      <c r="IZZ119" s="376"/>
      <c r="JAA119" s="376"/>
      <c r="JAB119" s="376"/>
      <c r="JAC119" s="376"/>
      <c r="JAD119" s="376"/>
      <c r="JAE119" s="376"/>
      <c r="JAF119" s="376"/>
      <c r="JAG119" s="376"/>
      <c r="JAH119" s="376"/>
      <c r="JAI119" s="376"/>
      <c r="JAJ119" s="376"/>
      <c r="JAK119" s="376"/>
      <c r="JAL119" s="376"/>
      <c r="JAM119" s="376"/>
      <c r="JAN119" s="376"/>
      <c r="JAO119" s="376"/>
      <c r="JAP119" s="376"/>
      <c r="JAQ119" s="376"/>
      <c r="JAR119" s="376"/>
      <c r="JAS119" s="376"/>
      <c r="JAT119" s="376"/>
      <c r="JAU119" s="376"/>
      <c r="JAV119" s="376"/>
      <c r="JAW119" s="376"/>
      <c r="JAX119" s="376"/>
      <c r="JAY119" s="376"/>
      <c r="JAZ119" s="376"/>
      <c r="JBA119" s="376"/>
      <c r="JBB119" s="376"/>
      <c r="JBC119" s="376"/>
      <c r="JBD119" s="376"/>
      <c r="JBE119" s="376"/>
      <c r="JBF119" s="376"/>
      <c r="JBG119" s="376"/>
      <c r="JBH119" s="376"/>
      <c r="JBI119" s="376"/>
      <c r="JBJ119" s="376"/>
      <c r="JBK119" s="376"/>
      <c r="JBL119" s="376"/>
      <c r="JBM119" s="376"/>
      <c r="JBN119" s="376"/>
      <c r="JBO119" s="376"/>
      <c r="JBP119" s="376"/>
      <c r="JBQ119" s="376"/>
      <c r="JBR119" s="376"/>
      <c r="JBS119" s="376"/>
      <c r="JBT119" s="376"/>
      <c r="JBU119" s="376"/>
      <c r="JBV119" s="376"/>
      <c r="JBW119" s="376"/>
      <c r="JBX119" s="376"/>
      <c r="JBY119" s="376"/>
      <c r="JBZ119" s="376"/>
      <c r="JCA119" s="376"/>
      <c r="JCB119" s="376"/>
      <c r="JCC119" s="376"/>
      <c r="JCD119" s="376"/>
      <c r="JCE119" s="376"/>
      <c r="JCF119" s="376"/>
      <c r="JCG119" s="376"/>
      <c r="JCH119" s="376"/>
      <c r="JCI119" s="376"/>
      <c r="JCJ119" s="376"/>
      <c r="JCK119" s="376"/>
      <c r="JCL119" s="376"/>
      <c r="JCM119" s="376"/>
      <c r="JCN119" s="376"/>
      <c r="JCO119" s="376"/>
      <c r="JCP119" s="376"/>
      <c r="JCQ119" s="376"/>
      <c r="JCR119" s="376"/>
      <c r="JCS119" s="376"/>
      <c r="JCT119" s="376"/>
      <c r="JCU119" s="376"/>
      <c r="JCV119" s="376"/>
      <c r="JCW119" s="376"/>
      <c r="JCX119" s="376"/>
      <c r="JCY119" s="376"/>
      <c r="JCZ119" s="376"/>
      <c r="JDA119" s="376"/>
      <c r="JDB119" s="376"/>
      <c r="JDC119" s="376"/>
      <c r="JDD119" s="376"/>
      <c r="JDE119" s="376"/>
      <c r="JDF119" s="376"/>
      <c r="JDG119" s="376"/>
      <c r="JDH119" s="376"/>
      <c r="JDI119" s="376"/>
      <c r="JDJ119" s="376"/>
      <c r="JDK119" s="376"/>
      <c r="JDL119" s="376"/>
      <c r="JDM119" s="376"/>
      <c r="JDN119" s="376"/>
      <c r="JDO119" s="376"/>
      <c r="JDP119" s="376"/>
      <c r="JDQ119" s="376"/>
      <c r="JDR119" s="376"/>
      <c r="JDS119" s="376"/>
      <c r="JDT119" s="376"/>
      <c r="JDU119" s="376"/>
      <c r="JDV119" s="376"/>
      <c r="JDW119" s="376"/>
      <c r="JDX119" s="376"/>
      <c r="JDY119" s="376"/>
      <c r="JDZ119" s="376"/>
      <c r="JEA119" s="376"/>
      <c r="JEB119" s="376"/>
      <c r="JEC119" s="376"/>
      <c r="JED119" s="376"/>
      <c r="JEE119" s="376"/>
      <c r="JEF119" s="376"/>
      <c r="JEG119" s="376"/>
      <c r="JEH119" s="376"/>
      <c r="JEI119" s="376"/>
      <c r="JEJ119" s="376"/>
      <c r="JEK119" s="376"/>
      <c r="JEL119" s="376"/>
      <c r="JEM119" s="376"/>
      <c r="JEN119" s="376"/>
      <c r="JEO119" s="376"/>
      <c r="JEP119" s="376"/>
      <c r="JEQ119" s="376"/>
      <c r="JER119" s="376"/>
      <c r="JES119" s="376"/>
      <c r="JET119" s="376"/>
      <c r="JEU119" s="376"/>
      <c r="JEV119" s="376"/>
      <c r="JEW119" s="376"/>
      <c r="JEX119" s="376"/>
      <c r="JEY119" s="376"/>
      <c r="JEZ119" s="376"/>
      <c r="JFA119" s="376"/>
      <c r="JFB119" s="376"/>
      <c r="JFC119" s="376"/>
      <c r="JFD119" s="376"/>
      <c r="JFE119" s="376"/>
      <c r="JFF119" s="376"/>
      <c r="JFG119" s="376"/>
      <c r="JFH119" s="376"/>
      <c r="JFI119" s="376"/>
      <c r="JFJ119" s="376"/>
      <c r="JFK119" s="376"/>
      <c r="JFL119" s="376"/>
      <c r="JFM119" s="376"/>
      <c r="JFN119" s="376"/>
      <c r="JFO119" s="376"/>
      <c r="JFP119" s="376"/>
      <c r="JFQ119" s="376"/>
      <c r="JFR119" s="376"/>
      <c r="JFS119" s="376"/>
      <c r="JFT119" s="376"/>
      <c r="JFU119" s="376"/>
      <c r="JFV119" s="376"/>
      <c r="JFW119" s="376"/>
      <c r="JFX119" s="376"/>
      <c r="JFY119" s="376"/>
      <c r="JFZ119" s="376"/>
      <c r="JGA119" s="376"/>
      <c r="JGB119" s="376"/>
      <c r="JGC119" s="376"/>
      <c r="JGD119" s="376"/>
      <c r="JGE119" s="376"/>
      <c r="JGF119" s="376"/>
      <c r="JGG119" s="376"/>
      <c r="JGH119" s="376"/>
      <c r="JGI119" s="376"/>
      <c r="JGJ119" s="376"/>
      <c r="JGK119" s="376"/>
      <c r="JGL119" s="376"/>
      <c r="JGM119" s="376"/>
      <c r="JGN119" s="376"/>
      <c r="JGO119" s="376"/>
      <c r="JGP119" s="376"/>
      <c r="JGQ119" s="376"/>
      <c r="JGR119" s="376"/>
      <c r="JGS119" s="376"/>
      <c r="JGT119" s="376"/>
      <c r="JGU119" s="376"/>
      <c r="JGV119" s="376"/>
      <c r="JGW119" s="376"/>
      <c r="JGX119" s="376"/>
      <c r="JGY119" s="376"/>
      <c r="JGZ119" s="376"/>
      <c r="JHA119" s="376"/>
      <c r="JHB119" s="376"/>
      <c r="JHC119" s="376"/>
      <c r="JHD119" s="376"/>
      <c r="JHE119" s="376"/>
      <c r="JHF119" s="376"/>
      <c r="JHG119" s="376"/>
      <c r="JHH119" s="376"/>
      <c r="JHI119" s="376"/>
      <c r="JHJ119" s="376"/>
      <c r="JHK119" s="376"/>
      <c r="JHL119" s="376"/>
      <c r="JHM119" s="376"/>
      <c r="JHN119" s="376"/>
      <c r="JHO119" s="376"/>
      <c r="JHP119" s="376"/>
      <c r="JHQ119" s="376"/>
      <c r="JHR119" s="376"/>
      <c r="JHS119" s="376"/>
      <c r="JHT119" s="376"/>
      <c r="JHU119" s="376"/>
      <c r="JHV119" s="376"/>
      <c r="JHW119" s="376"/>
      <c r="JHX119" s="376"/>
      <c r="JHY119" s="376"/>
      <c r="JHZ119" s="376"/>
      <c r="JIA119" s="376"/>
      <c r="JIB119" s="376"/>
      <c r="JIC119" s="376"/>
      <c r="JID119" s="376"/>
      <c r="JIE119" s="376"/>
      <c r="JIF119" s="376"/>
      <c r="JIG119" s="376"/>
      <c r="JIH119" s="376"/>
      <c r="JII119" s="376"/>
      <c r="JIJ119" s="376"/>
      <c r="JIK119" s="376"/>
      <c r="JIL119" s="376"/>
      <c r="JIM119" s="376"/>
      <c r="JIN119" s="376"/>
      <c r="JIO119" s="376"/>
      <c r="JIP119" s="376"/>
      <c r="JIQ119" s="376"/>
      <c r="JIR119" s="376"/>
      <c r="JIS119" s="376"/>
      <c r="JIT119" s="376"/>
      <c r="JIU119" s="376"/>
      <c r="JIV119" s="376"/>
      <c r="JIW119" s="376"/>
      <c r="JIX119" s="376"/>
      <c r="JIY119" s="376"/>
      <c r="JIZ119" s="376"/>
      <c r="JJA119" s="376"/>
      <c r="JJB119" s="376"/>
      <c r="JJC119" s="376"/>
      <c r="JJD119" s="376"/>
      <c r="JJE119" s="376"/>
      <c r="JJF119" s="376"/>
      <c r="JJG119" s="376"/>
      <c r="JJH119" s="376"/>
      <c r="JJI119" s="376"/>
      <c r="JJJ119" s="376"/>
      <c r="JJK119" s="376"/>
      <c r="JJL119" s="376"/>
      <c r="JJM119" s="376"/>
      <c r="JJN119" s="376"/>
      <c r="JJO119" s="376"/>
      <c r="JJP119" s="376"/>
      <c r="JJQ119" s="376"/>
      <c r="JJR119" s="376"/>
      <c r="JJS119" s="376"/>
      <c r="JJT119" s="376"/>
      <c r="JJU119" s="376"/>
      <c r="JJV119" s="376"/>
      <c r="JJW119" s="376"/>
      <c r="JJX119" s="376"/>
      <c r="JJY119" s="376"/>
      <c r="JJZ119" s="376"/>
      <c r="JKA119" s="376"/>
      <c r="JKB119" s="376"/>
      <c r="JKC119" s="376"/>
      <c r="JKD119" s="376"/>
      <c r="JKE119" s="376"/>
      <c r="JKF119" s="376"/>
      <c r="JKG119" s="376"/>
      <c r="JKH119" s="376"/>
      <c r="JKI119" s="376"/>
      <c r="JKJ119" s="376"/>
      <c r="JKK119" s="376"/>
      <c r="JKL119" s="376"/>
      <c r="JKM119" s="376"/>
      <c r="JKN119" s="376"/>
      <c r="JKO119" s="376"/>
      <c r="JKP119" s="376"/>
      <c r="JKQ119" s="376"/>
      <c r="JKR119" s="376"/>
      <c r="JKS119" s="376"/>
      <c r="JKT119" s="376"/>
      <c r="JKU119" s="376"/>
      <c r="JKV119" s="376"/>
      <c r="JKW119" s="376"/>
      <c r="JKX119" s="376"/>
      <c r="JKY119" s="376"/>
      <c r="JKZ119" s="376"/>
      <c r="JLA119" s="376"/>
      <c r="JLB119" s="376"/>
      <c r="JLC119" s="376"/>
      <c r="JLD119" s="376"/>
      <c r="JLE119" s="376"/>
      <c r="JLF119" s="376"/>
      <c r="JLG119" s="376"/>
      <c r="JLH119" s="376"/>
      <c r="JLI119" s="376"/>
      <c r="JLJ119" s="376"/>
      <c r="JLK119" s="376"/>
      <c r="JLL119" s="376"/>
      <c r="JLM119" s="376"/>
      <c r="JLN119" s="376"/>
      <c r="JLO119" s="376"/>
      <c r="JLP119" s="376"/>
      <c r="JLQ119" s="376"/>
      <c r="JLR119" s="376"/>
      <c r="JLS119" s="376"/>
      <c r="JLT119" s="376"/>
      <c r="JLU119" s="376"/>
      <c r="JLV119" s="376"/>
      <c r="JLW119" s="376"/>
      <c r="JLX119" s="376"/>
      <c r="JLY119" s="376"/>
      <c r="JLZ119" s="376"/>
      <c r="JMA119" s="376"/>
      <c r="JMB119" s="376"/>
      <c r="JMC119" s="376"/>
      <c r="JMD119" s="376"/>
      <c r="JME119" s="376"/>
      <c r="JMF119" s="376"/>
      <c r="JMG119" s="376"/>
      <c r="JMH119" s="376"/>
      <c r="JMI119" s="376"/>
      <c r="JMJ119" s="376"/>
      <c r="JMK119" s="376"/>
      <c r="JML119" s="376"/>
      <c r="JMM119" s="376"/>
      <c r="JMN119" s="376"/>
      <c r="JMO119" s="376"/>
      <c r="JMP119" s="376"/>
      <c r="JMQ119" s="376"/>
      <c r="JMR119" s="376"/>
      <c r="JMS119" s="376"/>
      <c r="JMT119" s="376"/>
      <c r="JMU119" s="376"/>
      <c r="JMV119" s="376"/>
      <c r="JMW119" s="376"/>
      <c r="JMX119" s="376"/>
      <c r="JMY119" s="376"/>
      <c r="JMZ119" s="376"/>
      <c r="JNA119" s="376"/>
      <c r="JNB119" s="376"/>
      <c r="JNC119" s="376"/>
      <c r="JND119" s="376"/>
      <c r="JNE119" s="376"/>
      <c r="JNF119" s="376"/>
      <c r="JNG119" s="376"/>
      <c r="JNH119" s="376"/>
      <c r="JNI119" s="376"/>
      <c r="JNJ119" s="376"/>
      <c r="JNK119" s="376"/>
      <c r="JNL119" s="376"/>
      <c r="JNM119" s="376"/>
      <c r="JNN119" s="376"/>
      <c r="JNO119" s="376"/>
      <c r="JNP119" s="376"/>
      <c r="JNQ119" s="376"/>
      <c r="JNR119" s="376"/>
      <c r="JNS119" s="376"/>
      <c r="JNT119" s="376"/>
      <c r="JNU119" s="376"/>
      <c r="JNV119" s="376"/>
      <c r="JNW119" s="376"/>
      <c r="JNX119" s="376"/>
      <c r="JNY119" s="376"/>
      <c r="JNZ119" s="376"/>
      <c r="JOA119" s="376"/>
      <c r="JOB119" s="376"/>
      <c r="JOC119" s="376"/>
      <c r="JOD119" s="376"/>
      <c r="JOE119" s="376"/>
      <c r="JOF119" s="376"/>
      <c r="JOG119" s="376"/>
      <c r="JOH119" s="376"/>
      <c r="JOI119" s="376"/>
      <c r="JOJ119" s="376"/>
      <c r="JOK119" s="376"/>
      <c r="JOL119" s="376"/>
      <c r="JOM119" s="376"/>
      <c r="JON119" s="376"/>
      <c r="JOO119" s="376"/>
      <c r="JOP119" s="376"/>
      <c r="JOQ119" s="376"/>
      <c r="JOR119" s="376"/>
      <c r="JOS119" s="376"/>
      <c r="JOT119" s="376"/>
      <c r="JOU119" s="376"/>
      <c r="JOV119" s="376"/>
      <c r="JOW119" s="376"/>
      <c r="JOX119" s="376"/>
      <c r="JOY119" s="376"/>
      <c r="JOZ119" s="376"/>
      <c r="JPA119" s="376"/>
      <c r="JPB119" s="376"/>
      <c r="JPC119" s="376"/>
      <c r="JPD119" s="376"/>
      <c r="JPE119" s="376"/>
      <c r="JPF119" s="376"/>
      <c r="JPG119" s="376"/>
      <c r="JPH119" s="376"/>
      <c r="JPI119" s="376"/>
      <c r="JPJ119" s="376"/>
      <c r="JPK119" s="376"/>
      <c r="JPL119" s="376"/>
      <c r="JPM119" s="376"/>
      <c r="JPN119" s="376"/>
      <c r="JPO119" s="376"/>
      <c r="JPP119" s="376"/>
      <c r="JPQ119" s="376"/>
      <c r="JPR119" s="376"/>
      <c r="JPS119" s="376"/>
      <c r="JPT119" s="376"/>
      <c r="JPU119" s="376"/>
      <c r="JPV119" s="376"/>
      <c r="JPW119" s="376"/>
      <c r="JPX119" s="376"/>
      <c r="JPY119" s="376"/>
      <c r="JPZ119" s="376"/>
      <c r="JQA119" s="376"/>
      <c r="JQB119" s="376"/>
      <c r="JQC119" s="376"/>
      <c r="JQD119" s="376"/>
      <c r="JQE119" s="376"/>
      <c r="JQF119" s="376"/>
      <c r="JQG119" s="376"/>
      <c r="JQH119" s="376"/>
      <c r="JQI119" s="376"/>
      <c r="JQJ119" s="376"/>
      <c r="JQK119" s="376"/>
      <c r="JQL119" s="376"/>
      <c r="JQM119" s="376"/>
      <c r="JQN119" s="376"/>
      <c r="JQO119" s="376"/>
      <c r="JQP119" s="376"/>
      <c r="JQQ119" s="376"/>
      <c r="JQR119" s="376"/>
      <c r="JQS119" s="376"/>
      <c r="JQT119" s="376"/>
      <c r="JQU119" s="376"/>
      <c r="JQV119" s="376"/>
      <c r="JQW119" s="376"/>
      <c r="JQX119" s="376"/>
      <c r="JQY119" s="376"/>
      <c r="JQZ119" s="376"/>
      <c r="JRA119" s="376"/>
      <c r="JRB119" s="376"/>
      <c r="JRC119" s="376"/>
      <c r="JRD119" s="376"/>
      <c r="JRE119" s="376"/>
      <c r="JRF119" s="376"/>
      <c r="JRG119" s="376"/>
      <c r="JRH119" s="376"/>
      <c r="JRI119" s="376"/>
      <c r="JRJ119" s="376"/>
      <c r="JRK119" s="376"/>
      <c r="JRL119" s="376"/>
      <c r="JRM119" s="376"/>
      <c r="JRN119" s="376"/>
      <c r="JRO119" s="376"/>
      <c r="JRP119" s="376"/>
      <c r="JRQ119" s="376"/>
      <c r="JRR119" s="376"/>
      <c r="JRS119" s="376"/>
      <c r="JRT119" s="376"/>
      <c r="JRU119" s="376"/>
      <c r="JRV119" s="376"/>
      <c r="JRW119" s="376"/>
      <c r="JRX119" s="376"/>
      <c r="JRY119" s="376"/>
      <c r="JRZ119" s="376"/>
      <c r="JSA119" s="376"/>
      <c r="JSB119" s="376"/>
      <c r="JSC119" s="376"/>
      <c r="JSD119" s="376"/>
      <c r="JSE119" s="376"/>
      <c r="JSF119" s="376"/>
      <c r="JSG119" s="376"/>
      <c r="JSH119" s="376"/>
      <c r="JSI119" s="376"/>
      <c r="JSJ119" s="376"/>
      <c r="JSK119" s="376"/>
      <c r="JSL119" s="376"/>
      <c r="JSM119" s="376"/>
      <c r="JSN119" s="376"/>
      <c r="JSO119" s="376"/>
      <c r="JSP119" s="376"/>
      <c r="JSQ119" s="376"/>
      <c r="JSR119" s="376"/>
      <c r="JSS119" s="376"/>
      <c r="JST119" s="376"/>
      <c r="JSU119" s="376"/>
      <c r="JSV119" s="376"/>
      <c r="JSW119" s="376"/>
      <c r="JSX119" s="376"/>
      <c r="JSY119" s="376"/>
      <c r="JSZ119" s="376"/>
      <c r="JTA119" s="376"/>
      <c r="JTB119" s="376"/>
      <c r="JTC119" s="376"/>
      <c r="JTD119" s="376"/>
      <c r="JTE119" s="376"/>
      <c r="JTF119" s="376"/>
      <c r="JTG119" s="376"/>
      <c r="JTH119" s="376"/>
      <c r="JTI119" s="376"/>
      <c r="JTJ119" s="376"/>
      <c r="JTK119" s="376"/>
      <c r="JTL119" s="376"/>
      <c r="JTM119" s="376"/>
      <c r="JTN119" s="376"/>
      <c r="JTO119" s="376"/>
      <c r="JTP119" s="376"/>
      <c r="JTQ119" s="376"/>
      <c r="JTR119" s="376"/>
      <c r="JTS119" s="376"/>
      <c r="JTT119" s="376"/>
      <c r="JTU119" s="376"/>
      <c r="JTV119" s="376"/>
      <c r="JTW119" s="376"/>
      <c r="JTX119" s="376"/>
      <c r="JTY119" s="376"/>
      <c r="JTZ119" s="376"/>
      <c r="JUA119" s="376"/>
      <c r="JUB119" s="376"/>
      <c r="JUC119" s="376"/>
      <c r="JUD119" s="376"/>
      <c r="JUE119" s="376"/>
      <c r="JUF119" s="376"/>
      <c r="JUG119" s="376"/>
      <c r="JUH119" s="376"/>
      <c r="JUI119" s="376"/>
      <c r="JUJ119" s="376"/>
      <c r="JUK119" s="376"/>
      <c r="JUL119" s="376"/>
      <c r="JUM119" s="376"/>
      <c r="JUN119" s="376"/>
      <c r="JUO119" s="376"/>
      <c r="JUP119" s="376"/>
      <c r="JUQ119" s="376"/>
      <c r="JUR119" s="376"/>
      <c r="JUS119" s="376"/>
      <c r="JUT119" s="376"/>
      <c r="JUU119" s="376"/>
      <c r="JUV119" s="376"/>
      <c r="JUW119" s="376"/>
      <c r="JUX119" s="376"/>
      <c r="JUY119" s="376"/>
      <c r="JUZ119" s="376"/>
      <c r="JVA119" s="376"/>
      <c r="JVB119" s="376"/>
      <c r="JVC119" s="376"/>
      <c r="JVD119" s="376"/>
      <c r="JVE119" s="376"/>
      <c r="JVF119" s="376"/>
      <c r="JVG119" s="376"/>
      <c r="JVH119" s="376"/>
      <c r="JVI119" s="376"/>
      <c r="JVJ119" s="376"/>
      <c r="JVK119" s="376"/>
      <c r="JVL119" s="376"/>
      <c r="JVM119" s="376"/>
      <c r="JVN119" s="376"/>
      <c r="JVO119" s="376"/>
      <c r="JVP119" s="376"/>
      <c r="JVQ119" s="376"/>
      <c r="JVR119" s="376"/>
      <c r="JVS119" s="376"/>
      <c r="JVT119" s="376"/>
      <c r="JVU119" s="376"/>
      <c r="JVV119" s="376"/>
      <c r="JVW119" s="376"/>
      <c r="JVX119" s="376"/>
      <c r="JVY119" s="376"/>
      <c r="JVZ119" s="376"/>
      <c r="JWA119" s="376"/>
      <c r="JWB119" s="376"/>
      <c r="JWC119" s="376"/>
      <c r="JWD119" s="376"/>
      <c r="JWE119" s="376"/>
      <c r="JWF119" s="376"/>
      <c r="JWG119" s="376"/>
      <c r="JWH119" s="376"/>
      <c r="JWI119" s="376"/>
      <c r="JWJ119" s="376"/>
      <c r="JWK119" s="376"/>
      <c r="JWL119" s="376"/>
      <c r="JWM119" s="376"/>
      <c r="JWN119" s="376"/>
      <c r="JWO119" s="376"/>
      <c r="JWP119" s="376"/>
      <c r="JWQ119" s="376"/>
      <c r="JWR119" s="376"/>
      <c r="JWS119" s="376"/>
      <c r="JWT119" s="376"/>
      <c r="JWU119" s="376"/>
      <c r="JWV119" s="376"/>
      <c r="JWW119" s="376"/>
      <c r="JWX119" s="376"/>
      <c r="JWY119" s="376"/>
      <c r="JWZ119" s="376"/>
      <c r="JXA119" s="376"/>
      <c r="JXB119" s="376"/>
      <c r="JXC119" s="376"/>
      <c r="JXD119" s="376"/>
      <c r="JXE119" s="376"/>
      <c r="JXF119" s="376"/>
      <c r="JXG119" s="376"/>
      <c r="JXH119" s="376"/>
      <c r="JXI119" s="376"/>
      <c r="JXJ119" s="376"/>
      <c r="JXK119" s="376"/>
      <c r="JXL119" s="376"/>
      <c r="JXM119" s="376"/>
      <c r="JXN119" s="376"/>
      <c r="JXO119" s="376"/>
      <c r="JXP119" s="376"/>
      <c r="JXQ119" s="376"/>
      <c r="JXR119" s="376"/>
      <c r="JXS119" s="376"/>
      <c r="JXT119" s="376"/>
      <c r="JXU119" s="376"/>
      <c r="JXV119" s="376"/>
      <c r="JXW119" s="376"/>
      <c r="JXX119" s="376"/>
      <c r="JXY119" s="376"/>
      <c r="JXZ119" s="376"/>
      <c r="JYA119" s="376"/>
      <c r="JYB119" s="376"/>
      <c r="JYC119" s="376"/>
      <c r="JYD119" s="376"/>
      <c r="JYE119" s="376"/>
      <c r="JYF119" s="376"/>
      <c r="JYG119" s="376"/>
      <c r="JYH119" s="376"/>
      <c r="JYI119" s="376"/>
      <c r="JYJ119" s="376"/>
      <c r="JYK119" s="376"/>
      <c r="JYL119" s="376"/>
      <c r="JYM119" s="376"/>
      <c r="JYN119" s="376"/>
      <c r="JYO119" s="376"/>
      <c r="JYP119" s="376"/>
      <c r="JYQ119" s="376"/>
      <c r="JYR119" s="376"/>
      <c r="JYS119" s="376"/>
      <c r="JYT119" s="376"/>
      <c r="JYU119" s="376"/>
      <c r="JYV119" s="376"/>
      <c r="JYW119" s="376"/>
      <c r="JYX119" s="376"/>
      <c r="JYY119" s="376"/>
      <c r="JYZ119" s="376"/>
      <c r="JZA119" s="376"/>
      <c r="JZB119" s="376"/>
      <c r="JZC119" s="376"/>
      <c r="JZD119" s="376"/>
      <c r="JZE119" s="376"/>
      <c r="JZF119" s="376"/>
      <c r="JZG119" s="376"/>
      <c r="JZH119" s="376"/>
      <c r="JZI119" s="376"/>
      <c r="JZJ119" s="376"/>
      <c r="JZK119" s="376"/>
      <c r="JZL119" s="376"/>
      <c r="JZM119" s="376"/>
      <c r="JZN119" s="376"/>
      <c r="JZO119" s="376"/>
      <c r="JZP119" s="376"/>
      <c r="JZQ119" s="376"/>
      <c r="JZR119" s="376"/>
      <c r="JZS119" s="376"/>
      <c r="JZT119" s="376"/>
      <c r="JZU119" s="376"/>
      <c r="JZV119" s="376"/>
      <c r="JZW119" s="376"/>
      <c r="JZX119" s="376"/>
      <c r="JZY119" s="376"/>
      <c r="JZZ119" s="376"/>
      <c r="KAA119" s="376"/>
      <c r="KAB119" s="376"/>
      <c r="KAC119" s="376"/>
      <c r="KAD119" s="376"/>
      <c r="KAE119" s="376"/>
      <c r="KAF119" s="376"/>
      <c r="KAG119" s="376"/>
      <c r="KAH119" s="376"/>
      <c r="KAI119" s="376"/>
      <c r="KAJ119" s="376"/>
      <c r="KAK119" s="376"/>
      <c r="KAL119" s="376"/>
      <c r="KAM119" s="376"/>
      <c r="KAN119" s="376"/>
      <c r="KAO119" s="376"/>
      <c r="KAP119" s="376"/>
      <c r="KAQ119" s="376"/>
      <c r="KAR119" s="376"/>
      <c r="KAS119" s="376"/>
      <c r="KAT119" s="376"/>
      <c r="KAU119" s="376"/>
      <c r="KAV119" s="376"/>
      <c r="KAW119" s="376"/>
      <c r="KAX119" s="376"/>
      <c r="KAY119" s="376"/>
      <c r="KAZ119" s="376"/>
      <c r="KBA119" s="376"/>
      <c r="KBB119" s="376"/>
      <c r="KBC119" s="376"/>
      <c r="KBD119" s="376"/>
      <c r="KBE119" s="376"/>
      <c r="KBF119" s="376"/>
      <c r="KBG119" s="376"/>
      <c r="KBH119" s="376"/>
      <c r="KBI119" s="376"/>
      <c r="KBJ119" s="376"/>
      <c r="KBK119" s="376"/>
      <c r="KBL119" s="376"/>
      <c r="KBM119" s="376"/>
      <c r="KBN119" s="376"/>
      <c r="KBO119" s="376"/>
      <c r="KBP119" s="376"/>
      <c r="KBQ119" s="376"/>
      <c r="KBR119" s="376"/>
      <c r="KBS119" s="376"/>
      <c r="KBT119" s="376"/>
      <c r="KBU119" s="376"/>
      <c r="KBV119" s="376"/>
      <c r="KBW119" s="376"/>
      <c r="KBX119" s="376"/>
      <c r="KBY119" s="376"/>
      <c r="KBZ119" s="376"/>
      <c r="KCA119" s="376"/>
      <c r="KCB119" s="376"/>
      <c r="KCC119" s="376"/>
      <c r="KCD119" s="376"/>
      <c r="KCE119" s="376"/>
      <c r="KCF119" s="376"/>
      <c r="KCG119" s="376"/>
      <c r="KCH119" s="376"/>
      <c r="KCI119" s="376"/>
      <c r="KCJ119" s="376"/>
      <c r="KCK119" s="376"/>
      <c r="KCL119" s="376"/>
      <c r="KCM119" s="376"/>
      <c r="KCN119" s="376"/>
      <c r="KCO119" s="376"/>
      <c r="KCP119" s="376"/>
      <c r="KCQ119" s="376"/>
      <c r="KCR119" s="376"/>
      <c r="KCS119" s="376"/>
      <c r="KCT119" s="376"/>
      <c r="KCU119" s="376"/>
      <c r="KCV119" s="376"/>
      <c r="KCW119" s="376"/>
      <c r="KCX119" s="376"/>
      <c r="KCY119" s="376"/>
      <c r="KCZ119" s="376"/>
      <c r="KDA119" s="376"/>
      <c r="KDB119" s="376"/>
      <c r="KDC119" s="376"/>
      <c r="KDD119" s="376"/>
      <c r="KDE119" s="376"/>
      <c r="KDF119" s="376"/>
      <c r="KDG119" s="376"/>
      <c r="KDH119" s="376"/>
      <c r="KDI119" s="376"/>
      <c r="KDJ119" s="376"/>
      <c r="KDK119" s="376"/>
      <c r="KDL119" s="376"/>
      <c r="KDM119" s="376"/>
      <c r="KDN119" s="376"/>
      <c r="KDO119" s="376"/>
      <c r="KDP119" s="376"/>
      <c r="KDQ119" s="376"/>
      <c r="KDR119" s="376"/>
      <c r="KDS119" s="376"/>
      <c r="KDT119" s="376"/>
      <c r="KDU119" s="376"/>
      <c r="KDV119" s="376"/>
      <c r="KDW119" s="376"/>
      <c r="KDX119" s="376"/>
      <c r="KDY119" s="376"/>
      <c r="KDZ119" s="376"/>
      <c r="KEA119" s="376"/>
      <c r="KEB119" s="376"/>
      <c r="KEC119" s="376"/>
      <c r="KED119" s="376"/>
      <c r="KEE119" s="376"/>
      <c r="KEF119" s="376"/>
      <c r="KEG119" s="376"/>
      <c r="KEH119" s="376"/>
      <c r="KEI119" s="376"/>
      <c r="KEJ119" s="376"/>
      <c r="KEK119" s="376"/>
      <c r="KEL119" s="376"/>
      <c r="KEM119" s="376"/>
      <c r="KEN119" s="376"/>
      <c r="KEO119" s="376"/>
      <c r="KEP119" s="376"/>
      <c r="KEQ119" s="376"/>
      <c r="KER119" s="376"/>
      <c r="KES119" s="376"/>
      <c r="KET119" s="376"/>
      <c r="KEU119" s="376"/>
      <c r="KEV119" s="376"/>
      <c r="KEW119" s="376"/>
      <c r="KEX119" s="376"/>
      <c r="KEY119" s="376"/>
      <c r="KEZ119" s="376"/>
      <c r="KFA119" s="376"/>
      <c r="KFB119" s="376"/>
      <c r="KFC119" s="376"/>
      <c r="KFD119" s="376"/>
      <c r="KFE119" s="376"/>
      <c r="KFF119" s="376"/>
      <c r="KFG119" s="376"/>
      <c r="KFH119" s="376"/>
      <c r="KFI119" s="376"/>
      <c r="KFJ119" s="376"/>
      <c r="KFK119" s="376"/>
      <c r="KFL119" s="376"/>
      <c r="KFM119" s="376"/>
      <c r="KFN119" s="376"/>
      <c r="KFO119" s="376"/>
      <c r="KFP119" s="376"/>
      <c r="KFQ119" s="376"/>
      <c r="KFR119" s="376"/>
      <c r="KFS119" s="376"/>
      <c r="KFT119" s="376"/>
      <c r="KFU119" s="376"/>
      <c r="KFV119" s="376"/>
      <c r="KFW119" s="376"/>
      <c r="KFX119" s="376"/>
      <c r="KFY119" s="376"/>
      <c r="KFZ119" s="376"/>
      <c r="KGA119" s="376"/>
      <c r="KGB119" s="376"/>
      <c r="KGC119" s="376"/>
      <c r="KGD119" s="376"/>
      <c r="KGE119" s="376"/>
      <c r="KGF119" s="376"/>
      <c r="KGG119" s="376"/>
      <c r="KGH119" s="376"/>
      <c r="KGI119" s="376"/>
      <c r="KGJ119" s="376"/>
      <c r="KGK119" s="376"/>
      <c r="KGL119" s="376"/>
      <c r="KGM119" s="376"/>
      <c r="KGN119" s="376"/>
      <c r="KGO119" s="376"/>
      <c r="KGP119" s="376"/>
      <c r="KGQ119" s="376"/>
      <c r="KGR119" s="376"/>
      <c r="KGS119" s="376"/>
      <c r="KGT119" s="376"/>
      <c r="KGU119" s="376"/>
      <c r="KGV119" s="376"/>
      <c r="KGW119" s="376"/>
      <c r="KGX119" s="376"/>
      <c r="KGY119" s="376"/>
      <c r="KGZ119" s="376"/>
      <c r="KHA119" s="376"/>
      <c r="KHB119" s="376"/>
      <c r="KHC119" s="376"/>
      <c r="KHD119" s="376"/>
      <c r="KHE119" s="376"/>
      <c r="KHF119" s="376"/>
      <c r="KHG119" s="376"/>
      <c r="KHH119" s="376"/>
      <c r="KHI119" s="376"/>
      <c r="KHJ119" s="376"/>
      <c r="KHK119" s="376"/>
      <c r="KHL119" s="376"/>
      <c r="KHM119" s="376"/>
      <c r="KHN119" s="376"/>
      <c r="KHO119" s="376"/>
      <c r="KHP119" s="376"/>
      <c r="KHQ119" s="376"/>
      <c r="KHR119" s="376"/>
      <c r="KHS119" s="376"/>
      <c r="KHT119" s="376"/>
      <c r="KHU119" s="376"/>
      <c r="KHV119" s="376"/>
      <c r="KHW119" s="376"/>
      <c r="KHX119" s="376"/>
      <c r="KHY119" s="376"/>
      <c r="KHZ119" s="376"/>
      <c r="KIA119" s="376"/>
      <c r="KIB119" s="376"/>
      <c r="KIC119" s="376"/>
      <c r="KID119" s="376"/>
      <c r="KIE119" s="376"/>
      <c r="KIF119" s="376"/>
      <c r="KIG119" s="376"/>
      <c r="KIH119" s="376"/>
      <c r="KII119" s="376"/>
      <c r="KIJ119" s="376"/>
      <c r="KIK119" s="376"/>
      <c r="KIL119" s="376"/>
      <c r="KIM119" s="376"/>
      <c r="KIN119" s="376"/>
      <c r="KIO119" s="376"/>
      <c r="KIP119" s="376"/>
      <c r="KIQ119" s="376"/>
      <c r="KIR119" s="376"/>
      <c r="KIS119" s="376"/>
      <c r="KIT119" s="376"/>
      <c r="KIU119" s="376"/>
      <c r="KIV119" s="376"/>
      <c r="KIW119" s="376"/>
      <c r="KIX119" s="376"/>
      <c r="KIY119" s="376"/>
      <c r="KIZ119" s="376"/>
      <c r="KJA119" s="376"/>
      <c r="KJB119" s="376"/>
      <c r="KJC119" s="376"/>
      <c r="KJD119" s="376"/>
      <c r="KJE119" s="376"/>
      <c r="KJF119" s="376"/>
      <c r="KJG119" s="376"/>
      <c r="KJH119" s="376"/>
      <c r="KJI119" s="376"/>
      <c r="KJJ119" s="376"/>
      <c r="KJK119" s="376"/>
      <c r="KJL119" s="376"/>
      <c r="KJM119" s="376"/>
      <c r="KJN119" s="376"/>
      <c r="KJO119" s="376"/>
      <c r="KJP119" s="376"/>
      <c r="KJQ119" s="376"/>
      <c r="KJR119" s="376"/>
      <c r="KJS119" s="376"/>
      <c r="KJT119" s="376"/>
      <c r="KJU119" s="376"/>
      <c r="KJV119" s="376"/>
      <c r="KJW119" s="376"/>
      <c r="KJX119" s="376"/>
      <c r="KJY119" s="376"/>
      <c r="KJZ119" s="376"/>
      <c r="KKA119" s="376"/>
      <c r="KKB119" s="376"/>
      <c r="KKC119" s="376"/>
      <c r="KKD119" s="376"/>
      <c r="KKE119" s="376"/>
      <c r="KKF119" s="376"/>
      <c r="KKG119" s="376"/>
      <c r="KKH119" s="376"/>
      <c r="KKI119" s="376"/>
      <c r="KKJ119" s="376"/>
      <c r="KKK119" s="376"/>
      <c r="KKL119" s="376"/>
      <c r="KKM119" s="376"/>
      <c r="KKN119" s="376"/>
      <c r="KKO119" s="376"/>
      <c r="KKP119" s="376"/>
      <c r="KKQ119" s="376"/>
      <c r="KKR119" s="376"/>
      <c r="KKS119" s="376"/>
      <c r="KKT119" s="376"/>
      <c r="KKU119" s="376"/>
      <c r="KKV119" s="376"/>
      <c r="KKW119" s="376"/>
      <c r="KKX119" s="376"/>
      <c r="KKY119" s="376"/>
      <c r="KKZ119" s="376"/>
      <c r="KLA119" s="376"/>
      <c r="KLB119" s="376"/>
      <c r="KLC119" s="376"/>
      <c r="KLD119" s="376"/>
      <c r="KLE119" s="376"/>
      <c r="KLF119" s="376"/>
      <c r="KLG119" s="376"/>
      <c r="KLH119" s="376"/>
      <c r="KLI119" s="376"/>
      <c r="KLJ119" s="376"/>
      <c r="KLK119" s="376"/>
      <c r="KLL119" s="376"/>
      <c r="KLM119" s="376"/>
      <c r="KLN119" s="376"/>
      <c r="KLO119" s="376"/>
      <c r="KLP119" s="376"/>
      <c r="KLQ119" s="376"/>
      <c r="KLR119" s="376"/>
      <c r="KLS119" s="376"/>
      <c r="KLT119" s="376"/>
      <c r="KLU119" s="376"/>
      <c r="KLV119" s="376"/>
      <c r="KLW119" s="376"/>
      <c r="KLX119" s="376"/>
      <c r="KLY119" s="376"/>
      <c r="KLZ119" s="376"/>
      <c r="KMA119" s="376"/>
      <c r="KMB119" s="376"/>
      <c r="KMC119" s="376"/>
      <c r="KMD119" s="376"/>
      <c r="KME119" s="376"/>
      <c r="KMF119" s="376"/>
      <c r="KMG119" s="376"/>
      <c r="KMH119" s="376"/>
      <c r="KMI119" s="376"/>
      <c r="KMJ119" s="376"/>
      <c r="KMK119" s="376"/>
      <c r="KML119" s="376"/>
      <c r="KMM119" s="376"/>
      <c r="KMN119" s="376"/>
      <c r="KMO119" s="376"/>
      <c r="KMP119" s="376"/>
      <c r="KMQ119" s="376"/>
      <c r="KMR119" s="376"/>
      <c r="KMS119" s="376"/>
      <c r="KMT119" s="376"/>
      <c r="KMU119" s="376"/>
      <c r="KMV119" s="376"/>
      <c r="KMW119" s="376"/>
      <c r="KMX119" s="376"/>
      <c r="KMY119" s="376"/>
      <c r="KMZ119" s="376"/>
      <c r="KNA119" s="376"/>
      <c r="KNB119" s="376"/>
      <c r="KNC119" s="376"/>
      <c r="KND119" s="376"/>
      <c r="KNE119" s="376"/>
      <c r="KNF119" s="376"/>
      <c r="KNG119" s="376"/>
      <c r="KNH119" s="376"/>
      <c r="KNI119" s="376"/>
      <c r="KNJ119" s="376"/>
      <c r="KNK119" s="376"/>
      <c r="KNL119" s="376"/>
      <c r="KNM119" s="376"/>
      <c r="KNN119" s="376"/>
      <c r="KNO119" s="376"/>
      <c r="KNP119" s="376"/>
      <c r="KNQ119" s="376"/>
      <c r="KNR119" s="376"/>
      <c r="KNS119" s="376"/>
      <c r="KNT119" s="376"/>
      <c r="KNU119" s="376"/>
      <c r="KNV119" s="376"/>
      <c r="KNW119" s="376"/>
      <c r="KNX119" s="376"/>
      <c r="KNY119" s="376"/>
      <c r="KNZ119" s="376"/>
      <c r="KOA119" s="376"/>
      <c r="KOB119" s="376"/>
      <c r="KOC119" s="376"/>
      <c r="KOD119" s="376"/>
      <c r="KOE119" s="376"/>
      <c r="KOF119" s="376"/>
      <c r="KOG119" s="376"/>
      <c r="KOH119" s="376"/>
      <c r="KOI119" s="376"/>
      <c r="KOJ119" s="376"/>
      <c r="KOK119" s="376"/>
      <c r="KOL119" s="376"/>
      <c r="KOM119" s="376"/>
      <c r="KON119" s="376"/>
      <c r="KOO119" s="376"/>
      <c r="KOP119" s="376"/>
      <c r="KOQ119" s="376"/>
      <c r="KOR119" s="376"/>
      <c r="KOS119" s="376"/>
      <c r="KOT119" s="376"/>
      <c r="KOU119" s="376"/>
      <c r="KOV119" s="376"/>
      <c r="KOW119" s="376"/>
      <c r="KOX119" s="376"/>
      <c r="KOY119" s="376"/>
      <c r="KOZ119" s="376"/>
      <c r="KPA119" s="376"/>
      <c r="KPB119" s="376"/>
      <c r="KPC119" s="376"/>
      <c r="KPD119" s="376"/>
      <c r="KPE119" s="376"/>
      <c r="KPF119" s="376"/>
      <c r="KPG119" s="376"/>
      <c r="KPH119" s="376"/>
      <c r="KPI119" s="376"/>
      <c r="KPJ119" s="376"/>
      <c r="KPK119" s="376"/>
      <c r="KPL119" s="376"/>
      <c r="KPM119" s="376"/>
      <c r="KPN119" s="376"/>
      <c r="KPO119" s="376"/>
      <c r="KPP119" s="376"/>
      <c r="KPQ119" s="376"/>
      <c r="KPR119" s="376"/>
      <c r="KPS119" s="376"/>
      <c r="KPT119" s="376"/>
      <c r="KPU119" s="376"/>
      <c r="KPV119" s="376"/>
      <c r="KPW119" s="376"/>
      <c r="KPX119" s="376"/>
      <c r="KPY119" s="376"/>
      <c r="KPZ119" s="376"/>
      <c r="KQA119" s="376"/>
      <c r="KQB119" s="376"/>
      <c r="KQC119" s="376"/>
      <c r="KQD119" s="376"/>
      <c r="KQE119" s="376"/>
      <c r="KQF119" s="376"/>
      <c r="KQG119" s="376"/>
      <c r="KQH119" s="376"/>
      <c r="KQI119" s="376"/>
      <c r="KQJ119" s="376"/>
      <c r="KQK119" s="376"/>
      <c r="KQL119" s="376"/>
      <c r="KQM119" s="376"/>
      <c r="KQN119" s="376"/>
      <c r="KQO119" s="376"/>
      <c r="KQP119" s="376"/>
      <c r="KQQ119" s="376"/>
      <c r="KQR119" s="376"/>
      <c r="KQS119" s="376"/>
      <c r="KQT119" s="376"/>
      <c r="KQU119" s="376"/>
      <c r="KQV119" s="376"/>
      <c r="KQW119" s="376"/>
      <c r="KQX119" s="376"/>
      <c r="KQY119" s="376"/>
      <c r="KQZ119" s="376"/>
      <c r="KRA119" s="376"/>
      <c r="KRB119" s="376"/>
      <c r="KRC119" s="376"/>
      <c r="KRD119" s="376"/>
      <c r="KRE119" s="376"/>
      <c r="KRF119" s="376"/>
      <c r="KRG119" s="376"/>
      <c r="KRH119" s="376"/>
      <c r="KRI119" s="376"/>
      <c r="KRJ119" s="376"/>
      <c r="KRK119" s="376"/>
      <c r="KRL119" s="376"/>
      <c r="KRM119" s="376"/>
      <c r="KRN119" s="376"/>
      <c r="KRO119" s="376"/>
      <c r="KRP119" s="376"/>
      <c r="KRQ119" s="376"/>
      <c r="KRR119" s="376"/>
      <c r="KRS119" s="376"/>
      <c r="KRT119" s="376"/>
      <c r="KRU119" s="376"/>
      <c r="KRV119" s="376"/>
      <c r="KRW119" s="376"/>
      <c r="KRX119" s="376"/>
      <c r="KRY119" s="376"/>
      <c r="KRZ119" s="376"/>
      <c r="KSA119" s="376"/>
      <c r="KSB119" s="376"/>
      <c r="KSC119" s="376"/>
      <c r="KSD119" s="376"/>
      <c r="KSE119" s="376"/>
      <c r="KSF119" s="376"/>
      <c r="KSG119" s="376"/>
      <c r="KSH119" s="376"/>
      <c r="KSI119" s="376"/>
      <c r="KSJ119" s="376"/>
      <c r="KSK119" s="376"/>
      <c r="KSL119" s="376"/>
      <c r="KSM119" s="376"/>
      <c r="KSN119" s="376"/>
      <c r="KSO119" s="376"/>
      <c r="KSP119" s="376"/>
      <c r="KSQ119" s="376"/>
      <c r="KSR119" s="376"/>
      <c r="KSS119" s="376"/>
      <c r="KST119" s="376"/>
      <c r="KSU119" s="376"/>
      <c r="KSV119" s="376"/>
      <c r="KSW119" s="376"/>
      <c r="KSX119" s="376"/>
      <c r="KSY119" s="376"/>
      <c r="KSZ119" s="376"/>
      <c r="KTA119" s="376"/>
      <c r="KTB119" s="376"/>
      <c r="KTC119" s="376"/>
      <c r="KTD119" s="376"/>
      <c r="KTE119" s="376"/>
      <c r="KTF119" s="376"/>
      <c r="KTG119" s="376"/>
      <c r="KTH119" s="376"/>
      <c r="KTI119" s="376"/>
      <c r="KTJ119" s="376"/>
      <c r="KTK119" s="376"/>
      <c r="KTL119" s="376"/>
      <c r="KTM119" s="376"/>
      <c r="KTN119" s="376"/>
      <c r="KTO119" s="376"/>
      <c r="KTP119" s="376"/>
      <c r="KTQ119" s="376"/>
      <c r="KTR119" s="376"/>
      <c r="KTS119" s="376"/>
      <c r="KTT119" s="376"/>
      <c r="KTU119" s="376"/>
      <c r="KTV119" s="376"/>
      <c r="KTW119" s="376"/>
      <c r="KTX119" s="376"/>
      <c r="KTY119" s="376"/>
      <c r="KTZ119" s="376"/>
      <c r="KUA119" s="376"/>
      <c r="KUB119" s="376"/>
      <c r="KUC119" s="376"/>
      <c r="KUD119" s="376"/>
      <c r="KUE119" s="376"/>
      <c r="KUF119" s="376"/>
      <c r="KUG119" s="376"/>
      <c r="KUH119" s="376"/>
      <c r="KUI119" s="376"/>
      <c r="KUJ119" s="376"/>
      <c r="KUK119" s="376"/>
      <c r="KUL119" s="376"/>
      <c r="KUM119" s="376"/>
      <c r="KUN119" s="376"/>
      <c r="KUO119" s="376"/>
      <c r="KUP119" s="376"/>
      <c r="KUQ119" s="376"/>
      <c r="KUR119" s="376"/>
      <c r="KUS119" s="376"/>
      <c r="KUT119" s="376"/>
      <c r="KUU119" s="376"/>
      <c r="KUV119" s="376"/>
      <c r="KUW119" s="376"/>
      <c r="KUX119" s="376"/>
      <c r="KUY119" s="376"/>
      <c r="KUZ119" s="376"/>
      <c r="KVA119" s="376"/>
      <c r="KVB119" s="376"/>
      <c r="KVC119" s="376"/>
      <c r="KVD119" s="376"/>
      <c r="KVE119" s="376"/>
      <c r="KVF119" s="376"/>
      <c r="KVG119" s="376"/>
      <c r="KVH119" s="376"/>
      <c r="KVI119" s="376"/>
      <c r="KVJ119" s="376"/>
      <c r="KVK119" s="376"/>
      <c r="KVL119" s="376"/>
      <c r="KVM119" s="376"/>
      <c r="KVN119" s="376"/>
      <c r="KVO119" s="376"/>
      <c r="KVP119" s="376"/>
      <c r="KVQ119" s="376"/>
      <c r="KVR119" s="376"/>
      <c r="KVS119" s="376"/>
      <c r="KVT119" s="376"/>
      <c r="KVU119" s="376"/>
      <c r="KVV119" s="376"/>
      <c r="KVW119" s="376"/>
      <c r="KVX119" s="376"/>
      <c r="KVY119" s="376"/>
      <c r="KVZ119" s="376"/>
      <c r="KWA119" s="376"/>
      <c r="KWB119" s="376"/>
      <c r="KWC119" s="376"/>
      <c r="KWD119" s="376"/>
      <c r="KWE119" s="376"/>
      <c r="KWF119" s="376"/>
      <c r="KWG119" s="376"/>
      <c r="KWH119" s="376"/>
      <c r="KWI119" s="376"/>
      <c r="KWJ119" s="376"/>
      <c r="KWK119" s="376"/>
      <c r="KWL119" s="376"/>
      <c r="KWM119" s="376"/>
      <c r="KWN119" s="376"/>
      <c r="KWO119" s="376"/>
      <c r="KWP119" s="376"/>
      <c r="KWQ119" s="376"/>
      <c r="KWR119" s="376"/>
      <c r="KWS119" s="376"/>
      <c r="KWT119" s="376"/>
      <c r="KWU119" s="376"/>
      <c r="KWV119" s="376"/>
      <c r="KWW119" s="376"/>
      <c r="KWX119" s="376"/>
      <c r="KWY119" s="376"/>
      <c r="KWZ119" s="376"/>
      <c r="KXA119" s="376"/>
      <c r="KXB119" s="376"/>
      <c r="KXC119" s="376"/>
      <c r="KXD119" s="376"/>
      <c r="KXE119" s="376"/>
      <c r="KXF119" s="376"/>
      <c r="KXG119" s="376"/>
      <c r="KXH119" s="376"/>
      <c r="KXI119" s="376"/>
      <c r="KXJ119" s="376"/>
      <c r="KXK119" s="376"/>
      <c r="KXL119" s="376"/>
      <c r="KXM119" s="376"/>
      <c r="KXN119" s="376"/>
      <c r="KXO119" s="376"/>
      <c r="KXP119" s="376"/>
      <c r="KXQ119" s="376"/>
      <c r="KXR119" s="376"/>
      <c r="KXS119" s="376"/>
      <c r="KXT119" s="376"/>
      <c r="KXU119" s="376"/>
      <c r="KXV119" s="376"/>
      <c r="KXW119" s="376"/>
      <c r="KXX119" s="376"/>
      <c r="KXY119" s="376"/>
      <c r="KXZ119" s="376"/>
      <c r="KYA119" s="376"/>
      <c r="KYB119" s="376"/>
      <c r="KYC119" s="376"/>
      <c r="KYD119" s="376"/>
      <c r="KYE119" s="376"/>
      <c r="KYF119" s="376"/>
      <c r="KYG119" s="376"/>
      <c r="KYH119" s="376"/>
      <c r="KYI119" s="376"/>
      <c r="KYJ119" s="376"/>
      <c r="KYK119" s="376"/>
      <c r="KYL119" s="376"/>
      <c r="KYM119" s="376"/>
      <c r="KYN119" s="376"/>
      <c r="KYO119" s="376"/>
      <c r="KYP119" s="376"/>
      <c r="KYQ119" s="376"/>
      <c r="KYR119" s="376"/>
      <c r="KYS119" s="376"/>
      <c r="KYT119" s="376"/>
      <c r="KYU119" s="376"/>
      <c r="KYV119" s="376"/>
      <c r="KYW119" s="376"/>
      <c r="KYX119" s="376"/>
      <c r="KYY119" s="376"/>
      <c r="KYZ119" s="376"/>
      <c r="KZA119" s="376"/>
      <c r="KZB119" s="376"/>
      <c r="KZC119" s="376"/>
      <c r="KZD119" s="376"/>
      <c r="KZE119" s="376"/>
      <c r="KZF119" s="376"/>
      <c r="KZG119" s="376"/>
      <c r="KZH119" s="376"/>
      <c r="KZI119" s="376"/>
      <c r="KZJ119" s="376"/>
      <c r="KZK119" s="376"/>
      <c r="KZL119" s="376"/>
      <c r="KZM119" s="376"/>
      <c r="KZN119" s="376"/>
      <c r="KZO119" s="376"/>
      <c r="KZP119" s="376"/>
      <c r="KZQ119" s="376"/>
      <c r="KZR119" s="376"/>
      <c r="KZS119" s="376"/>
      <c r="KZT119" s="376"/>
      <c r="KZU119" s="376"/>
      <c r="KZV119" s="376"/>
      <c r="KZW119" s="376"/>
      <c r="KZX119" s="376"/>
      <c r="KZY119" s="376"/>
      <c r="KZZ119" s="376"/>
      <c r="LAA119" s="376"/>
      <c r="LAB119" s="376"/>
      <c r="LAC119" s="376"/>
      <c r="LAD119" s="376"/>
      <c r="LAE119" s="376"/>
      <c r="LAF119" s="376"/>
      <c r="LAG119" s="376"/>
      <c r="LAH119" s="376"/>
      <c r="LAI119" s="376"/>
      <c r="LAJ119" s="376"/>
      <c r="LAK119" s="376"/>
      <c r="LAL119" s="376"/>
      <c r="LAM119" s="376"/>
      <c r="LAN119" s="376"/>
      <c r="LAO119" s="376"/>
      <c r="LAP119" s="376"/>
      <c r="LAQ119" s="376"/>
      <c r="LAR119" s="376"/>
      <c r="LAS119" s="376"/>
      <c r="LAT119" s="376"/>
      <c r="LAU119" s="376"/>
      <c r="LAV119" s="376"/>
      <c r="LAW119" s="376"/>
      <c r="LAX119" s="376"/>
      <c r="LAY119" s="376"/>
      <c r="LAZ119" s="376"/>
      <c r="LBA119" s="376"/>
      <c r="LBB119" s="376"/>
      <c r="LBC119" s="376"/>
      <c r="LBD119" s="376"/>
      <c r="LBE119" s="376"/>
      <c r="LBF119" s="376"/>
      <c r="LBG119" s="376"/>
      <c r="LBH119" s="376"/>
      <c r="LBI119" s="376"/>
      <c r="LBJ119" s="376"/>
      <c r="LBK119" s="376"/>
      <c r="LBL119" s="376"/>
      <c r="LBM119" s="376"/>
      <c r="LBN119" s="376"/>
      <c r="LBO119" s="376"/>
      <c r="LBP119" s="376"/>
      <c r="LBQ119" s="376"/>
      <c r="LBR119" s="376"/>
      <c r="LBS119" s="376"/>
      <c r="LBT119" s="376"/>
      <c r="LBU119" s="376"/>
      <c r="LBV119" s="376"/>
      <c r="LBW119" s="376"/>
      <c r="LBX119" s="376"/>
      <c r="LBY119" s="376"/>
      <c r="LBZ119" s="376"/>
      <c r="LCA119" s="376"/>
      <c r="LCB119" s="376"/>
      <c r="LCC119" s="376"/>
      <c r="LCD119" s="376"/>
      <c r="LCE119" s="376"/>
      <c r="LCF119" s="376"/>
      <c r="LCG119" s="376"/>
      <c r="LCH119" s="376"/>
      <c r="LCI119" s="376"/>
      <c r="LCJ119" s="376"/>
      <c r="LCK119" s="376"/>
      <c r="LCL119" s="376"/>
      <c r="LCM119" s="376"/>
      <c r="LCN119" s="376"/>
      <c r="LCO119" s="376"/>
      <c r="LCP119" s="376"/>
      <c r="LCQ119" s="376"/>
      <c r="LCR119" s="376"/>
      <c r="LCS119" s="376"/>
      <c r="LCT119" s="376"/>
      <c r="LCU119" s="376"/>
      <c r="LCV119" s="376"/>
      <c r="LCW119" s="376"/>
      <c r="LCX119" s="376"/>
      <c r="LCY119" s="376"/>
      <c r="LCZ119" s="376"/>
      <c r="LDA119" s="376"/>
      <c r="LDB119" s="376"/>
      <c r="LDC119" s="376"/>
      <c r="LDD119" s="376"/>
      <c r="LDE119" s="376"/>
      <c r="LDF119" s="376"/>
      <c r="LDG119" s="376"/>
      <c r="LDH119" s="376"/>
      <c r="LDI119" s="376"/>
      <c r="LDJ119" s="376"/>
      <c r="LDK119" s="376"/>
      <c r="LDL119" s="376"/>
      <c r="LDM119" s="376"/>
      <c r="LDN119" s="376"/>
      <c r="LDO119" s="376"/>
      <c r="LDP119" s="376"/>
      <c r="LDQ119" s="376"/>
      <c r="LDR119" s="376"/>
      <c r="LDS119" s="376"/>
      <c r="LDT119" s="376"/>
      <c r="LDU119" s="376"/>
      <c r="LDV119" s="376"/>
      <c r="LDW119" s="376"/>
      <c r="LDX119" s="376"/>
      <c r="LDY119" s="376"/>
      <c r="LDZ119" s="376"/>
      <c r="LEA119" s="376"/>
      <c r="LEB119" s="376"/>
      <c r="LEC119" s="376"/>
      <c r="LED119" s="376"/>
      <c r="LEE119" s="376"/>
      <c r="LEF119" s="376"/>
      <c r="LEG119" s="376"/>
      <c r="LEH119" s="376"/>
      <c r="LEI119" s="376"/>
      <c r="LEJ119" s="376"/>
      <c r="LEK119" s="376"/>
      <c r="LEL119" s="376"/>
      <c r="LEM119" s="376"/>
      <c r="LEN119" s="376"/>
      <c r="LEO119" s="376"/>
      <c r="LEP119" s="376"/>
      <c r="LEQ119" s="376"/>
      <c r="LER119" s="376"/>
      <c r="LES119" s="376"/>
      <c r="LET119" s="376"/>
      <c r="LEU119" s="376"/>
      <c r="LEV119" s="376"/>
      <c r="LEW119" s="376"/>
      <c r="LEX119" s="376"/>
      <c r="LEY119" s="376"/>
      <c r="LEZ119" s="376"/>
      <c r="LFA119" s="376"/>
      <c r="LFB119" s="376"/>
      <c r="LFC119" s="376"/>
      <c r="LFD119" s="376"/>
      <c r="LFE119" s="376"/>
      <c r="LFF119" s="376"/>
      <c r="LFG119" s="376"/>
      <c r="LFH119" s="376"/>
      <c r="LFI119" s="376"/>
      <c r="LFJ119" s="376"/>
      <c r="LFK119" s="376"/>
      <c r="LFL119" s="376"/>
      <c r="LFM119" s="376"/>
      <c r="LFN119" s="376"/>
      <c r="LFO119" s="376"/>
      <c r="LFP119" s="376"/>
      <c r="LFQ119" s="376"/>
      <c r="LFR119" s="376"/>
      <c r="LFS119" s="376"/>
      <c r="LFT119" s="376"/>
      <c r="LFU119" s="376"/>
      <c r="LFV119" s="376"/>
      <c r="LFW119" s="376"/>
      <c r="LFX119" s="376"/>
      <c r="LFY119" s="376"/>
      <c r="LFZ119" s="376"/>
      <c r="LGA119" s="376"/>
      <c r="LGB119" s="376"/>
      <c r="LGC119" s="376"/>
      <c r="LGD119" s="376"/>
      <c r="LGE119" s="376"/>
      <c r="LGF119" s="376"/>
      <c r="LGG119" s="376"/>
      <c r="LGH119" s="376"/>
      <c r="LGI119" s="376"/>
      <c r="LGJ119" s="376"/>
      <c r="LGK119" s="376"/>
      <c r="LGL119" s="376"/>
      <c r="LGM119" s="376"/>
      <c r="LGN119" s="376"/>
      <c r="LGO119" s="376"/>
      <c r="LGP119" s="376"/>
      <c r="LGQ119" s="376"/>
      <c r="LGR119" s="376"/>
      <c r="LGS119" s="376"/>
      <c r="LGT119" s="376"/>
      <c r="LGU119" s="376"/>
      <c r="LGV119" s="376"/>
      <c r="LGW119" s="376"/>
      <c r="LGX119" s="376"/>
      <c r="LGY119" s="376"/>
      <c r="LGZ119" s="376"/>
      <c r="LHA119" s="376"/>
      <c r="LHB119" s="376"/>
      <c r="LHC119" s="376"/>
      <c r="LHD119" s="376"/>
      <c r="LHE119" s="376"/>
      <c r="LHF119" s="376"/>
      <c r="LHG119" s="376"/>
      <c r="LHH119" s="376"/>
      <c r="LHI119" s="376"/>
      <c r="LHJ119" s="376"/>
      <c r="LHK119" s="376"/>
      <c r="LHL119" s="376"/>
      <c r="LHM119" s="376"/>
      <c r="LHN119" s="376"/>
      <c r="LHO119" s="376"/>
      <c r="LHP119" s="376"/>
      <c r="LHQ119" s="376"/>
      <c r="LHR119" s="376"/>
      <c r="LHS119" s="376"/>
      <c r="LHT119" s="376"/>
      <c r="LHU119" s="376"/>
      <c r="LHV119" s="376"/>
      <c r="LHW119" s="376"/>
      <c r="LHX119" s="376"/>
      <c r="LHY119" s="376"/>
      <c r="LHZ119" s="376"/>
      <c r="LIA119" s="376"/>
      <c r="LIB119" s="376"/>
      <c r="LIC119" s="376"/>
      <c r="LID119" s="376"/>
      <c r="LIE119" s="376"/>
      <c r="LIF119" s="376"/>
      <c r="LIG119" s="376"/>
      <c r="LIH119" s="376"/>
      <c r="LII119" s="376"/>
      <c r="LIJ119" s="376"/>
      <c r="LIK119" s="376"/>
      <c r="LIL119" s="376"/>
      <c r="LIM119" s="376"/>
      <c r="LIN119" s="376"/>
      <c r="LIO119" s="376"/>
      <c r="LIP119" s="376"/>
      <c r="LIQ119" s="376"/>
      <c r="LIR119" s="376"/>
      <c r="LIS119" s="376"/>
      <c r="LIT119" s="376"/>
      <c r="LIU119" s="376"/>
      <c r="LIV119" s="376"/>
      <c r="LIW119" s="376"/>
      <c r="LIX119" s="376"/>
      <c r="LIY119" s="376"/>
      <c r="LIZ119" s="376"/>
      <c r="LJA119" s="376"/>
      <c r="LJB119" s="376"/>
      <c r="LJC119" s="376"/>
      <c r="LJD119" s="376"/>
      <c r="LJE119" s="376"/>
      <c r="LJF119" s="376"/>
      <c r="LJG119" s="376"/>
      <c r="LJH119" s="376"/>
      <c r="LJI119" s="376"/>
      <c r="LJJ119" s="376"/>
      <c r="LJK119" s="376"/>
      <c r="LJL119" s="376"/>
      <c r="LJM119" s="376"/>
      <c r="LJN119" s="376"/>
      <c r="LJO119" s="376"/>
      <c r="LJP119" s="376"/>
      <c r="LJQ119" s="376"/>
      <c r="LJR119" s="376"/>
      <c r="LJS119" s="376"/>
      <c r="LJT119" s="376"/>
      <c r="LJU119" s="376"/>
      <c r="LJV119" s="376"/>
      <c r="LJW119" s="376"/>
      <c r="LJX119" s="376"/>
      <c r="LJY119" s="376"/>
      <c r="LJZ119" s="376"/>
      <c r="LKA119" s="376"/>
      <c r="LKB119" s="376"/>
      <c r="LKC119" s="376"/>
      <c r="LKD119" s="376"/>
      <c r="LKE119" s="376"/>
      <c r="LKF119" s="376"/>
      <c r="LKG119" s="376"/>
      <c r="LKH119" s="376"/>
      <c r="LKI119" s="376"/>
      <c r="LKJ119" s="376"/>
      <c r="LKK119" s="376"/>
      <c r="LKL119" s="376"/>
      <c r="LKM119" s="376"/>
      <c r="LKN119" s="376"/>
      <c r="LKO119" s="376"/>
      <c r="LKP119" s="376"/>
      <c r="LKQ119" s="376"/>
      <c r="LKR119" s="376"/>
      <c r="LKS119" s="376"/>
      <c r="LKT119" s="376"/>
      <c r="LKU119" s="376"/>
      <c r="LKV119" s="376"/>
      <c r="LKW119" s="376"/>
      <c r="LKX119" s="376"/>
      <c r="LKY119" s="376"/>
      <c r="LKZ119" s="376"/>
      <c r="LLA119" s="376"/>
      <c r="LLB119" s="376"/>
      <c r="LLC119" s="376"/>
      <c r="LLD119" s="376"/>
      <c r="LLE119" s="376"/>
      <c r="LLF119" s="376"/>
      <c r="LLG119" s="376"/>
      <c r="LLH119" s="376"/>
      <c r="LLI119" s="376"/>
      <c r="LLJ119" s="376"/>
      <c r="LLK119" s="376"/>
      <c r="LLL119" s="376"/>
      <c r="LLM119" s="376"/>
      <c r="LLN119" s="376"/>
      <c r="LLO119" s="376"/>
      <c r="LLP119" s="376"/>
      <c r="LLQ119" s="376"/>
      <c r="LLR119" s="376"/>
      <c r="LLS119" s="376"/>
      <c r="LLT119" s="376"/>
      <c r="LLU119" s="376"/>
      <c r="LLV119" s="376"/>
      <c r="LLW119" s="376"/>
      <c r="LLX119" s="376"/>
      <c r="LLY119" s="376"/>
      <c r="LLZ119" s="376"/>
      <c r="LMA119" s="376"/>
      <c r="LMB119" s="376"/>
      <c r="LMC119" s="376"/>
      <c r="LMD119" s="376"/>
      <c r="LME119" s="376"/>
      <c r="LMF119" s="376"/>
      <c r="LMG119" s="376"/>
      <c r="LMH119" s="376"/>
      <c r="LMI119" s="376"/>
      <c r="LMJ119" s="376"/>
      <c r="LMK119" s="376"/>
      <c r="LML119" s="376"/>
      <c r="LMM119" s="376"/>
      <c r="LMN119" s="376"/>
      <c r="LMO119" s="376"/>
      <c r="LMP119" s="376"/>
      <c r="LMQ119" s="376"/>
      <c r="LMR119" s="376"/>
      <c r="LMS119" s="376"/>
      <c r="LMT119" s="376"/>
      <c r="LMU119" s="376"/>
      <c r="LMV119" s="376"/>
      <c r="LMW119" s="376"/>
      <c r="LMX119" s="376"/>
      <c r="LMY119" s="376"/>
      <c r="LMZ119" s="376"/>
      <c r="LNA119" s="376"/>
      <c r="LNB119" s="376"/>
      <c r="LNC119" s="376"/>
      <c r="LND119" s="376"/>
      <c r="LNE119" s="376"/>
      <c r="LNF119" s="376"/>
      <c r="LNG119" s="376"/>
      <c r="LNH119" s="376"/>
      <c r="LNI119" s="376"/>
      <c r="LNJ119" s="376"/>
      <c r="LNK119" s="376"/>
      <c r="LNL119" s="376"/>
      <c r="LNM119" s="376"/>
      <c r="LNN119" s="376"/>
      <c r="LNO119" s="376"/>
      <c r="LNP119" s="376"/>
      <c r="LNQ119" s="376"/>
      <c r="LNR119" s="376"/>
      <c r="LNS119" s="376"/>
      <c r="LNT119" s="376"/>
      <c r="LNU119" s="376"/>
      <c r="LNV119" s="376"/>
      <c r="LNW119" s="376"/>
      <c r="LNX119" s="376"/>
      <c r="LNY119" s="376"/>
      <c r="LNZ119" s="376"/>
      <c r="LOA119" s="376"/>
      <c r="LOB119" s="376"/>
      <c r="LOC119" s="376"/>
      <c r="LOD119" s="376"/>
      <c r="LOE119" s="376"/>
      <c r="LOF119" s="376"/>
      <c r="LOG119" s="376"/>
      <c r="LOH119" s="376"/>
      <c r="LOI119" s="376"/>
      <c r="LOJ119" s="376"/>
      <c r="LOK119" s="376"/>
      <c r="LOL119" s="376"/>
      <c r="LOM119" s="376"/>
      <c r="LON119" s="376"/>
      <c r="LOO119" s="376"/>
      <c r="LOP119" s="376"/>
      <c r="LOQ119" s="376"/>
      <c r="LOR119" s="376"/>
      <c r="LOS119" s="376"/>
      <c r="LOT119" s="376"/>
      <c r="LOU119" s="376"/>
      <c r="LOV119" s="376"/>
      <c r="LOW119" s="376"/>
      <c r="LOX119" s="376"/>
      <c r="LOY119" s="376"/>
      <c r="LOZ119" s="376"/>
      <c r="LPA119" s="376"/>
      <c r="LPB119" s="376"/>
      <c r="LPC119" s="376"/>
      <c r="LPD119" s="376"/>
      <c r="LPE119" s="376"/>
      <c r="LPF119" s="376"/>
      <c r="LPG119" s="376"/>
      <c r="LPH119" s="376"/>
      <c r="LPI119" s="376"/>
      <c r="LPJ119" s="376"/>
      <c r="LPK119" s="376"/>
      <c r="LPL119" s="376"/>
      <c r="LPM119" s="376"/>
      <c r="LPN119" s="376"/>
      <c r="LPO119" s="376"/>
      <c r="LPP119" s="376"/>
      <c r="LPQ119" s="376"/>
      <c r="LPR119" s="376"/>
      <c r="LPS119" s="376"/>
      <c r="LPT119" s="376"/>
      <c r="LPU119" s="376"/>
      <c r="LPV119" s="376"/>
      <c r="LPW119" s="376"/>
      <c r="LPX119" s="376"/>
      <c r="LPY119" s="376"/>
      <c r="LPZ119" s="376"/>
      <c r="LQA119" s="376"/>
      <c r="LQB119" s="376"/>
      <c r="LQC119" s="376"/>
      <c r="LQD119" s="376"/>
      <c r="LQE119" s="376"/>
      <c r="LQF119" s="376"/>
      <c r="LQG119" s="376"/>
      <c r="LQH119" s="376"/>
      <c r="LQI119" s="376"/>
      <c r="LQJ119" s="376"/>
      <c r="LQK119" s="376"/>
      <c r="LQL119" s="376"/>
      <c r="LQM119" s="376"/>
      <c r="LQN119" s="376"/>
      <c r="LQO119" s="376"/>
      <c r="LQP119" s="376"/>
      <c r="LQQ119" s="376"/>
      <c r="LQR119" s="376"/>
      <c r="LQS119" s="376"/>
      <c r="LQT119" s="376"/>
      <c r="LQU119" s="376"/>
      <c r="LQV119" s="376"/>
      <c r="LQW119" s="376"/>
      <c r="LQX119" s="376"/>
      <c r="LQY119" s="376"/>
      <c r="LQZ119" s="376"/>
      <c r="LRA119" s="376"/>
      <c r="LRB119" s="376"/>
      <c r="LRC119" s="376"/>
      <c r="LRD119" s="376"/>
      <c r="LRE119" s="376"/>
      <c r="LRF119" s="376"/>
      <c r="LRG119" s="376"/>
      <c r="LRH119" s="376"/>
      <c r="LRI119" s="376"/>
      <c r="LRJ119" s="376"/>
      <c r="LRK119" s="376"/>
      <c r="LRL119" s="376"/>
      <c r="LRM119" s="376"/>
      <c r="LRN119" s="376"/>
      <c r="LRO119" s="376"/>
      <c r="LRP119" s="376"/>
      <c r="LRQ119" s="376"/>
      <c r="LRR119" s="376"/>
      <c r="LRS119" s="376"/>
      <c r="LRT119" s="376"/>
      <c r="LRU119" s="376"/>
      <c r="LRV119" s="376"/>
      <c r="LRW119" s="376"/>
      <c r="LRX119" s="376"/>
      <c r="LRY119" s="376"/>
      <c r="LRZ119" s="376"/>
      <c r="LSA119" s="376"/>
      <c r="LSB119" s="376"/>
      <c r="LSC119" s="376"/>
      <c r="LSD119" s="376"/>
      <c r="LSE119" s="376"/>
      <c r="LSF119" s="376"/>
      <c r="LSG119" s="376"/>
      <c r="LSH119" s="376"/>
      <c r="LSI119" s="376"/>
      <c r="LSJ119" s="376"/>
      <c r="LSK119" s="376"/>
      <c r="LSL119" s="376"/>
      <c r="LSM119" s="376"/>
      <c r="LSN119" s="376"/>
      <c r="LSO119" s="376"/>
      <c r="LSP119" s="376"/>
      <c r="LSQ119" s="376"/>
      <c r="LSR119" s="376"/>
      <c r="LSS119" s="376"/>
      <c r="LST119" s="376"/>
      <c r="LSU119" s="376"/>
      <c r="LSV119" s="376"/>
      <c r="LSW119" s="376"/>
      <c r="LSX119" s="376"/>
      <c r="LSY119" s="376"/>
      <c r="LSZ119" s="376"/>
      <c r="LTA119" s="376"/>
      <c r="LTB119" s="376"/>
      <c r="LTC119" s="376"/>
      <c r="LTD119" s="376"/>
      <c r="LTE119" s="376"/>
      <c r="LTF119" s="376"/>
      <c r="LTG119" s="376"/>
      <c r="LTH119" s="376"/>
      <c r="LTI119" s="376"/>
      <c r="LTJ119" s="376"/>
      <c r="LTK119" s="376"/>
      <c r="LTL119" s="376"/>
      <c r="LTM119" s="376"/>
      <c r="LTN119" s="376"/>
      <c r="LTO119" s="376"/>
      <c r="LTP119" s="376"/>
      <c r="LTQ119" s="376"/>
      <c r="LTR119" s="376"/>
      <c r="LTS119" s="376"/>
      <c r="LTT119" s="376"/>
      <c r="LTU119" s="376"/>
      <c r="LTV119" s="376"/>
      <c r="LTW119" s="376"/>
      <c r="LTX119" s="376"/>
      <c r="LTY119" s="376"/>
      <c r="LTZ119" s="376"/>
      <c r="LUA119" s="376"/>
      <c r="LUB119" s="376"/>
      <c r="LUC119" s="376"/>
      <c r="LUD119" s="376"/>
      <c r="LUE119" s="376"/>
      <c r="LUF119" s="376"/>
      <c r="LUG119" s="376"/>
      <c r="LUH119" s="376"/>
      <c r="LUI119" s="376"/>
      <c r="LUJ119" s="376"/>
      <c r="LUK119" s="376"/>
      <c r="LUL119" s="376"/>
      <c r="LUM119" s="376"/>
      <c r="LUN119" s="376"/>
      <c r="LUO119" s="376"/>
      <c r="LUP119" s="376"/>
      <c r="LUQ119" s="376"/>
      <c r="LUR119" s="376"/>
      <c r="LUS119" s="376"/>
      <c r="LUT119" s="376"/>
      <c r="LUU119" s="376"/>
      <c r="LUV119" s="376"/>
      <c r="LUW119" s="376"/>
      <c r="LUX119" s="376"/>
      <c r="LUY119" s="376"/>
      <c r="LUZ119" s="376"/>
      <c r="LVA119" s="376"/>
      <c r="LVB119" s="376"/>
      <c r="LVC119" s="376"/>
      <c r="LVD119" s="376"/>
      <c r="LVE119" s="376"/>
      <c r="LVF119" s="376"/>
      <c r="LVG119" s="376"/>
      <c r="LVH119" s="376"/>
      <c r="LVI119" s="376"/>
      <c r="LVJ119" s="376"/>
      <c r="LVK119" s="376"/>
      <c r="LVL119" s="376"/>
      <c r="LVM119" s="376"/>
      <c r="LVN119" s="376"/>
      <c r="LVO119" s="376"/>
      <c r="LVP119" s="376"/>
      <c r="LVQ119" s="376"/>
      <c r="LVR119" s="376"/>
      <c r="LVS119" s="376"/>
      <c r="LVT119" s="376"/>
      <c r="LVU119" s="376"/>
      <c r="LVV119" s="376"/>
      <c r="LVW119" s="376"/>
      <c r="LVX119" s="376"/>
      <c r="LVY119" s="376"/>
      <c r="LVZ119" s="376"/>
      <c r="LWA119" s="376"/>
      <c r="LWB119" s="376"/>
      <c r="LWC119" s="376"/>
      <c r="LWD119" s="376"/>
      <c r="LWE119" s="376"/>
      <c r="LWF119" s="376"/>
      <c r="LWG119" s="376"/>
      <c r="LWH119" s="376"/>
      <c r="LWI119" s="376"/>
      <c r="LWJ119" s="376"/>
      <c r="LWK119" s="376"/>
      <c r="LWL119" s="376"/>
      <c r="LWM119" s="376"/>
      <c r="LWN119" s="376"/>
      <c r="LWO119" s="376"/>
      <c r="LWP119" s="376"/>
      <c r="LWQ119" s="376"/>
      <c r="LWR119" s="376"/>
      <c r="LWS119" s="376"/>
      <c r="LWT119" s="376"/>
      <c r="LWU119" s="376"/>
      <c r="LWV119" s="376"/>
      <c r="LWW119" s="376"/>
      <c r="LWX119" s="376"/>
      <c r="LWY119" s="376"/>
      <c r="LWZ119" s="376"/>
      <c r="LXA119" s="376"/>
      <c r="LXB119" s="376"/>
      <c r="LXC119" s="376"/>
      <c r="LXD119" s="376"/>
      <c r="LXE119" s="376"/>
      <c r="LXF119" s="376"/>
      <c r="LXG119" s="376"/>
      <c r="LXH119" s="376"/>
      <c r="LXI119" s="376"/>
      <c r="LXJ119" s="376"/>
      <c r="LXK119" s="376"/>
      <c r="LXL119" s="376"/>
      <c r="LXM119" s="376"/>
      <c r="LXN119" s="376"/>
      <c r="LXO119" s="376"/>
      <c r="LXP119" s="376"/>
      <c r="LXQ119" s="376"/>
      <c r="LXR119" s="376"/>
      <c r="LXS119" s="376"/>
      <c r="LXT119" s="376"/>
      <c r="LXU119" s="376"/>
      <c r="LXV119" s="376"/>
      <c r="LXW119" s="376"/>
      <c r="LXX119" s="376"/>
      <c r="LXY119" s="376"/>
      <c r="LXZ119" s="376"/>
      <c r="LYA119" s="376"/>
      <c r="LYB119" s="376"/>
      <c r="LYC119" s="376"/>
      <c r="LYD119" s="376"/>
      <c r="LYE119" s="376"/>
      <c r="LYF119" s="376"/>
      <c r="LYG119" s="376"/>
      <c r="LYH119" s="376"/>
      <c r="LYI119" s="376"/>
      <c r="LYJ119" s="376"/>
      <c r="LYK119" s="376"/>
      <c r="LYL119" s="376"/>
      <c r="LYM119" s="376"/>
      <c r="LYN119" s="376"/>
      <c r="LYO119" s="376"/>
      <c r="LYP119" s="376"/>
      <c r="LYQ119" s="376"/>
      <c r="LYR119" s="376"/>
      <c r="LYS119" s="376"/>
      <c r="LYT119" s="376"/>
      <c r="LYU119" s="376"/>
      <c r="LYV119" s="376"/>
      <c r="LYW119" s="376"/>
      <c r="LYX119" s="376"/>
      <c r="LYY119" s="376"/>
      <c r="LYZ119" s="376"/>
      <c r="LZA119" s="376"/>
      <c r="LZB119" s="376"/>
      <c r="LZC119" s="376"/>
      <c r="LZD119" s="376"/>
      <c r="LZE119" s="376"/>
      <c r="LZF119" s="376"/>
      <c r="LZG119" s="376"/>
      <c r="LZH119" s="376"/>
      <c r="LZI119" s="376"/>
      <c r="LZJ119" s="376"/>
      <c r="LZK119" s="376"/>
      <c r="LZL119" s="376"/>
      <c r="LZM119" s="376"/>
      <c r="LZN119" s="376"/>
      <c r="LZO119" s="376"/>
      <c r="LZP119" s="376"/>
      <c r="LZQ119" s="376"/>
      <c r="LZR119" s="376"/>
      <c r="LZS119" s="376"/>
      <c r="LZT119" s="376"/>
      <c r="LZU119" s="376"/>
      <c r="LZV119" s="376"/>
      <c r="LZW119" s="376"/>
      <c r="LZX119" s="376"/>
      <c r="LZY119" s="376"/>
      <c r="LZZ119" s="376"/>
      <c r="MAA119" s="376"/>
      <c r="MAB119" s="376"/>
      <c r="MAC119" s="376"/>
      <c r="MAD119" s="376"/>
      <c r="MAE119" s="376"/>
      <c r="MAF119" s="376"/>
      <c r="MAG119" s="376"/>
      <c r="MAH119" s="376"/>
      <c r="MAI119" s="376"/>
      <c r="MAJ119" s="376"/>
      <c r="MAK119" s="376"/>
      <c r="MAL119" s="376"/>
      <c r="MAM119" s="376"/>
      <c r="MAN119" s="376"/>
      <c r="MAO119" s="376"/>
      <c r="MAP119" s="376"/>
      <c r="MAQ119" s="376"/>
      <c r="MAR119" s="376"/>
      <c r="MAS119" s="376"/>
      <c r="MAT119" s="376"/>
      <c r="MAU119" s="376"/>
      <c r="MAV119" s="376"/>
      <c r="MAW119" s="376"/>
      <c r="MAX119" s="376"/>
      <c r="MAY119" s="376"/>
      <c r="MAZ119" s="376"/>
      <c r="MBA119" s="376"/>
      <c r="MBB119" s="376"/>
      <c r="MBC119" s="376"/>
      <c r="MBD119" s="376"/>
      <c r="MBE119" s="376"/>
      <c r="MBF119" s="376"/>
      <c r="MBG119" s="376"/>
      <c r="MBH119" s="376"/>
      <c r="MBI119" s="376"/>
      <c r="MBJ119" s="376"/>
      <c r="MBK119" s="376"/>
      <c r="MBL119" s="376"/>
      <c r="MBM119" s="376"/>
      <c r="MBN119" s="376"/>
      <c r="MBO119" s="376"/>
      <c r="MBP119" s="376"/>
      <c r="MBQ119" s="376"/>
      <c r="MBR119" s="376"/>
      <c r="MBS119" s="376"/>
      <c r="MBT119" s="376"/>
      <c r="MBU119" s="376"/>
      <c r="MBV119" s="376"/>
      <c r="MBW119" s="376"/>
      <c r="MBX119" s="376"/>
      <c r="MBY119" s="376"/>
      <c r="MBZ119" s="376"/>
      <c r="MCA119" s="376"/>
      <c r="MCB119" s="376"/>
      <c r="MCC119" s="376"/>
      <c r="MCD119" s="376"/>
      <c r="MCE119" s="376"/>
      <c r="MCF119" s="376"/>
      <c r="MCG119" s="376"/>
      <c r="MCH119" s="376"/>
      <c r="MCI119" s="376"/>
      <c r="MCJ119" s="376"/>
      <c r="MCK119" s="376"/>
      <c r="MCL119" s="376"/>
      <c r="MCM119" s="376"/>
      <c r="MCN119" s="376"/>
      <c r="MCO119" s="376"/>
      <c r="MCP119" s="376"/>
      <c r="MCQ119" s="376"/>
      <c r="MCR119" s="376"/>
      <c r="MCS119" s="376"/>
      <c r="MCT119" s="376"/>
      <c r="MCU119" s="376"/>
      <c r="MCV119" s="376"/>
      <c r="MCW119" s="376"/>
      <c r="MCX119" s="376"/>
      <c r="MCY119" s="376"/>
      <c r="MCZ119" s="376"/>
      <c r="MDA119" s="376"/>
      <c r="MDB119" s="376"/>
      <c r="MDC119" s="376"/>
      <c r="MDD119" s="376"/>
      <c r="MDE119" s="376"/>
      <c r="MDF119" s="376"/>
      <c r="MDG119" s="376"/>
      <c r="MDH119" s="376"/>
      <c r="MDI119" s="376"/>
      <c r="MDJ119" s="376"/>
      <c r="MDK119" s="376"/>
      <c r="MDL119" s="376"/>
      <c r="MDM119" s="376"/>
      <c r="MDN119" s="376"/>
      <c r="MDO119" s="376"/>
      <c r="MDP119" s="376"/>
      <c r="MDQ119" s="376"/>
      <c r="MDR119" s="376"/>
      <c r="MDS119" s="376"/>
      <c r="MDT119" s="376"/>
      <c r="MDU119" s="376"/>
      <c r="MDV119" s="376"/>
      <c r="MDW119" s="376"/>
      <c r="MDX119" s="376"/>
      <c r="MDY119" s="376"/>
      <c r="MDZ119" s="376"/>
      <c r="MEA119" s="376"/>
      <c r="MEB119" s="376"/>
      <c r="MEC119" s="376"/>
      <c r="MED119" s="376"/>
      <c r="MEE119" s="376"/>
      <c r="MEF119" s="376"/>
      <c r="MEG119" s="376"/>
      <c r="MEH119" s="376"/>
      <c r="MEI119" s="376"/>
      <c r="MEJ119" s="376"/>
      <c r="MEK119" s="376"/>
      <c r="MEL119" s="376"/>
      <c r="MEM119" s="376"/>
      <c r="MEN119" s="376"/>
      <c r="MEO119" s="376"/>
      <c r="MEP119" s="376"/>
      <c r="MEQ119" s="376"/>
      <c r="MER119" s="376"/>
      <c r="MES119" s="376"/>
      <c r="MET119" s="376"/>
      <c r="MEU119" s="376"/>
      <c r="MEV119" s="376"/>
      <c r="MEW119" s="376"/>
      <c r="MEX119" s="376"/>
      <c r="MEY119" s="376"/>
      <c r="MEZ119" s="376"/>
      <c r="MFA119" s="376"/>
      <c r="MFB119" s="376"/>
      <c r="MFC119" s="376"/>
      <c r="MFD119" s="376"/>
      <c r="MFE119" s="376"/>
      <c r="MFF119" s="376"/>
      <c r="MFG119" s="376"/>
      <c r="MFH119" s="376"/>
      <c r="MFI119" s="376"/>
      <c r="MFJ119" s="376"/>
      <c r="MFK119" s="376"/>
      <c r="MFL119" s="376"/>
      <c r="MFM119" s="376"/>
      <c r="MFN119" s="376"/>
      <c r="MFO119" s="376"/>
      <c r="MFP119" s="376"/>
      <c r="MFQ119" s="376"/>
      <c r="MFR119" s="376"/>
      <c r="MFS119" s="376"/>
      <c r="MFT119" s="376"/>
      <c r="MFU119" s="376"/>
      <c r="MFV119" s="376"/>
      <c r="MFW119" s="376"/>
      <c r="MFX119" s="376"/>
      <c r="MFY119" s="376"/>
      <c r="MFZ119" s="376"/>
      <c r="MGA119" s="376"/>
      <c r="MGB119" s="376"/>
      <c r="MGC119" s="376"/>
      <c r="MGD119" s="376"/>
      <c r="MGE119" s="376"/>
      <c r="MGF119" s="376"/>
      <c r="MGG119" s="376"/>
      <c r="MGH119" s="376"/>
      <c r="MGI119" s="376"/>
      <c r="MGJ119" s="376"/>
      <c r="MGK119" s="376"/>
      <c r="MGL119" s="376"/>
      <c r="MGM119" s="376"/>
      <c r="MGN119" s="376"/>
      <c r="MGO119" s="376"/>
      <c r="MGP119" s="376"/>
      <c r="MGQ119" s="376"/>
      <c r="MGR119" s="376"/>
      <c r="MGS119" s="376"/>
      <c r="MGT119" s="376"/>
      <c r="MGU119" s="376"/>
      <c r="MGV119" s="376"/>
      <c r="MGW119" s="376"/>
      <c r="MGX119" s="376"/>
      <c r="MGY119" s="376"/>
      <c r="MGZ119" s="376"/>
      <c r="MHA119" s="376"/>
      <c r="MHB119" s="376"/>
      <c r="MHC119" s="376"/>
      <c r="MHD119" s="376"/>
      <c r="MHE119" s="376"/>
      <c r="MHF119" s="376"/>
      <c r="MHG119" s="376"/>
      <c r="MHH119" s="376"/>
      <c r="MHI119" s="376"/>
      <c r="MHJ119" s="376"/>
      <c r="MHK119" s="376"/>
      <c r="MHL119" s="376"/>
      <c r="MHM119" s="376"/>
      <c r="MHN119" s="376"/>
      <c r="MHO119" s="376"/>
      <c r="MHP119" s="376"/>
      <c r="MHQ119" s="376"/>
      <c r="MHR119" s="376"/>
      <c r="MHS119" s="376"/>
      <c r="MHT119" s="376"/>
      <c r="MHU119" s="376"/>
      <c r="MHV119" s="376"/>
      <c r="MHW119" s="376"/>
      <c r="MHX119" s="376"/>
      <c r="MHY119" s="376"/>
      <c r="MHZ119" s="376"/>
      <c r="MIA119" s="376"/>
      <c r="MIB119" s="376"/>
      <c r="MIC119" s="376"/>
      <c r="MID119" s="376"/>
      <c r="MIE119" s="376"/>
      <c r="MIF119" s="376"/>
      <c r="MIG119" s="376"/>
      <c r="MIH119" s="376"/>
      <c r="MII119" s="376"/>
      <c r="MIJ119" s="376"/>
      <c r="MIK119" s="376"/>
      <c r="MIL119" s="376"/>
      <c r="MIM119" s="376"/>
      <c r="MIN119" s="376"/>
      <c r="MIO119" s="376"/>
      <c r="MIP119" s="376"/>
      <c r="MIQ119" s="376"/>
      <c r="MIR119" s="376"/>
      <c r="MIS119" s="376"/>
      <c r="MIT119" s="376"/>
      <c r="MIU119" s="376"/>
      <c r="MIV119" s="376"/>
      <c r="MIW119" s="376"/>
      <c r="MIX119" s="376"/>
      <c r="MIY119" s="376"/>
      <c r="MIZ119" s="376"/>
      <c r="MJA119" s="376"/>
      <c r="MJB119" s="376"/>
      <c r="MJC119" s="376"/>
      <c r="MJD119" s="376"/>
      <c r="MJE119" s="376"/>
      <c r="MJF119" s="376"/>
      <c r="MJG119" s="376"/>
      <c r="MJH119" s="376"/>
      <c r="MJI119" s="376"/>
      <c r="MJJ119" s="376"/>
      <c r="MJK119" s="376"/>
      <c r="MJL119" s="376"/>
      <c r="MJM119" s="376"/>
      <c r="MJN119" s="376"/>
      <c r="MJO119" s="376"/>
      <c r="MJP119" s="376"/>
      <c r="MJQ119" s="376"/>
      <c r="MJR119" s="376"/>
      <c r="MJS119" s="376"/>
      <c r="MJT119" s="376"/>
      <c r="MJU119" s="376"/>
      <c r="MJV119" s="376"/>
      <c r="MJW119" s="376"/>
      <c r="MJX119" s="376"/>
      <c r="MJY119" s="376"/>
      <c r="MJZ119" s="376"/>
      <c r="MKA119" s="376"/>
      <c r="MKB119" s="376"/>
      <c r="MKC119" s="376"/>
      <c r="MKD119" s="376"/>
      <c r="MKE119" s="376"/>
      <c r="MKF119" s="376"/>
      <c r="MKG119" s="376"/>
      <c r="MKH119" s="376"/>
      <c r="MKI119" s="376"/>
      <c r="MKJ119" s="376"/>
      <c r="MKK119" s="376"/>
      <c r="MKL119" s="376"/>
      <c r="MKM119" s="376"/>
      <c r="MKN119" s="376"/>
      <c r="MKO119" s="376"/>
      <c r="MKP119" s="376"/>
      <c r="MKQ119" s="376"/>
      <c r="MKR119" s="376"/>
      <c r="MKS119" s="376"/>
      <c r="MKT119" s="376"/>
      <c r="MKU119" s="376"/>
      <c r="MKV119" s="376"/>
      <c r="MKW119" s="376"/>
      <c r="MKX119" s="376"/>
      <c r="MKY119" s="376"/>
      <c r="MKZ119" s="376"/>
      <c r="MLA119" s="376"/>
      <c r="MLB119" s="376"/>
      <c r="MLC119" s="376"/>
      <c r="MLD119" s="376"/>
      <c r="MLE119" s="376"/>
      <c r="MLF119" s="376"/>
      <c r="MLG119" s="376"/>
      <c r="MLH119" s="376"/>
      <c r="MLI119" s="376"/>
      <c r="MLJ119" s="376"/>
      <c r="MLK119" s="376"/>
      <c r="MLL119" s="376"/>
      <c r="MLM119" s="376"/>
      <c r="MLN119" s="376"/>
      <c r="MLO119" s="376"/>
      <c r="MLP119" s="376"/>
      <c r="MLQ119" s="376"/>
      <c r="MLR119" s="376"/>
      <c r="MLS119" s="376"/>
      <c r="MLT119" s="376"/>
      <c r="MLU119" s="376"/>
      <c r="MLV119" s="376"/>
      <c r="MLW119" s="376"/>
      <c r="MLX119" s="376"/>
      <c r="MLY119" s="376"/>
      <c r="MLZ119" s="376"/>
      <c r="MMA119" s="376"/>
      <c r="MMB119" s="376"/>
      <c r="MMC119" s="376"/>
      <c r="MMD119" s="376"/>
      <c r="MME119" s="376"/>
      <c r="MMF119" s="376"/>
      <c r="MMG119" s="376"/>
      <c r="MMH119" s="376"/>
      <c r="MMI119" s="376"/>
      <c r="MMJ119" s="376"/>
      <c r="MMK119" s="376"/>
      <c r="MML119" s="376"/>
      <c r="MMM119" s="376"/>
      <c r="MMN119" s="376"/>
      <c r="MMO119" s="376"/>
      <c r="MMP119" s="376"/>
      <c r="MMQ119" s="376"/>
      <c r="MMR119" s="376"/>
      <c r="MMS119" s="376"/>
      <c r="MMT119" s="376"/>
      <c r="MMU119" s="376"/>
      <c r="MMV119" s="376"/>
      <c r="MMW119" s="376"/>
      <c r="MMX119" s="376"/>
      <c r="MMY119" s="376"/>
      <c r="MMZ119" s="376"/>
      <c r="MNA119" s="376"/>
      <c r="MNB119" s="376"/>
      <c r="MNC119" s="376"/>
      <c r="MND119" s="376"/>
      <c r="MNE119" s="376"/>
      <c r="MNF119" s="376"/>
      <c r="MNG119" s="376"/>
      <c r="MNH119" s="376"/>
      <c r="MNI119" s="376"/>
      <c r="MNJ119" s="376"/>
      <c r="MNK119" s="376"/>
      <c r="MNL119" s="376"/>
      <c r="MNM119" s="376"/>
      <c r="MNN119" s="376"/>
      <c r="MNO119" s="376"/>
      <c r="MNP119" s="376"/>
      <c r="MNQ119" s="376"/>
      <c r="MNR119" s="376"/>
      <c r="MNS119" s="376"/>
      <c r="MNT119" s="376"/>
      <c r="MNU119" s="376"/>
      <c r="MNV119" s="376"/>
      <c r="MNW119" s="376"/>
      <c r="MNX119" s="376"/>
      <c r="MNY119" s="376"/>
      <c r="MNZ119" s="376"/>
      <c r="MOA119" s="376"/>
      <c r="MOB119" s="376"/>
      <c r="MOC119" s="376"/>
      <c r="MOD119" s="376"/>
      <c r="MOE119" s="376"/>
      <c r="MOF119" s="376"/>
      <c r="MOG119" s="376"/>
      <c r="MOH119" s="376"/>
      <c r="MOI119" s="376"/>
      <c r="MOJ119" s="376"/>
      <c r="MOK119" s="376"/>
      <c r="MOL119" s="376"/>
      <c r="MOM119" s="376"/>
      <c r="MON119" s="376"/>
      <c r="MOO119" s="376"/>
      <c r="MOP119" s="376"/>
      <c r="MOQ119" s="376"/>
      <c r="MOR119" s="376"/>
      <c r="MOS119" s="376"/>
      <c r="MOT119" s="376"/>
      <c r="MOU119" s="376"/>
      <c r="MOV119" s="376"/>
      <c r="MOW119" s="376"/>
      <c r="MOX119" s="376"/>
      <c r="MOY119" s="376"/>
      <c r="MOZ119" s="376"/>
      <c r="MPA119" s="376"/>
      <c r="MPB119" s="376"/>
      <c r="MPC119" s="376"/>
      <c r="MPD119" s="376"/>
      <c r="MPE119" s="376"/>
      <c r="MPF119" s="376"/>
      <c r="MPG119" s="376"/>
      <c r="MPH119" s="376"/>
      <c r="MPI119" s="376"/>
      <c r="MPJ119" s="376"/>
      <c r="MPK119" s="376"/>
      <c r="MPL119" s="376"/>
      <c r="MPM119" s="376"/>
      <c r="MPN119" s="376"/>
      <c r="MPO119" s="376"/>
      <c r="MPP119" s="376"/>
      <c r="MPQ119" s="376"/>
      <c r="MPR119" s="376"/>
      <c r="MPS119" s="376"/>
      <c r="MPT119" s="376"/>
      <c r="MPU119" s="376"/>
      <c r="MPV119" s="376"/>
      <c r="MPW119" s="376"/>
      <c r="MPX119" s="376"/>
      <c r="MPY119" s="376"/>
      <c r="MPZ119" s="376"/>
      <c r="MQA119" s="376"/>
      <c r="MQB119" s="376"/>
      <c r="MQC119" s="376"/>
      <c r="MQD119" s="376"/>
      <c r="MQE119" s="376"/>
      <c r="MQF119" s="376"/>
      <c r="MQG119" s="376"/>
      <c r="MQH119" s="376"/>
      <c r="MQI119" s="376"/>
      <c r="MQJ119" s="376"/>
      <c r="MQK119" s="376"/>
      <c r="MQL119" s="376"/>
      <c r="MQM119" s="376"/>
      <c r="MQN119" s="376"/>
      <c r="MQO119" s="376"/>
      <c r="MQP119" s="376"/>
      <c r="MQQ119" s="376"/>
      <c r="MQR119" s="376"/>
      <c r="MQS119" s="376"/>
      <c r="MQT119" s="376"/>
      <c r="MQU119" s="376"/>
      <c r="MQV119" s="376"/>
      <c r="MQW119" s="376"/>
      <c r="MQX119" s="376"/>
      <c r="MQY119" s="376"/>
      <c r="MQZ119" s="376"/>
      <c r="MRA119" s="376"/>
      <c r="MRB119" s="376"/>
      <c r="MRC119" s="376"/>
      <c r="MRD119" s="376"/>
      <c r="MRE119" s="376"/>
      <c r="MRF119" s="376"/>
      <c r="MRG119" s="376"/>
      <c r="MRH119" s="376"/>
      <c r="MRI119" s="376"/>
      <c r="MRJ119" s="376"/>
      <c r="MRK119" s="376"/>
      <c r="MRL119" s="376"/>
      <c r="MRM119" s="376"/>
      <c r="MRN119" s="376"/>
      <c r="MRO119" s="376"/>
      <c r="MRP119" s="376"/>
      <c r="MRQ119" s="376"/>
      <c r="MRR119" s="376"/>
      <c r="MRS119" s="376"/>
      <c r="MRT119" s="376"/>
      <c r="MRU119" s="376"/>
      <c r="MRV119" s="376"/>
      <c r="MRW119" s="376"/>
      <c r="MRX119" s="376"/>
      <c r="MRY119" s="376"/>
      <c r="MRZ119" s="376"/>
      <c r="MSA119" s="376"/>
      <c r="MSB119" s="376"/>
      <c r="MSC119" s="376"/>
      <c r="MSD119" s="376"/>
      <c r="MSE119" s="376"/>
      <c r="MSF119" s="376"/>
      <c r="MSG119" s="376"/>
      <c r="MSH119" s="376"/>
      <c r="MSI119" s="376"/>
      <c r="MSJ119" s="376"/>
      <c r="MSK119" s="376"/>
      <c r="MSL119" s="376"/>
      <c r="MSM119" s="376"/>
      <c r="MSN119" s="376"/>
      <c r="MSO119" s="376"/>
      <c r="MSP119" s="376"/>
      <c r="MSQ119" s="376"/>
      <c r="MSR119" s="376"/>
      <c r="MSS119" s="376"/>
      <c r="MST119" s="376"/>
      <c r="MSU119" s="376"/>
      <c r="MSV119" s="376"/>
      <c r="MSW119" s="376"/>
      <c r="MSX119" s="376"/>
      <c r="MSY119" s="376"/>
      <c r="MSZ119" s="376"/>
      <c r="MTA119" s="376"/>
      <c r="MTB119" s="376"/>
      <c r="MTC119" s="376"/>
      <c r="MTD119" s="376"/>
      <c r="MTE119" s="376"/>
      <c r="MTF119" s="376"/>
      <c r="MTG119" s="376"/>
      <c r="MTH119" s="376"/>
      <c r="MTI119" s="376"/>
      <c r="MTJ119" s="376"/>
      <c r="MTK119" s="376"/>
      <c r="MTL119" s="376"/>
      <c r="MTM119" s="376"/>
      <c r="MTN119" s="376"/>
      <c r="MTO119" s="376"/>
      <c r="MTP119" s="376"/>
      <c r="MTQ119" s="376"/>
      <c r="MTR119" s="376"/>
      <c r="MTS119" s="376"/>
      <c r="MTT119" s="376"/>
      <c r="MTU119" s="376"/>
      <c r="MTV119" s="376"/>
      <c r="MTW119" s="376"/>
      <c r="MTX119" s="376"/>
      <c r="MTY119" s="376"/>
      <c r="MTZ119" s="376"/>
      <c r="MUA119" s="376"/>
      <c r="MUB119" s="376"/>
      <c r="MUC119" s="376"/>
      <c r="MUD119" s="376"/>
      <c r="MUE119" s="376"/>
      <c r="MUF119" s="376"/>
      <c r="MUG119" s="376"/>
      <c r="MUH119" s="376"/>
      <c r="MUI119" s="376"/>
      <c r="MUJ119" s="376"/>
      <c r="MUK119" s="376"/>
      <c r="MUL119" s="376"/>
      <c r="MUM119" s="376"/>
      <c r="MUN119" s="376"/>
      <c r="MUO119" s="376"/>
      <c r="MUP119" s="376"/>
      <c r="MUQ119" s="376"/>
      <c r="MUR119" s="376"/>
      <c r="MUS119" s="376"/>
      <c r="MUT119" s="376"/>
      <c r="MUU119" s="376"/>
      <c r="MUV119" s="376"/>
      <c r="MUW119" s="376"/>
      <c r="MUX119" s="376"/>
      <c r="MUY119" s="376"/>
      <c r="MUZ119" s="376"/>
      <c r="MVA119" s="376"/>
      <c r="MVB119" s="376"/>
      <c r="MVC119" s="376"/>
      <c r="MVD119" s="376"/>
      <c r="MVE119" s="376"/>
      <c r="MVF119" s="376"/>
      <c r="MVG119" s="376"/>
      <c r="MVH119" s="376"/>
      <c r="MVI119" s="376"/>
      <c r="MVJ119" s="376"/>
      <c r="MVK119" s="376"/>
      <c r="MVL119" s="376"/>
      <c r="MVM119" s="376"/>
      <c r="MVN119" s="376"/>
      <c r="MVO119" s="376"/>
      <c r="MVP119" s="376"/>
      <c r="MVQ119" s="376"/>
      <c r="MVR119" s="376"/>
      <c r="MVS119" s="376"/>
      <c r="MVT119" s="376"/>
      <c r="MVU119" s="376"/>
      <c r="MVV119" s="376"/>
      <c r="MVW119" s="376"/>
      <c r="MVX119" s="376"/>
      <c r="MVY119" s="376"/>
      <c r="MVZ119" s="376"/>
      <c r="MWA119" s="376"/>
      <c r="MWB119" s="376"/>
      <c r="MWC119" s="376"/>
      <c r="MWD119" s="376"/>
      <c r="MWE119" s="376"/>
      <c r="MWF119" s="376"/>
      <c r="MWG119" s="376"/>
      <c r="MWH119" s="376"/>
      <c r="MWI119" s="376"/>
      <c r="MWJ119" s="376"/>
      <c r="MWK119" s="376"/>
      <c r="MWL119" s="376"/>
      <c r="MWM119" s="376"/>
      <c r="MWN119" s="376"/>
      <c r="MWO119" s="376"/>
      <c r="MWP119" s="376"/>
      <c r="MWQ119" s="376"/>
      <c r="MWR119" s="376"/>
      <c r="MWS119" s="376"/>
      <c r="MWT119" s="376"/>
      <c r="MWU119" s="376"/>
      <c r="MWV119" s="376"/>
      <c r="MWW119" s="376"/>
      <c r="MWX119" s="376"/>
      <c r="MWY119" s="376"/>
      <c r="MWZ119" s="376"/>
      <c r="MXA119" s="376"/>
      <c r="MXB119" s="376"/>
      <c r="MXC119" s="376"/>
      <c r="MXD119" s="376"/>
      <c r="MXE119" s="376"/>
      <c r="MXF119" s="376"/>
      <c r="MXG119" s="376"/>
      <c r="MXH119" s="376"/>
      <c r="MXI119" s="376"/>
      <c r="MXJ119" s="376"/>
      <c r="MXK119" s="376"/>
      <c r="MXL119" s="376"/>
      <c r="MXM119" s="376"/>
      <c r="MXN119" s="376"/>
      <c r="MXO119" s="376"/>
      <c r="MXP119" s="376"/>
      <c r="MXQ119" s="376"/>
      <c r="MXR119" s="376"/>
      <c r="MXS119" s="376"/>
      <c r="MXT119" s="376"/>
      <c r="MXU119" s="376"/>
      <c r="MXV119" s="376"/>
      <c r="MXW119" s="376"/>
      <c r="MXX119" s="376"/>
      <c r="MXY119" s="376"/>
      <c r="MXZ119" s="376"/>
      <c r="MYA119" s="376"/>
      <c r="MYB119" s="376"/>
      <c r="MYC119" s="376"/>
      <c r="MYD119" s="376"/>
      <c r="MYE119" s="376"/>
      <c r="MYF119" s="376"/>
      <c r="MYG119" s="376"/>
      <c r="MYH119" s="376"/>
      <c r="MYI119" s="376"/>
      <c r="MYJ119" s="376"/>
      <c r="MYK119" s="376"/>
      <c r="MYL119" s="376"/>
      <c r="MYM119" s="376"/>
      <c r="MYN119" s="376"/>
      <c r="MYO119" s="376"/>
      <c r="MYP119" s="376"/>
      <c r="MYQ119" s="376"/>
      <c r="MYR119" s="376"/>
      <c r="MYS119" s="376"/>
      <c r="MYT119" s="376"/>
      <c r="MYU119" s="376"/>
      <c r="MYV119" s="376"/>
      <c r="MYW119" s="376"/>
      <c r="MYX119" s="376"/>
      <c r="MYY119" s="376"/>
      <c r="MYZ119" s="376"/>
      <c r="MZA119" s="376"/>
      <c r="MZB119" s="376"/>
      <c r="MZC119" s="376"/>
      <c r="MZD119" s="376"/>
      <c r="MZE119" s="376"/>
      <c r="MZF119" s="376"/>
      <c r="MZG119" s="376"/>
      <c r="MZH119" s="376"/>
      <c r="MZI119" s="376"/>
      <c r="MZJ119" s="376"/>
      <c r="MZK119" s="376"/>
      <c r="MZL119" s="376"/>
      <c r="MZM119" s="376"/>
      <c r="MZN119" s="376"/>
      <c r="MZO119" s="376"/>
      <c r="MZP119" s="376"/>
      <c r="MZQ119" s="376"/>
      <c r="MZR119" s="376"/>
      <c r="MZS119" s="376"/>
      <c r="MZT119" s="376"/>
      <c r="MZU119" s="376"/>
      <c r="MZV119" s="376"/>
      <c r="MZW119" s="376"/>
      <c r="MZX119" s="376"/>
      <c r="MZY119" s="376"/>
      <c r="MZZ119" s="376"/>
      <c r="NAA119" s="376"/>
      <c r="NAB119" s="376"/>
      <c r="NAC119" s="376"/>
      <c r="NAD119" s="376"/>
      <c r="NAE119" s="376"/>
      <c r="NAF119" s="376"/>
      <c r="NAG119" s="376"/>
      <c r="NAH119" s="376"/>
      <c r="NAI119" s="376"/>
      <c r="NAJ119" s="376"/>
      <c r="NAK119" s="376"/>
      <c r="NAL119" s="376"/>
      <c r="NAM119" s="376"/>
      <c r="NAN119" s="376"/>
      <c r="NAO119" s="376"/>
      <c r="NAP119" s="376"/>
      <c r="NAQ119" s="376"/>
      <c r="NAR119" s="376"/>
      <c r="NAS119" s="376"/>
      <c r="NAT119" s="376"/>
      <c r="NAU119" s="376"/>
      <c r="NAV119" s="376"/>
      <c r="NAW119" s="376"/>
      <c r="NAX119" s="376"/>
      <c r="NAY119" s="376"/>
      <c r="NAZ119" s="376"/>
      <c r="NBA119" s="376"/>
      <c r="NBB119" s="376"/>
      <c r="NBC119" s="376"/>
      <c r="NBD119" s="376"/>
      <c r="NBE119" s="376"/>
      <c r="NBF119" s="376"/>
      <c r="NBG119" s="376"/>
      <c r="NBH119" s="376"/>
      <c r="NBI119" s="376"/>
      <c r="NBJ119" s="376"/>
      <c r="NBK119" s="376"/>
      <c r="NBL119" s="376"/>
      <c r="NBM119" s="376"/>
      <c r="NBN119" s="376"/>
      <c r="NBO119" s="376"/>
      <c r="NBP119" s="376"/>
      <c r="NBQ119" s="376"/>
      <c r="NBR119" s="376"/>
      <c r="NBS119" s="376"/>
      <c r="NBT119" s="376"/>
      <c r="NBU119" s="376"/>
      <c r="NBV119" s="376"/>
      <c r="NBW119" s="376"/>
      <c r="NBX119" s="376"/>
      <c r="NBY119" s="376"/>
      <c r="NBZ119" s="376"/>
      <c r="NCA119" s="376"/>
      <c r="NCB119" s="376"/>
      <c r="NCC119" s="376"/>
      <c r="NCD119" s="376"/>
      <c r="NCE119" s="376"/>
      <c r="NCF119" s="376"/>
      <c r="NCG119" s="376"/>
      <c r="NCH119" s="376"/>
      <c r="NCI119" s="376"/>
      <c r="NCJ119" s="376"/>
      <c r="NCK119" s="376"/>
      <c r="NCL119" s="376"/>
      <c r="NCM119" s="376"/>
      <c r="NCN119" s="376"/>
      <c r="NCO119" s="376"/>
      <c r="NCP119" s="376"/>
      <c r="NCQ119" s="376"/>
      <c r="NCR119" s="376"/>
      <c r="NCS119" s="376"/>
      <c r="NCT119" s="376"/>
      <c r="NCU119" s="376"/>
      <c r="NCV119" s="376"/>
      <c r="NCW119" s="376"/>
      <c r="NCX119" s="376"/>
      <c r="NCY119" s="376"/>
      <c r="NCZ119" s="376"/>
      <c r="NDA119" s="376"/>
      <c r="NDB119" s="376"/>
      <c r="NDC119" s="376"/>
      <c r="NDD119" s="376"/>
      <c r="NDE119" s="376"/>
      <c r="NDF119" s="376"/>
      <c r="NDG119" s="376"/>
      <c r="NDH119" s="376"/>
      <c r="NDI119" s="376"/>
      <c r="NDJ119" s="376"/>
      <c r="NDK119" s="376"/>
      <c r="NDL119" s="376"/>
      <c r="NDM119" s="376"/>
      <c r="NDN119" s="376"/>
      <c r="NDO119" s="376"/>
      <c r="NDP119" s="376"/>
      <c r="NDQ119" s="376"/>
      <c r="NDR119" s="376"/>
      <c r="NDS119" s="376"/>
      <c r="NDT119" s="376"/>
      <c r="NDU119" s="376"/>
      <c r="NDV119" s="376"/>
      <c r="NDW119" s="376"/>
      <c r="NDX119" s="376"/>
      <c r="NDY119" s="376"/>
      <c r="NDZ119" s="376"/>
      <c r="NEA119" s="376"/>
      <c r="NEB119" s="376"/>
      <c r="NEC119" s="376"/>
      <c r="NED119" s="376"/>
      <c r="NEE119" s="376"/>
      <c r="NEF119" s="376"/>
      <c r="NEG119" s="376"/>
      <c r="NEH119" s="376"/>
      <c r="NEI119" s="376"/>
      <c r="NEJ119" s="376"/>
      <c r="NEK119" s="376"/>
      <c r="NEL119" s="376"/>
      <c r="NEM119" s="376"/>
      <c r="NEN119" s="376"/>
      <c r="NEO119" s="376"/>
      <c r="NEP119" s="376"/>
      <c r="NEQ119" s="376"/>
      <c r="NER119" s="376"/>
      <c r="NES119" s="376"/>
      <c r="NET119" s="376"/>
      <c r="NEU119" s="376"/>
      <c r="NEV119" s="376"/>
      <c r="NEW119" s="376"/>
      <c r="NEX119" s="376"/>
      <c r="NEY119" s="376"/>
      <c r="NEZ119" s="376"/>
      <c r="NFA119" s="376"/>
      <c r="NFB119" s="376"/>
      <c r="NFC119" s="376"/>
      <c r="NFD119" s="376"/>
      <c r="NFE119" s="376"/>
      <c r="NFF119" s="376"/>
      <c r="NFG119" s="376"/>
      <c r="NFH119" s="376"/>
      <c r="NFI119" s="376"/>
      <c r="NFJ119" s="376"/>
      <c r="NFK119" s="376"/>
      <c r="NFL119" s="376"/>
      <c r="NFM119" s="376"/>
      <c r="NFN119" s="376"/>
      <c r="NFO119" s="376"/>
      <c r="NFP119" s="376"/>
      <c r="NFQ119" s="376"/>
      <c r="NFR119" s="376"/>
      <c r="NFS119" s="376"/>
      <c r="NFT119" s="376"/>
      <c r="NFU119" s="376"/>
      <c r="NFV119" s="376"/>
      <c r="NFW119" s="376"/>
      <c r="NFX119" s="376"/>
      <c r="NFY119" s="376"/>
      <c r="NFZ119" s="376"/>
      <c r="NGA119" s="376"/>
      <c r="NGB119" s="376"/>
      <c r="NGC119" s="376"/>
      <c r="NGD119" s="376"/>
      <c r="NGE119" s="376"/>
      <c r="NGF119" s="376"/>
      <c r="NGG119" s="376"/>
      <c r="NGH119" s="376"/>
      <c r="NGI119" s="376"/>
      <c r="NGJ119" s="376"/>
      <c r="NGK119" s="376"/>
      <c r="NGL119" s="376"/>
      <c r="NGM119" s="376"/>
      <c r="NGN119" s="376"/>
      <c r="NGO119" s="376"/>
      <c r="NGP119" s="376"/>
      <c r="NGQ119" s="376"/>
      <c r="NGR119" s="376"/>
      <c r="NGS119" s="376"/>
      <c r="NGT119" s="376"/>
      <c r="NGU119" s="376"/>
      <c r="NGV119" s="376"/>
      <c r="NGW119" s="376"/>
      <c r="NGX119" s="376"/>
      <c r="NGY119" s="376"/>
      <c r="NGZ119" s="376"/>
      <c r="NHA119" s="376"/>
      <c r="NHB119" s="376"/>
      <c r="NHC119" s="376"/>
      <c r="NHD119" s="376"/>
      <c r="NHE119" s="376"/>
      <c r="NHF119" s="376"/>
      <c r="NHG119" s="376"/>
      <c r="NHH119" s="376"/>
      <c r="NHI119" s="376"/>
      <c r="NHJ119" s="376"/>
      <c r="NHK119" s="376"/>
      <c r="NHL119" s="376"/>
      <c r="NHM119" s="376"/>
      <c r="NHN119" s="376"/>
      <c r="NHO119" s="376"/>
      <c r="NHP119" s="376"/>
      <c r="NHQ119" s="376"/>
      <c r="NHR119" s="376"/>
      <c r="NHS119" s="376"/>
      <c r="NHT119" s="376"/>
      <c r="NHU119" s="376"/>
      <c r="NHV119" s="376"/>
      <c r="NHW119" s="376"/>
      <c r="NHX119" s="376"/>
      <c r="NHY119" s="376"/>
      <c r="NHZ119" s="376"/>
      <c r="NIA119" s="376"/>
      <c r="NIB119" s="376"/>
      <c r="NIC119" s="376"/>
      <c r="NID119" s="376"/>
      <c r="NIE119" s="376"/>
      <c r="NIF119" s="376"/>
      <c r="NIG119" s="376"/>
      <c r="NIH119" s="376"/>
      <c r="NII119" s="376"/>
      <c r="NIJ119" s="376"/>
      <c r="NIK119" s="376"/>
      <c r="NIL119" s="376"/>
      <c r="NIM119" s="376"/>
      <c r="NIN119" s="376"/>
      <c r="NIO119" s="376"/>
      <c r="NIP119" s="376"/>
      <c r="NIQ119" s="376"/>
      <c r="NIR119" s="376"/>
      <c r="NIS119" s="376"/>
      <c r="NIT119" s="376"/>
      <c r="NIU119" s="376"/>
      <c r="NIV119" s="376"/>
      <c r="NIW119" s="376"/>
      <c r="NIX119" s="376"/>
      <c r="NIY119" s="376"/>
      <c r="NIZ119" s="376"/>
      <c r="NJA119" s="376"/>
      <c r="NJB119" s="376"/>
      <c r="NJC119" s="376"/>
      <c r="NJD119" s="376"/>
      <c r="NJE119" s="376"/>
      <c r="NJF119" s="376"/>
      <c r="NJG119" s="376"/>
      <c r="NJH119" s="376"/>
      <c r="NJI119" s="376"/>
      <c r="NJJ119" s="376"/>
      <c r="NJK119" s="376"/>
      <c r="NJL119" s="376"/>
      <c r="NJM119" s="376"/>
      <c r="NJN119" s="376"/>
      <c r="NJO119" s="376"/>
      <c r="NJP119" s="376"/>
      <c r="NJQ119" s="376"/>
      <c r="NJR119" s="376"/>
      <c r="NJS119" s="376"/>
      <c r="NJT119" s="376"/>
      <c r="NJU119" s="376"/>
      <c r="NJV119" s="376"/>
      <c r="NJW119" s="376"/>
      <c r="NJX119" s="376"/>
      <c r="NJY119" s="376"/>
      <c r="NJZ119" s="376"/>
      <c r="NKA119" s="376"/>
      <c r="NKB119" s="376"/>
      <c r="NKC119" s="376"/>
      <c r="NKD119" s="376"/>
      <c r="NKE119" s="376"/>
      <c r="NKF119" s="376"/>
      <c r="NKG119" s="376"/>
      <c r="NKH119" s="376"/>
      <c r="NKI119" s="376"/>
      <c r="NKJ119" s="376"/>
      <c r="NKK119" s="376"/>
      <c r="NKL119" s="376"/>
      <c r="NKM119" s="376"/>
      <c r="NKN119" s="376"/>
      <c r="NKO119" s="376"/>
      <c r="NKP119" s="376"/>
      <c r="NKQ119" s="376"/>
      <c r="NKR119" s="376"/>
      <c r="NKS119" s="376"/>
      <c r="NKT119" s="376"/>
      <c r="NKU119" s="376"/>
      <c r="NKV119" s="376"/>
      <c r="NKW119" s="376"/>
      <c r="NKX119" s="376"/>
      <c r="NKY119" s="376"/>
      <c r="NKZ119" s="376"/>
      <c r="NLA119" s="376"/>
      <c r="NLB119" s="376"/>
      <c r="NLC119" s="376"/>
      <c r="NLD119" s="376"/>
      <c r="NLE119" s="376"/>
      <c r="NLF119" s="376"/>
      <c r="NLG119" s="376"/>
      <c r="NLH119" s="376"/>
      <c r="NLI119" s="376"/>
      <c r="NLJ119" s="376"/>
      <c r="NLK119" s="376"/>
      <c r="NLL119" s="376"/>
      <c r="NLM119" s="376"/>
      <c r="NLN119" s="376"/>
      <c r="NLO119" s="376"/>
      <c r="NLP119" s="376"/>
      <c r="NLQ119" s="376"/>
      <c r="NLR119" s="376"/>
      <c r="NLS119" s="376"/>
      <c r="NLT119" s="376"/>
      <c r="NLU119" s="376"/>
      <c r="NLV119" s="376"/>
      <c r="NLW119" s="376"/>
      <c r="NLX119" s="376"/>
      <c r="NLY119" s="376"/>
      <c r="NLZ119" s="376"/>
      <c r="NMA119" s="376"/>
      <c r="NMB119" s="376"/>
      <c r="NMC119" s="376"/>
      <c r="NMD119" s="376"/>
      <c r="NME119" s="376"/>
      <c r="NMF119" s="376"/>
      <c r="NMG119" s="376"/>
      <c r="NMH119" s="376"/>
      <c r="NMI119" s="376"/>
      <c r="NMJ119" s="376"/>
      <c r="NMK119" s="376"/>
      <c r="NML119" s="376"/>
      <c r="NMM119" s="376"/>
      <c r="NMN119" s="376"/>
      <c r="NMO119" s="376"/>
      <c r="NMP119" s="376"/>
      <c r="NMQ119" s="376"/>
      <c r="NMR119" s="376"/>
      <c r="NMS119" s="376"/>
      <c r="NMT119" s="376"/>
      <c r="NMU119" s="376"/>
      <c r="NMV119" s="376"/>
      <c r="NMW119" s="376"/>
      <c r="NMX119" s="376"/>
      <c r="NMY119" s="376"/>
      <c r="NMZ119" s="376"/>
      <c r="NNA119" s="376"/>
      <c r="NNB119" s="376"/>
      <c r="NNC119" s="376"/>
      <c r="NND119" s="376"/>
      <c r="NNE119" s="376"/>
      <c r="NNF119" s="376"/>
      <c r="NNG119" s="376"/>
      <c r="NNH119" s="376"/>
      <c r="NNI119" s="376"/>
      <c r="NNJ119" s="376"/>
      <c r="NNK119" s="376"/>
      <c r="NNL119" s="376"/>
      <c r="NNM119" s="376"/>
      <c r="NNN119" s="376"/>
      <c r="NNO119" s="376"/>
      <c r="NNP119" s="376"/>
      <c r="NNQ119" s="376"/>
      <c r="NNR119" s="376"/>
      <c r="NNS119" s="376"/>
      <c r="NNT119" s="376"/>
      <c r="NNU119" s="376"/>
      <c r="NNV119" s="376"/>
      <c r="NNW119" s="376"/>
      <c r="NNX119" s="376"/>
      <c r="NNY119" s="376"/>
      <c r="NNZ119" s="376"/>
      <c r="NOA119" s="376"/>
      <c r="NOB119" s="376"/>
      <c r="NOC119" s="376"/>
      <c r="NOD119" s="376"/>
      <c r="NOE119" s="376"/>
      <c r="NOF119" s="376"/>
      <c r="NOG119" s="376"/>
      <c r="NOH119" s="376"/>
      <c r="NOI119" s="376"/>
      <c r="NOJ119" s="376"/>
      <c r="NOK119" s="376"/>
      <c r="NOL119" s="376"/>
      <c r="NOM119" s="376"/>
      <c r="NON119" s="376"/>
      <c r="NOO119" s="376"/>
      <c r="NOP119" s="376"/>
      <c r="NOQ119" s="376"/>
      <c r="NOR119" s="376"/>
      <c r="NOS119" s="376"/>
      <c r="NOT119" s="376"/>
      <c r="NOU119" s="376"/>
      <c r="NOV119" s="376"/>
      <c r="NOW119" s="376"/>
      <c r="NOX119" s="376"/>
      <c r="NOY119" s="376"/>
      <c r="NOZ119" s="376"/>
      <c r="NPA119" s="376"/>
      <c r="NPB119" s="376"/>
      <c r="NPC119" s="376"/>
      <c r="NPD119" s="376"/>
      <c r="NPE119" s="376"/>
      <c r="NPF119" s="376"/>
      <c r="NPG119" s="376"/>
      <c r="NPH119" s="376"/>
      <c r="NPI119" s="376"/>
      <c r="NPJ119" s="376"/>
      <c r="NPK119" s="376"/>
      <c r="NPL119" s="376"/>
      <c r="NPM119" s="376"/>
      <c r="NPN119" s="376"/>
      <c r="NPO119" s="376"/>
      <c r="NPP119" s="376"/>
      <c r="NPQ119" s="376"/>
      <c r="NPR119" s="376"/>
      <c r="NPS119" s="376"/>
      <c r="NPT119" s="376"/>
      <c r="NPU119" s="376"/>
      <c r="NPV119" s="376"/>
      <c r="NPW119" s="376"/>
      <c r="NPX119" s="376"/>
      <c r="NPY119" s="376"/>
      <c r="NPZ119" s="376"/>
      <c r="NQA119" s="376"/>
      <c r="NQB119" s="376"/>
      <c r="NQC119" s="376"/>
      <c r="NQD119" s="376"/>
      <c r="NQE119" s="376"/>
      <c r="NQF119" s="376"/>
      <c r="NQG119" s="376"/>
      <c r="NQH119" s="376"/>
      <c r="NQI119" s="376"/>
      <c r="NQJ119" s="376"/>
      <c r="NQK119" s="376"/>
      <c r="NQL119" s="376"/>
      <c r="NQM119" s="376"/>
      <c r="NQN119" s="376"/>
      <c r="NQO119" s="376"/>
      <c r="NQP119" s="376"/>
      <c r="NQQ119" s="376"/>
      <c r="NQR119" s="376"/>
      <c r="NQS119" s="376"/>
      <c r="NQT119" s="376"/>
      <c r="NQU119" s="376"/>
      <c r="NQV119" s="376"/>
      <c r="NQW119" s="376"/>
      <c r="NQX119" s="376"/>
      <c r="NQY119" s="376"/>
      <c r="NQZ119" s="376"/>
      <c r="NRA119" s="376"/>
      <c r="NRB119" s="376"/>
      <c r="NRC119" s="376"/>
      <c r="NRD119" s="376"/>
      <c r="NRE119" s="376"/>
      <c r="NRF119" s="376"/>
      <c r="NRG119" s="376"/>
      <c r="NRH119" s="376"/>
      <c r="NRI119" s="376"/>
      <c r="NRJ119" s="376"/>
      <c r="NRK119" s="376"/>
      <c r="NRL119" s="376"/>
      <c r="NRM119" s="376"/>
      <c r="NRN119" s="376"/>
      <c r="NRO119" s="376"/>
      <c r="NRP119" s="376"/>
      <c r="NRQ119" s="376"/>
      <c r="NRR119" s="376"/>
      <c r="NRS119" s="376"/>
      <c r="NRT119" s="376"/>
      <c r="NRU119" s="376"/>
      <c r="NRV119" s="376"/>
      <c r="NRW119" s="376"/>
      <c r="NRX119" s="376"/>
      <c r="NRY119" s="376"/>
      <c r="NRZ119" s="376"/>
      <c r="NSA119" s="376"/>
      <c r="NSB119" s="376"/>
      <c r="NSC119" s="376"/>
      <c r="NSD119" s="376"/>
      <c r="NSE119" s="376"/>
      <c r="NSF119" s="376"/>
      <c r="NSG119" s="376"/>
      <c r="NSH119" s="376"/>
      <c r="NSI119" s="376"/>
      <c r="NSJ119" s="376"/>
      <c r="NSK119" s="376"/>
      <c r="NSL119" s="376"/>
      <c r="NSM119" s="376"/>
      <c r="NSN119" s="376"/>
      <c r="NSO119" s="376"/>
      <c r="NSP119" s="376"/>
      <c r="NSQ119" s="376"/>
      <c r="NSR119" s="376"/>
      <c r="NSS119" s="376"/>
      <c r="NST119" s="376"/>
      <c r="NSU119" s="376"/>
      <c r="NSV119" s="376"/>
      <c r="NSW119" s="376"/>
      <c r="NSX119" s="376"/>
      <c r="NSY119" s="376"/>
      <c r="NSZ119" s="376"/>
      <c r="NTA119" s="376"/>
      <c r="NTB119" s="376"/>
      <c r="NTC119" s="376"/>
      <c r="NTD119" s="376"/>
      <c r="NTE119" s="376"/>
      <c r="NTF119" s="376"/>
      <c r="NTG119" s="376"/>
      <c r="NTH119" s="376"/>
      <c r="NTI119" s="376"/>
      <c r="NTJ119" s="376"/>
      <c r="NTK119" s="376"/>
      <c r="NTL119" s="376"/>
      <c r="NTM119" s="376"/>
      <c r="NTN119" s="376"/>
      <c r="NTO119" s="376"/>
      <c r="NTP119" s="376"/>
      <c r="NTQ119" s="376"/>
      <c r="NTR119" s="376"/>
      <c r="NTS119" s="376"/>
      <c r="NTT119" s="376"/>
      <c r="NTU119" s="376"/>
      <c r="NTV119" s="376"/>
      <c r="NTW119" s="376"/>
      <c r="NTX119" s="376"/>
      <c r="NTY119" s="376"/>
      <c r="NTZ119" s="376"/>
      <c r="NUA119" s="376"/>
      <c r="NUB119" s="376"/>
      <c r="NUC119" s="376"/>
      <c r="NUD119" s="376"/>
      <c r="NUE119" s="376"/>
      <c r="NUF119" s="376"/>
      <c r="NUG119" s="376"/>
      <c r="NUH119" s="376"/>
      <c r="NUI119" s="376"/>
      <c r="NUJ119" s="376"/>
      <c r="NUK119" s="376"/>
      <c r="NUL119" s="376"/>
      <c r="NUM119" s="376"/>
      <c r="NUN119" s="376"/>
      <c r="NUO119" s="376"/>
      <c r="NUP119" s="376"/>
      <c r="NUQ119" s="376"/>
      <c r="NUR119" s="376"/>
      <c r="NUS119" s="376"/>
      <c r="NUT119" s="376"/>
      <c r="NUU119" s="376"/>
      <c r="NUV119" s="376"/>
      <c r="NUW119" s="376"/>
      <c r="NUX119" s="376"/>
      <c r="NUY119" s="376"/>
      <c r="NUZ119" s="376"/>
      <c r="NVA119" s="376"/>
      <c r="NVB119" s="376"/>
      <c r="NVC119" s="376"/>
      <c r="NVD119" s="376"/>
      <c r="NVE119" s="376"/>
      <c r="NVF119" s="376"/>
      <c r="NVG119" s="376"/>
      <c r="NVH119" s="376"/>
      <c r="NVI119" s="376"/>
      <c r="NVJ119" s="376"/>
      <c r="NVK119" s="376"/>
      <c r="NVL119" s="376"/>
      <c r="NVM119" s="376"/>
      <c r="NVN119" s="376"/>
      <c r="NVO119" s="376"/>
      <c r="NVP119" s="376"/>
      <c r="NVQ119" s="376"/>
      <c r="NVR119" s="376"/>
      <c r="NVS119" s="376"/>
      <c r="NVT119" s="376"/>
      <c r="NVU119" s="376"/>
      <c r="NVV119" s="376"/>
      <c r="NVW119" s="376"/>
      <c r="NVX119" s="376"/>
      <c r="NVY119" s="376"/>
      <c r="NVZ119" s="376"/>
      <c r="NWA119" s="376"/>
      <c r="NWB119" s="376"/>
      <c r="NWC119" s="376"/>
      <c r="NWD119" s="376"/>
      <c r="NWE119" s="376"/>
      <c r="NWF119" s="376"/>
      <c r="NWG119" s="376"/>
      <c r="NWH119" s="376"/>
      <c r="NWI119" s="376"/>
      <c r="NWJ119" s="376"/>
      <c r="NWK119" s="376"/>
      <c r="NWL119" s="376"/>
      <c r="NWM119" s="376"/>
      <c r="NWN119" s="376"/>
      <c r="NWO119" s="376"/>
      <c r="NWP119" s="376"/>
      <c r="NWQ119" s="376"/>
      <c r="NWR119" s="376"/>
      <c r="NWS119" s="376"/>
      <c r="NWT119" s="376"/>
      <c r="NWU119" s="376"/>
      <c r="NWV119" s="376"/>
      <c r="NWW119" s="376"/>
      <c r="NWX119" s="376"/>
      <c r="NWY119" s="376"/>
      <c r="NWZ119" s="376"/>
      <c r="NXA119" s="376"/>
      <c r="NXB119" s="376"/>
      <c r="NXC119" s="376"/>
      <c r="NXD119" s="376"/>
      <c r="NXE119" s="376"/>
      <c r="NXF119" s="376"/>
      <c r="NXG119" s="376"/>
      <c r="NXH119" s="376"/>
      <c r="NXI119" s="376"/>
      <c r="NXJ119" s="376"/>
      <c r="NXK119" s="376"/>
      <c r="NXL119" s="376"/>
      <c r="NXM119" s="376"/>
      <c r="NXN119" s="376"/>
      <c r="NXO119" s="376"/>
      <c r="NXP119" s="376"/>
      <c r="NXQ119" s="376"/>
      <c r="NXR119" s="376"/>
      <c r="NXS119" s="376"/>
      <c r="NXT119" s="376"/>
      <c r="NXU119" s="376"/>
      <c r="NXV119" s="376"/>
      <c r="NXW119" s="376"/>
      <c r="NXX119" s="376"/>
      <c r="NXY119" s="376"/>
      <c r="NXZ119" s="376"/>
      <c r="NYA119" s="376"/>
      <c r="NYB119" s="376"/>
      <c r="NYC119" s="376"/>
      <c r="NYD119" s="376"/>
      <c r="NYE119" s="376"/>
      <c r="NYF119" s="376"/>
      <c r="NYG119" s="376"/>
      <c r="NYH119" s="376"/>
      <c r="NYI119" s="376"/>
      <c r="NYJ119" s="376"/>
      <c r="NYK119" s="376"/>
      <c r="NYL119" s="376"/>
      <c r="NYM119" s="376"/>
      <c r="NYN119" s="376"/>
      <c r="NYO119" s="376"/>
      <c r="NYP119" s="376"/>
      <c r="NYQ119" s="376"/>
      <c r="NYR119" s="376"/>
      <c r="NYS119" s="376"/>
      <c r="NYT119" s="376"/>
      <c r="NYU119" s="376"/>
      <c r="NYV119" s="376"/>
      <c r="NYW119" s="376"/>
      <c r="NYX119" s="376"/>
      <c r="NYY119" s="376"/>
      <c r="NYZ119" s="376"/>
      <c r="NZA119" s="376"/>
      <c r="NZB119" s="376"/>
      <c r="NZC119" s="376"/>
      <c r="NZD119" s="376"/>
      <c r="NZE119" s="376"/>
      <c r="NZF119" s="376"/>
      <c r="NZG119" s="376"/>
      <c r="NZH119" s="376"/>
      <c r="NZI119" s="376"/>
      <c r="NZJ119" s="376"/>
      <c r="NZK119" s="376"/>
      <c r="NZL119" s="376"/>
      <c r="NZM119" s="376"/>
      <c r="NZN119" s="376"/>
      <c r="NZO119" s="376"/>
      <c r="NZP119" s="376"/>
      <c r="NZQ119" s="376"/>
      <c r="NZR119" s="376"/>
      <c r="NZS119" s="376"/>
      <c r="NZT119" s="376"/>
      <c r="NZU119" s="376"/>
      <c r="NZV119" s="376"/>
      <c r="NZW119" s="376"/>
      <c r="NZX119" s="376"/>
      <c r="NZY119" s="376"/>
      <c r="NZZ119" s="376"/>
      <c r="OAA119" s="376"/>
      <c r="OAB119" s="376"/>
      <c r="OAC119" s="376"/>
      <c r="OAD119" s="376"/>
      <c r="OAE119" s="376"/>
      <c r="OAF119" s="376"/>
      <c r="OAG119" s="376"/>
      <c r="OAH119" s="376"/>
      <c r="OAI119" s="376"/>
      <c r="OAJ119" s="376"/>
      <c r="OAK119" s="376"/>
      <c r="OAL119" s="376"/>
      <c r="OAM119" s="376"/>
      <c r="OAN119" s="376"/>
      <c r="OAO119" s="376"/>
      <c r="OAP119" s="376"/>
      <c r="OAQ119" s="376"/>
      <c r="OAR119" s="376"/>
      <c r="OAS119" s="376"/>
      <c r="OAT119" s="376"/>
      <c r="OAU119" s="376"/>
      <c r="OAV119" s="376"/>
      <c r="OAW119" s="376"/>
      <c r="OAX119" s="376"/>
      <c r="OAY119" s="376"/>
      <c r="OAZ119" s="376"/>
      <c r="OBA119" s="376"/>
      <c r="OBB119" s="376"/>
      <c r="OBC119" s="376"/>
      <c r="OBD119" s="376"/>
      <c r="OBE119" s="376"/>
      <c r="OBF119" s="376"/>
      <c r="OBG119" s="376"/>
      <c r="OBH119" s="376"/>
      <c r="OBI119" s="376"/>
      <c r="OBJ119" s="376"/>
      <c r="OBK119" s="376"/>
      <c r="OBL119" s="376"/>
      <c r="OBM119" s="376"/>
      <c r="OBN119" s="376"/>
      <c r="OBO119" s="376"/>
      <c r="OBP119" s="376"/>
      <c r="OBQ119" s="376"/>
      <c r="OBR119" s="376"/>
      <c r="OBS119" s="376"/>
      <c r="OBT119" s="376"/>
      <c r="OBU119" s="376"/>
      <c r="OBV119" s="376"/>
      <c r="OBW119" s="376"/>
      <c r="OBX119" s="376"/>
      <c r="OBY119" s="376"/>
      <c r="OBZ119" s="376"/>
      <c r="OCA119" s="376"/>
      <c r="OCB119" s="376"/>
      <c r="OCC119" s="376"/>
      <c r="OCD119" s="376"/>
      <c r="OCE119" s="376"/>
      <c r="OCF119" s="376"/>
      <c r="OCG119" s="376"/>
      <c r="OCH119" s="376"/>
      <c r="OCI119" s="376"/>
      <c r="OCJ119" s="376"/>
      <c r="OCK119" s="376"/>
      <c r="OCL119" s="376"/>
      <c r="OCM119" s="376"/>
      <c r="OCN119" s="376"/>
      <c r="OCO119" s="376"/>
      <c r="OCP119" s="376"/>
      <c r="OCQ119" s="376"/>
      <c r="OCR119" s="376"/>
      <c r="OCS119" s="376"/>
      <c r="OCT119" s="376"/>
      <c r="OCU119" s="376"/>
      <c r="OCV119" s="376"/>
      <c r="OCW119" s="376"/>
      <c r="OCX119" s="376"/>
      <c r="OCY119" s="376"/>
      <c r="OCZ119" s="376"/>
      <c r="ODA119" s="376"/>
      <c r="ODB119" s="376"/>
      <c r="ODC119" s="376"/>
      <c r="ODD119" s="376"/>
      <c r="ODE119" s="376"/>
      <c r="ODF119" s="376"/>
      <c r="ODG119" s="376"/>
      <c r="ODH119" s="376"/>
      <c r="ODI119" s="376"/>
      <c r="ODJ119" s="376"/>
      <c r="ODK119" s="376"/>
      <c r="ODL119" s="376"/>
      <c r="ODM119" s="376"/>
      <c r="ODN119" s="376"/>
      <c r="ODO119" s="376"/>
      <c r="ODP119" s="376"/>
      <c r="ODQ119" s="376"/>
      <c r="ODR119" s="376"/>
      <c r="ODS119" s="376"/>
      <c r="ODT119" s="376"/>
      <c r="ODU119" s="376"/>
      <c r="ODV119" s="376"/>
      <c r="ODW119" s="376"/>
      <c r="ODX119" s="376"/>
      <c r="ODY119" s="376"/>
      <c r="ODZ119" s="376"/>
      <c r="OEA119" s="376"/>
      <c r="OEB119" s="376"/>
      <c r="OEC119" s="376"/>
      <c r="OED119" s="376"/>
      <c r="OEE119" s="376"/>
      <c r="OEF119" s="376"/>
      <c r="OEG119" s="376"/>
      <c r="OEH119" s="376"/>
      <c r="OEI119" s="376"/>
      <c r="OEJ119" s="376"/>
      <c r="OEK119" s="376"/>
      <c r="OEL119" s="376"/>
      <c r="OEM119" s="376"/>
      <c r="OEN119" s="376"/>
      <c r="OEO119" s="376"/>
      <c r="OEP119" s="376"/>
      <c r="OEQ119" s="376"/>
      <c r="OER119" s="376"/>
      <c r="OES119" s="376"/>
      <c r="OET119" s="376"/>
      <c r="OEU119" s="376"/>
      <c r="OEV119" s="376"/>
      <c r="OEW119" s="376"/>
      <c r="OEX119" s="376"/>
      <c r="OEY119" s="376"/>
      <c r="OEZ119" s="376"/>
      <c r="OFA119" s="376"/>
      <c r="OFB119" s="376"/>
      <c r="OFC119" s="376"/>
      <c r="OFD119" s="376"/>
      <c r="OFE119" s="376"/>
      <c r="OFF119" s="376"/>
      <c r="OFG119" s="376"/>
      <c r="OFH119" s="376"/>
      <c r="OFI119" s="376"/>
      <c r="OFJ119" s="376"/>
      <c r="OFK119" s="376"/>
      <c r="OFL119" s="376"/>
      <c r="OFM119" s="376"/>
      <c r="OFN119" s="376"/>
      <c r="OFO119" s="376"/>
      <c r="OFP119" s="376"/>
      <c r="OFQ119" s="376"/>
      <c r="OFR119" s="376"/>
      <c r="OFS119" s="376"/>
      <c r="OFT119" s="376"/>
      <c r="OFU119" s="376"/>
      <c r="OFV119" s="376"/>
      <c r="OFW119" s="376"/>
      <c r="OFX119" s="376"/>
      <c r="OFY119" s="376"/>
      <c r="OFZ119" s="376"/>
      <c r="OGA119" s="376"/>
      <c r="OGB119" s="376"/>
      <c r="OGC119" s="376"/>
      <c r="OGD119" s="376"/>
      <c r="OGE119" s="376"/>
      <c r="OGF119" s="376"/>
      <c r="OGG119" s="376"/>
      <c r="OGH119" s="376"/>
      <c r="OGI119" s="376"/>
      <c r="OGJ119" s="376"/>
      <c r="OGK119" s="376"/>
      <c r="OGL119" s="376"/>
      <c r="OGM119" s="376"/>
      <c r="OGN119" s="376"/>
      <c r="OGO119" s="376"/>
      <c r="OGP119" s="376"/>
      <c r="OGQ119" s="376"/>
      <c r="OGR119" s="376"/>
      <c r="OGS119" s="376"/>
      <c r="OGT119" s="376"/>
      <c r="OGU119" s="376"/>
      <c r="OGV119" s="376"/>
      <c r="OGW119" s="376"/>
      <c r="OGX119" s="376"/>
      <c r="OGY119" s="376"/>
      <c r="OGZ119" s="376"/>
      <c r="OHA119" s="376"/>
      <c r="OHB119" s="376"/>
      <c r="OHC119" s="376"/>
      <c r="OHD119" s="376"/>
      <c r="OHE119" s="376"/>
      <c r="OHF119" s="376"/>
      <c r="OHG119" s="376"/>
      <c r="OHH119" s="376"/>
      <c r="OHI119" s="376"/>
      <c r="OHJ119" s="376"/>
      <c r="OHK119" s="376"/>
      <c r="OHL119" s="376"/>
      <c r="OHM119" s="376"/>
      <c r="OHN119" s="376"/>
      <c r="OHO119" s="376"/>
      <c r="OHP119" s="376"/>
      <c r="OHQ119" s="376"/>
      <c r="OHR119" s="376"/>
      <c r="OHS119" s="376"/>
      <c r="OHT119" s="376"/>
      <c r="OHU119" s="376"/>
      <c r="OHV119" s="376"/>
      <c r="OHW119" s="376"/>
      <c r="OHX119" s="376"/>
      <c r="OHY119" s="376"/>
      <c r="OHZ119" s="376"/>
      <c r="OIA119" s="376"/>
      <c r="OIB119" s="376"/>
      <c r="OIC119" s="376"/>
      <c r="OID119" s="376"/>
      <c r="OIE119" s="376"/>
      <c r="OIF119" s="376"/>
      <c r="OIG119" s="376"/>
      <c r="OIH119" s="376"/>
      <c r="OII119" s="376"/>
      <c r="OIJ119" s="376"/>
      <c r="OIK119" s="376"/>
      <c r="OIL119" s="376"/>
      <c r="OIM119" s="376"/>
      <c r="OIN119" s="376"/>
      <c r="OIO119" s="376"/>
      <c r="OIP119" s="376"/>
      <c r="OIQ119" s="376"/>
      <c r="OIR119" s="376"/>
      <c r="OIS119" s="376"/>
      <c r="OIT119" s="376"/>
      <c r="OIU119" s="376"/>
      <c r="OIV119" s="376"/>
      <c r="OIW119" s="376"/>
      <c r="OIX119" s="376"/>
      <c r="OIY119" s="376"/>
      <c r="OIZ119" s="376"/>
      <c r="OJA119" s="376"/>
      <c r="OJB119" s="376"/>
      <c r="OJC119" s="376"/>
      <c r="OJD119" s="376"/>
      <c r="OJE119" s="376"/>
      <c r="OJF119" s="376"/>
      <c r="OJG119" s="376"/>
      <c r="OJH119" s="376"/>
      <c r="OJI119" s="376"/>
      <c r="OJJ119" s="376"/>
      <c r="OJK119" s="376"/>
      <c r="OJL119" s="376"/>
      <c r="OJM119" s="376"/>
      <c r="OJN119" s="376"/>
      <c r="OJO119" s="376"/>
      <c r="OJP119" s="376"/>
      <c r="OJQ119" s="376"/>
      <c r="OJR119" s="376"/>
      <c r="OJS119" s="376"/>
      <c r="OJT119" s="376"/>
      <c r="OJU119" s="376"/>
      <c r="OJV119" s="376"/>
      <c r="OJW119" s="376"/>
      <c r="OJX119" s="376"/>
      <c r="OJY119" s="376"/>
      <c r="OJZ119" s="376"/>
      <c r="OKA119" s="376"/>
      <c r="OKB119" s="376"/>
      <c r="OKC119" s="376"/>
      <c r="OKD119" s="376"/>
      <c r="OKE119" s="376"/>
      <c r="OKF119" s="376"/>
      <c r="OKG119" s="376"/>
      <c r="OKH119" s="376"/>
      <c r="OKI119" s="376"/>
      <c r="OKJ119" s="376"/>
      <c r="OKK119" s="376"/>
      <c r="OKL119" s="376"/>
      <c r="OKM119" s="376"/>
      <c r="OKN119" s="376"/>
      <c r="OKO119" s="376"/>
      <c r="OKP119" s="376"/>
      <c r="OKQ119" s="376"/>
      <c r="OKR119" s="376"/>
      <c r="OKS119" s="376"/>
      <c r="OKT119" s="376"/>
      <c r="OKU119" s="376"/>
      <c r="OKV119" s="376"/>
      <c r="OKW119" s="376"/>
      <c r="OKX119" s="376"/>
      <c r="OKY119" s="376"/>
      <c r="OKZ119" s="376"/>
      <c r="OLA119" s="376"/>
      <c r="OLB119" s="376"/>
      <c r="OLC119" s="376"/>
      <c r="OLD119" s="376"/>
      <c r="OLE119" s="376"/>
      <c r="OLF119" s="376"/>
      <c r="OLG119" s="376"/>
      <c r="OLH119" s="376"/>
      <c r="OLI119" s="376"/>
      <c r="OLJ119" s="376"/>
      <c r="OLK119" s="376"/>
      <c r="OLL119" s="376"/>
      <c r="OLM119" s="376"/>
      <c r="OLN119" s="376"/>
      <c r="OLO119" s="376"/>
      <c r="OLP119" s="376"/>
      <c r="OLQ119" s="376"/>
      <c r="OLR119" s="376"/>
      <c r="OLS119" s="376"/>
      <c r="OLT119" s="376"/>
      <c r="OLU119" s="376"/>
      <c r="OLV119" s="376"/>
      <c r="OLW119" s="376"/>
      <c r="OLX119" s="376"/>
      <c r="OLY119" s="376"/>
      <c r="OLZ119" s="376"/>
      <c r="OMA119" s="376"/>
      <c r="OMB119" s="376"/>
      <c r="OMC119" s="376"/>
      <c r="OMD119" s="376"/>
      <c r="OME119" s="376"/>
      <c r="OMF119" s="376"/>
      <c r="OMG119" s="376"/>
      <c r="OMH119" s="376"/>
      <c r="OMI119" s="376"/>
      <c r="OMJ119" s="376"/>
      <c r="OMK119" s="376"/>
      <c r="OML119" s="376"/>
      <c r="OMM119" s="376"/>
      <c r="OMN119" s="376"/>
      <c r="OMO119" s="376"/>
      <c r="OMP119" s="376"/>
      <c r="OMQ119" s="376"/>
      <c r="OMR119" s="376"/>
      <c r="OMS119" s="376"/>
      <c r="OMT119" s="376"/>
      <c r="OMU119" s="376"/>
      <c r="OMV119" s="376"/>
      <c r="OMW119" s="376"/>
      <c r="OMX119" s="376"/>
      <c r="OMY119" s="376"/>
      <c r="OMZ119" s="376"/>
      <c r="ONA119" s="376"/>
      <c r="ONB119" s="376"/>
      <c r="ONC119" s="376"/>
      <c r="OND119" s="376"/>
      <c r="ONE119" s="376"/>
      <c r="ONF119" s="376"/>
      <c r="ONG119" s="376"/>
      <c r="ONH119" s="376"/>
      <c r="ONI119" s="376"/>
      <c r="ONJ119" s="376"/>
      <c r="ONK119" s="376"/>
      <c r="ONL119" s="376"/>
      <c r="ONM119" s="376"/>
      <c r="ONN119" s="376"/>
      <c r="ONO119" s="376"/>
      <c r="ONP119" s="376"/>
      <c r="ONQ119" s="376"/>
      <c r="ONR119" s="376"/>
      <c r="ONS119" s="376"/>
      <c r="ONT119" s="376"/>
      <c r="ONU119" s="376"/>
      <c r="ONV119" s="376"/>
      <c r="ONW119" s="376"/>
      <c r="ONX119" s="376"/>
      <c r="ONY119" s="376"/>
      <c r="ONZ119" s="376"/>
      <c r="OOA119" s="376"/>
      <c r="OOB119" s="376"/>
      <c r="OOC119" s="376"/>
      <c r="OOD119" s="376"/>
      <c r="OOE119" s="376"/>
      <c r="OOF119" s="376"/>
      <c r="OOG119" s="376"/>
      <c r="OOH119" s="376"/>
      <c r="OOI119" s="376"/>
      <c r="OOJ119" s="376"/>
      <c r="OOK119" s="376"/>
      <c r="OOL119" s="376"/>
      <c r="OOM119" s="376"/>
      <c r="OON119" s="376"/>
      <c r="OOO119" s="376"/>
      <c r="OOP119" s="376"/>
      <c r="OOQ119" s="376"/>
      <c r="OOR119" s="376"/>
      <c r="OOS119" s="376"/>
      <c r="OOT119" s="376"/>
      <c r="OOU119" s="376"/>
      <c r="OOV119" s="376"/>
      <c r="OOW119" s="376"/>
      <c r="OOX119" s="376"/>
      <c r="OOY119" s="376"/>
      <c r="OOZ119" s="376"/>
      <c r="OPA119" s="376"/>
      <c r="OPB119" s="376"/>
      <c r="OPC119" s="376"/>
      <c r="OPD119" s="376"/>
      <c r="OPE119" s="376"/>
      <c r="OPF119" s="376"/>
      <c r="OPG119" s="376"/>
      <c r="OPH119" s="376"/>
      <c r="OPI119" s="376"/>
      <c r="OPJ119" s="376"/>
      <c r="OPK119" s="376"/>
      <c r="OPL119" s="376"/>
      <c r="OPM119" s="376"/>
      <c r="OPN119" s="376"/>
      <c r="OPO119" s="376"/>
      <c r="OPP119" s="376"/>
      <c r="OPQ119" s="376"/>
      <c r="OPR119" s="376"/>
      <c r="OPS119" s="376"/>
      <c r="OPT119" s="376"/>
      <c r="OPU119" s="376"/>
      <c r="OPV119" s="376"/>
      <c r="OPW119" s="376"/>
      <c r="OPX119" s="376"/>
      <c r="OPY119" s="376"/>
      <c r="OPZ119" s="376"/>
      <c r="OQA119" s="376"/>
      <c r="OQB119" s="376"/>
      <c r="OQC119" s="376"/>
      <c r="OQD119" s="376"/>
      <c r="OQE119" s="376"/>
      <c r="OQF119" s="376"/>
      <c r="OQG119" s="376"/>
      <c r="OQH119" s="376"/>
      <c r="OQI119" s="376"/>
      <c r="OQJ119" s="376"/>
      <c r="OQK119" s="376"/>
      <c r="OQL119" s="376"/>
      <c r="OQM119" s="376"/>
      <c r="OQN119" s="376"/>
      <c r="OQO119" s="376"/>
      <c r="OQP119" s="376"/>
      <c r="OQQ119" s="376"/>
      <c r="OQR119" s="376"/>
      <c r="OQS119" s="376"/>
      <c r="OQT119" s="376"/>
      <c r="OQU119" s="376"/>
      <c r="OQV119" s="376"/>
      <c r="OQW119" s="376"/>
      <c r="OQX119" s="376"/>
      <c r="OQY119" s="376"/>
      <c r="OQZ119" s="376"/>
      <c r="ORA119" s="376"/>
      <c r="ORB119" s="376"/>
      <c r="ORC119" s="376"/>
      <c r="ORD119" s="376"/>
      <c r="ORE119" s="376"/>
      <c r="ORF119" s="376"/>
      <c r="ORG119" s="376"/>
      <c r="ORH119" s="376"/>
      <c r="ORI119" s="376"/>
      <c r="ORJ119" s="376"/>
      <c r="ORK119" s="376"/>
      <c r="ORL119" s="376"/>
      <c r="ORM119" s="376"/>
      <c r="ORN119" s="376"/>
      <c r="ORO119" s="376"/>
      <c r="ORP119" s="376"/>
      <c r="ORQ119" s="376"/>
      <c r="ORR119" s="376"/>
      <c r="ORS119" s="376"/>
      <c r="ORT119" s="376"/>
      <c r="ORU119" s="376"/>
      <c r="ORV119" s="376"/>
      <c r="ORW119" s="376"/>
      <c r="ORX119" s="376"/>
      <c r="ORY119" s="376"/>
      <c r="ORZ119" s="376"/>
      <c r="OSA119" s="376"/>
      <c r="OSB119" s="376"/>
      <c r="OSC119" s="376"/>
      <c r="OSD119" s="376"/>
      <c r="OSE119" s="376"/>
      <c r="OSF119" s="376"/>
      <c r="OSG119" s="376"/>
      <c r="OSH119" s="376"/>
      <c r="OSI119" s="376"/>
      <c r="OSJ119" s="376"/>
      <c r="OSK119" s="376"/>
      <c r="OSL119" s="376"/>
      <c r="OSM119" s="376"/>
      <c r="OSN119" s="376"/>
      <c r="OSO119" s="376"/>
      <c r="OSP119" s="376"/>
      <c r="OSQ119" s="376"/>
      <c r="OSR119" s="376"/>
      <c r="OSS119" s="376"/>
      <c r="OST119" s="376"/>
      <c r="OSU119" s="376"/>
      <c r="OSV119" s="376"/>
      <c r="OSW119" s="376"/>
      <c r="OSX119" s="376"/>
      <c r="OSY119" s="376"/>
      <c r="OSZ119" s="376"/>
      <c r="OTA119" s="376"/>
      <c r="OTB119" s="376"/>
      <c r="OTC119" s="376"/>
      <c r="OTD119" s="376"/>
      <c r="OTE119" s="376"/>
      <c r="OTF119" s="376"/>
      <c r="OTG119" s="376"/>
      <c r="OTH119" s="376"/>
      <c r="OTI119" s="376"/>
      <c r="OTJ119" s="376"/>
      <c r="OTK119" s="376"/>
      <c r="OTL119" s="376"/>
      <c r="OTM119" s="376"/>
      <c r="OTN119" s="376"/>
      <c r="OTO119" s="376"/>
      <c r="OTP119" s="376"/>
      <c r="OTQ119" s="376"/>
      <c r="OTR119" s="376"/>
      <c r="OTS119" s="376"/>
      <c r="OTT119" s="376"/>
      <c r="OTU119" s="376"/>
      <c r="OTV119" s="376"/>
      <c r="OTW119" s="376"/>
      <c r="OTX119" s="376"/>
      <c r="OTY119" s="376"/>
      <c r="OTZ119" s="376"/>
      <c r="OUA119" s="376"/>
      <c r="OUB119" s="376"/>
      <c r="OUC119" s="376"/>
      <c r="OUD119" s="376"/>
      <c r="OUE119" s="376"/>
      <c r="OUF119" s="376"/>
      <c r="OUG119" s="376"/>
      <c r="OUH119" s="376"/>
      <c r="OUI119" s="376"/>
      <c r="OUJ119" s="376"/>
      <c r="OUK119" s="376"/>
      <c r="OUL119" s="376"/>
      <c r="OUM119" s="376"/>
      <c r="OUN119" s="376"/>
      <c r="OUO119" s="376"/>
      <c r="OUP119" s="376"/>
      <c r="OUQ119" s="376"/>
      <c r="OUR119" s="376"/>
      <c r="OUS119" s="376"/>
      <c r="OUT119" s="376"/>
      <c r="OUU119" s="376"/>
      <c r="OUV119" s="376"/>
      <c r="OUW119" s="376"/>
      <c r="OUX119" s="376"/>
      <c r="OUY119" s="376"/>
      <c r="OUZ119" s="376"/>
      <c r="OVA119" s="376"/>
      <c r="OVB119" s="376"/>
      <c r="OVC119" s="376"/>
      <c r="OVD119" s="376"/>
      <c r="OVE119" s="376"/>
      <c r="OVF119" s="376"/>
      <c r="OVG119" s="376"/>
      <c r="OVH119" s="376"/>
      <c r="OVI119" s="376"/>
      <c r="OVJ119" s="376"/>
      <c r="OVK119" s="376"/>
      <c r="OVL119" s="376"/>
      <c r="OVM119" s="376"/>
      <c r="OVN119" s="376"/>
      <c r="OVO119" s="376"/>
      <c r="OVP119" s="376"/>
      <c r="OVQ119" s="376"/>
      <c r="OVR119" s="376"/>
      <c r="OVS119" s="376"/>
      <c r="OVT119" s="376"/>
      <c r="OVU119" s="376"/>
      <c r="OVV119" s="376"/>
      <c r="OVW119" s="376"/>
      <c r="OVX119" s="376"/>
      <c r="OVY119" s="376"/>
      <c r="OVZ119" s="376"/>
      <c r="OWA119" s="376"/>
      <c r="OWB119" s="376"/>
      <c r="OWC119" s="376"/>
      <c r="OWD119" s="376"/>
      <c r="OWE119" s="376"/>
      <c r="OWF119" s="376"/>
      <c r="OWG119" s="376"/>
      <c r="OWH119" s="376"/>
      <c r="OWI119" s="376"/>
      <c r="OWJ119" s="376"/>
      <c r="OWK119" s="376"/>
      <c r="OWL119" s="376"/>
      <c r="OWM119" s="376"/>
      <c r="OWN119" s="376"/>
      <c r="OWO119" s="376"/>
      <c r="OWP119" s="376"/>
      <c r="OWQ119" s="376"/>
      <c r="OWR119" s="376"/>
      <c r="OWS119" s="376"/>
      <c r="OWT119" s="376"/>
      <c r="OWU119" s="376"/>
      <c r="OWV119" s="376"/>
      <c r="OWW119" s="376"/>
      <c r="OWX119" s="376"/>
      <c r="OWY119" s="376"/>
      <c r="OWZ119" s="376"/>
      <c r="OXA119" s="376"/>
      <c r="OXB119" s="376"/>
      <c r="OXC119" s="376"/>
      <c r="OXD119" s="376"/>
      <c r="OXE119" s="376"/>
      <c r="OXF119" s="376"/>
      <c r="OXG119" s="376"/>
      <c r="OXH119" s="376"/>
      <c r="OXI119" s="376"/>
      <c r="OXJ119" s="376"/>
      <c r="OXK119" s="376"/>
      <c r="OXL119" s="376"/>
      <c r="OXM119" s="376"/>
      <c r="OXN119" s="376"/>
      <c r="OXO119" s="376"/>
      <c r="OXP119" s="376"/>
      <c r="OXQ119" s="376"/>
      <c r="OXR119" s="376"/>
      <c r="OXS119" s="376"/>
      <c r="OXT119" s="376"/>
      <c r="OXU119" s="376"/>
      <c r="OXV119" s="376"/>
      <c r="OXW119" s="376"/>
      <c r="OXX119" s="376"/>
      <c r="OXY119" s="376"/>
      <c r="OXZ119" s="376"/>
      <c r="OYA119" s="376"/>
      <c r="OYB119" s="376"/>
      <c r="OYC119" s="376"/>
      <c r="OYD119" s="376"/>
      <c r="OYE119" s="376"/>
      <c r="OYF119" s="376"/>
      <c r="OYG119" s="376"/>
      <c r="OYH119" s="376"/>
      <c r="OYI119" s="376"/>
      <c r="OYJ119" s="376"/>
      <c r="OYK119" s="376"/>
      <c r="OYL119" s="376"/>
      <c r="OYM119" s="376"/>
      <c r="OYN119" s="376"/>
      <c r="OYO119" s="376"/>
      <c r="OYP119" s="376"/>
      <c r="OYQ119" s="376"/>
      <c r="OYR119" s="376"/>
      <c r="OYS119" s="376"/>
      <c r="OYT119" s="376"/>
      <c r="OYU119" s="376"/>
      <c r="OYV119" s="376"/>
      <c r="OYW119" s="376"/>
      <c r="OYX119" s="376"/>
      <c r="OYY119" s="376"/>
      <c r="OYZ119" s="376"/>
      <c r="OZA119" s="376"/>
      <c r="OZB119" s="376"/>
      <c r="OZC119" s="376"/>
      <c r="OZD119" s="376"/>
      <c r="OZE119" s="376"/>
      <c r="OZF119" s="376"/>
      <c r="OZG119" s="376"/>
      <c r="OZH119" s="376"/>
      <c r="OZI119" s="376"/>
      <c r="OZJ119" s="376"/>
      <c r="OZK119" s="376"/>
      <c r="OZL119" s="376"/>
      <c r="OZM119" s="376"/>
      <c r="OZN119" s="376"/>
      <c r="OZO119" s="376"/>
      <c r="OZP119" s="376"/>
      <c r="OZQ119" s="376"/>
      <c r="OZR119" s="376"/>
      <c r="OZS119" s="376"/>
      <c r="OZT119" s="376"/>
      <c r="OZU119" s="376"/>
      <c r="OZV119" s="376"/>
      <c r="OZW119" s="376"/>
      <c r="OZX119" s="376"/>
      <c r="OZY119" s="376"/>
      <c r="OZZ119" s="376"/>
      <c r="PAA119" s="376"/>
      <c r="PAB119" s="376"/>
      <c r="PAC119" s="376"/>
      <c r="PAD119" s="376"/>
      <c r="PAE119" s="376"/>
      <c r="PAF119" s="376"/>
      <c r="PAG119" s="376"/>
      <c r="PAH119" s="376"/>
      <c r="PAI119" s="376"/>
      <c r="PAJ119" s="376"/>
      <c r="PAK119" s="376"/>
      <c r="PAL119" s="376"/>
      <c r="PAM119" s="376"/>
      <c r="PAN119" s="376"/>
      <c r="PAO119" s="376"/>
      <c r="PAP119" s="376"/>
      <c r="PAQ119" s="376"/>
      <c r="PAR119" s="376"/>
      <c r="PAS119" s="376"/>
      <c r="PAT119" s="376"/>
      <c r="PAU119" s="376"/>
      <c r="PAV119" s="376"/>
      <c r="PAW119" s="376"/>
      <c r="PAX119" s="376"/>
      <c r="PAY119" s="376"/>
      <c r="PAZ119" s="376"/>
      <c r="PBA119" s="376"/>
      <c r="PBB119" s="376"/>
      <c r="PBC119" s="376"/>
      <c r="PBD119" s="376"/>
      <c r="PBE119" s="376"/>
      <c r="PBF119" s="376"/>
      <c r="PBG119" s="376"/>
      <c r="PBH119" s="376"/>
      <c r="PBI119" s="376"/>
      <c r="PBJ119" s="376"/>
      <c r="PBK119" s="376"/>
      <c r="PBL119" s="376"/>
      <c r="PBM119" s="376"/>
      <c r="PBN119" s="376"/>
      <c r="PBO119" s="376"/>
      <c r="PBP119" s="376"/>
      <c r="PBQ119" s="376"/>
      <c r="PBR119" s="376"/>
      <c r="PBS119" s="376"/>
      <c r="PBT119" s="376"/>
      <c r="PBU119" s="376"/>
      <c r="PBV119" s="376"/>
      <c r="PBW119" s="376"/>
      <c r="PBX119" s="376"/>
      <c r="PBY119" s="376"/>
      <c r="PBZ119" s="376"/>
      <c r="PCA119" s="376"/>
      <c r="PCB119" s="376"/>
      <c r="PCC119" s="376"/>
      <c r="PCD119" s="376"/>
      <c r="PCE119" s="376"/>
      <c r="PCF119" s="376"/>
      <c r="PCG119" s="376"/>
      <c r="PCH119" s="376"/>
      <c r="PCI119" s="376"/>
      <c r="PCJ119" s="376"/>
      <c r="PCK119" s="376"/>
      <c r="PCL119" s="376"/>
      <c r="PCM119" s="376"/>
      <c r="PCN119" s="376"/>
      <c r="PCO119" s="376"/>
      <c r="PCP119" s="376"/>
      <c r="PCQ119" s="376"/>
      <c r="PCR119" s="376"/>
      <c r="PCS119" s="376"/>
      <c r="PCT119" s="376"/>
      <c r="PCU119" s="376"/>
      <c r="PCV119" s="376"/>
      <c r="PCW119" s="376"/>
      <c r="PCX119" s="376"/>
      <c r="PCY119" s="376"/>
      <c r="PCZ119" s="376"/>
      <c r="PDA119" s="376"/>
      <c r="PDB119" s="376"/>
      <c r="PDC119" s="376"/>
      <c r="PDD119" s="376"/>
      <c r="PDE119" s="376"/>
      <c r="PDF119" s="376"/>
      <c r="PDG119" s="376"/>
      <c r="PDH119" s="376"/>
      <c r="PDI119" s="376"/>
      <c r="PDJ119" s="376"/>
      <c r="PDK119" s="376"/>
      <c r="PDL119" s="376"/>
      <c r="PDM119" s="376"/>
      <c r="PDN119" s="376"/>
      <c r="PDO119" s="376"/>
      <c r="PDP119" s="376"/>
      <c r="PDQ119" s="376"/>
      <c r="PDR119" s="376"/>
      <c r="PDS119" s="376"/>
      <c r="PDT119" s="376"/>
      <c r="PDU119" s="376"/>
      <c r="PDV119" s="376"/>
      <c r="PDW119" s="376"/>
      <c r="PDX119" s="376"/>
      <c r="PDY119" s="376"/>
      <c r="PDZ119" s="376"/>
      <c r="PEA119" s="376"/>
      <c r="PEB119" s="376"/>
      <c r="PEC119" s="376"/>
      <c r="PED119" s="376"/>
      <c r="PEE119" s="376"/>
      <c r="PEF119" s="376"/>
      <c r="PEG119" s="376"/>
      <c r="PEH119" s="376"/>
      <c r="PEI119" s="376"/>
      <c r="PEJ119" s="376"/>
      <c r="PEK119" s="376"/>
      <c r="PEL119" s="376"/>
      <c r="PEM119" s="376"/>
      <c r="PEN119" s="376"/>
      <c r="PEO119" s="376"/>
      <c r="PEP119" s="376"/>
      <c r="PEQ119" s="376"/>
      <c r="PER119" s="376"/>
      <c r="PES119" s="376"/>
      <c r="PET119" s="376"/>
      <c r="PEU119" s="376"/>
      <c r="PEV119" s="376"/>
      <c r="PEW119" s="376"/>
      <c r="PEX119" s="376"/>
      <c r="PEY119" s="376"/>
      <c r="PEZ119" s="376"/>
      <c r="PFA119" s="376"/>
      <c r="PFB119" s="376"/>
      <c r="PFC119" s="376"/>
      <c r="PFD119" s="376"/>
      <c r="PFE119" s="376"/>
      <c r="PFF119" s="376"/>
      <c r="PFG119" s="376"/>
      <c r="PFH119" s="376"/>
      <c r="PFI119" s="376"/>
      <c r="PFJ119" s="376"/>
      <c r="PFK119" s="376"/>
      <c r="PFL119" s="376"/>
      <c r="PFM119" s="376"/>
      <c r="PFN119" s="376"/>
      <c r="PFO119" s="376"/>
      <c r="PFP119" s="376"/>
      <c r="PFQ119" s="376"/>
      <c r="PFR119" s="376"/>
      <c r="PFS119" s="376"/>
      <c r="PFT119" s="376"/>
      <c r="PFU119" s="376"/>
      <c r="PFV119" s="376"/>
      <c r="PFW119" s="376"/>
      <c r="PFX119" s="376"/>
      <c r="PFY119" s="376"/>
      <c r="PFZ119" s="376"/>
      <c r="PGA119" s="376"/>
      <c r="PGB119" s="376"/>
      <c r="PGC119" s="376"/>
      <c r="PGD119" s="376"/>
      <c r="PGE119" s="376"/>
      <c r="PGF119" s="376"/>
      <c r="PGG119" s="376"/>
      <c r="PGH119" s="376"/>
      <c r="PGI119" s="376"/>
      <c r="PGJ119" s="376"/>
      <c r="PGK119" s="376"/>
      <c r="PGL119" s="376"/>
      <c r="PGM119" s="376"/>
      <c r="PGN119" s="376"/>
      <c r="PGO119" s="376"/>
      <c r="PGP119" s="376"/>
      <c r="PGQ119" s="376"/>
      <c r="PGR119" s="376"/>
      <c r="PGS119" s="376"/>
      <c r="PGT119" s="376"/>
      <c r="PGU119" s="376"/>
      <c r="PGV119" s="376"/>
      <c r="PGW119" s="376"/>
      <c r="PGX119" s="376"/>
      <c r="PGY119" s="376"/>
      <c r="PGZ119" s="376"/>
      <c r="PHA119" s="376"/>
      <c r="PHB119" s="376"/>
      <c r="PHC119" s="376"/>
      <c r="PHD119" s="376"/>
      <c r="PHE119" s="376"/>
      <c r="PHF119" s="376"/>
      <c r="PHG119" s="376"/>
      <c r="PHH119" s="376"/>
      <c r="PHI119" s="376"/>
      <c r="PHJ119" s="376"/>
      <c r="PHK119" s="376"/>
      <c r="PHL119" s="376"/>
      <c r="PHM119" s="376"/>
      <c r="PHN119" s="376"/>
      <c r="PHO119" s="376"/>
      <c r="PHP119" s="376"/>
      <c r="PHQ119" s="376"/>
      <c r="PHR119" s="376"/>
      <c r="PHS119" s="376"/>
      <c r="PHT119" s="376"/>
      <c r="PHU119" s="376"/>
      <c r="PHV119" s="376"/>
      <c r="PHW119" s="376"/>
      <c r="PHX119" s="376"/>
      <c r="PHY119" s="376"/>
      <c r="PHZ119" s="376"/>
      <c r="PIA119" s="376"/>
      <c r="PIB119" s="376"/>
      <c r="PIC119" s="376"/>
      <c r="PID119" s="376"/>
      <c r="PIE119" s="376"/>
      <c r="PIF119" s="376"/>
      <c r="PIG119" s="376"/>
      <c r="PIH119" s="376"/>
      <c r="PII119" s="376"/>
      <c r="PIJ119" s="376"/>
      <c r="PIK119" s="376"/>
      <c r="PIL119" s="376"/>
      <c r="PIM119" s="376"/>
      <c r="PIN119" s="376"/>
      <c r="PIO119" s="376"/>
      <c r="PIP119" s="376"/>
      <c r="PIQ119" s="376"/>
      <c r="PIR119" s="376"/>
      <c r="PIS119" s="376"/>
      <c r="PIT119" s="376"/>
      <c r="PIU119" s="376"/>
      <c r="PIV119" s="376"/>
      <c r="PIW119" s="376"/>
      <c r="PIX119" s="376"/>
      <c r="PIY119" s="376"/>
      <c r="PIZ119" s="376"/>
      <c r="PJA119" s="376"/>
      <c r="PJB119" s="376"/>
      <c r="PJC119" s="376"/>
      <c r="PJD119" s="376"/>
      <c r="PJE119" s="376"/>
      <c r="PJF119" s="376"/>
      <c r="PJG119" s="376"/>
      <c r="PJH119" s="376"/>
      <c r="PJI119" s="376"/>
      <c r="PJJ119" s="376"/>
      <c r="PJK119" s="376"/>
      <c r="PJL119" s="376"/>
      <c r="PJM119" s="376"/>
      <c r="PJN119" s="376"/>
      <c r="PJO119" s="376"/>
      <c r="PJP119" s="376"/>
      <c r="PJQ119" s="376"/>
      <c r="PJR119" s="376"/>
      <c r="PJS119" s="376"/>
      <c r="PJT119" s="376"/>
      <c r="PJU119" s="376"/>
      <c r="PJV119" s="376"/>
      <c r="PJW119" s="376"/>
      <c r="PJX119" s="376"/>
      <c r="PJY119" s="376"/>
      <c r="PJZ119" s="376"/>
      <c r="PKA119" s="376"/>
      <c r="PKB119" s="376"/>
      <c r="PKC119" s="376"/>
      <c r="PKD119" s="376"/>
      <c r="PKE119" s="376"/>
      <c r="PKF119" s="376"/>
      <c r="PKG119" s="376"/>
      <c r="PKH119" s="376"/>
      <c r="PKI119" s="376"/>
      <c r="PKJ119" s="376"/>
      <c r="PKK119" s="376"/>
      <c r="PKL119" s="376"/>
      <c r="PKM119" s="376"/>
      <c r="PKN119" s="376"/>
      <c r="PKO119" s="376"/>
      <c r="PKP119" s="376"/>
      <c r="PKQ119" s="376"/>
      <c r="PKR119" s="376"/>
      <c r="PKS119" s="376"/>
      <c r="PKT119" s="376"/>
      <c r="PKU119" s="376"/>
      <c r="PKV119" s="376"/>
      <c r="PKW119" s="376"/>
      <c r="PKX119" s="376"/>
      <c r="PKY119" s="376"/>
      <c r="PKZ119" s="376"/>
      <c r="PLA119" s="376"/>
      <c r="PLB119" s="376"/>
      <c r="PLC119" s="376"/>
      <c r="PLD119" s="376"/>
      <c r="PLE119" s="376"/>
      <c r="PLF119" s="376"/>
      <c r="PLG119" s="376"/>
      <c r="PLH119" s="376"/>
      <c r="PLI119" s="376"/>
      <c r="PLJ119" s="376"/>
      <c r="PLK119" s="376"/>
      <c r="PLL119" s="376"/>
      <c r="PLM119" s="376"/>
      <c r="PLN119" s="376"/>
      <c r="PLO119" s="376"/>
      <c r="PLP119" s="376"/>
      <c r="PLQ119" s="376"/>
      <c r="PLR119" s="376"/>
      <c r="PLS119" s="376"/>
      <c r="PLT119" s="376"/>
      <c r="PLU119" s="376"/>
      <c r="PLV119" s="376"/>
      <c r="PLW119" s="376"/>
      <c r="PLX119" s="376"/>
      <c r="PLY119" s="376"/>
      <c r="PLZ119" s="376"/>
      <c r="PMA119" s="376"/>
      <c r="PMB119" s="376"/>
      <c r="PMC119" s="376"/>
      <c r="PMD119" s="376"/>
      <c r="PME119" s="376"/>
      <c r="PMF119" s="376"/>
      <c r="PMG119" s="376"/>
      <c r="PMH119" s="376"/>
      <c r="PMI119" s="376"/>
      <c r="PMJ119" s="376"/>
      <c r="PMK119" s="376"/>
      <c r="PML119" s="376"/>
      <c r="PMM119" s="376"/>
      <c r="PMN119" s="376"/>
      <c r="PMO119" s="376"/>
      <c r="PMP119" s="376"/>
      <c r="PMQ119" s="376"/>
      <c r="PMR119" s="376"/>
      <c r="PMS119" s="376"/>
      <c r="PMT119" s="376"/>
      <c r="PMU119" s="376"/>
      <c r="PMV119" s="376"/>
      <c r="PMW119" s="376"/>
      <c r="PMX119" s="376"/>
      <c r="PMY119" s="376"/>
      <c r="PMZ119" s="376"/>
      <c r="PNA119" s="376"/>
      <c r="PNB119" s="376"/>
      <c r="PNC119" s="376"/>
      <c r="PND119" s="376"/>
      <c r="PNE119" s="376"/>
      <c r="PNF119" s="376"/>
      <c r="PNG119" s="376"/>
      <c r="PNH119" s="376"/>
      <c r="PNI119" s="376"/>
      <c r="PNJ119" s="376"/>
      <c r="PNK119" s="376"/>
      <c r="PNL119" s="376"/>
      <c r="PNM119" s="376"/>
      <c r="PNN119" s="376"/>
      <c r="PNO119" s="376"/>
      <c r="PNP119" s="376"/>
      <c r="PNQ119" s="376"/>
      <c r="PNR119" s="376"/>
      <c r="PNS119" s="376"/>
      <c r="PNT119" s="376"/>
      <c r="PNU119" s="376"/>
      <c r="PNV119" s="376"/>
      <c r="PNW119" s="376"/>
      <c r="PNX119" s="376"/>
      <c r="PNY119" s="376"/>
      <c r="PNZ119" s="376"/>
      <c r="POA119" s="376"/>
      <c r="POB119" s="376"/>
      <c r="POC119" s="376"/>
      <c r="POD119" s="376"/>
      <c r="POE119" s="376"/>
      <c r="POF119" s="376"/>
      <c r="POG119" s="376"/>
      <c r="POH119" s="376"/>
      <c r="POI119" s="376"/>
      <c r="POJ119" s="376"/>
      <c r="POK119" s="376"/>
      <c r="POL119" s="376"/>
      <c r="POM119" s="376"/>
      <c r="PON119" s="376"/>
      <c r="POO119" s="376"/>
      <c r="POP119" s="376"/>
      <c r="POQ119" s="376"/>
      <c r="POR119" s="376"/>
      <c r="POS119" s="376"/>
      <c r="POT119" s="376"/>
      <c r="POU119" s="376"/>
      <c r="POV119" s="376"/>
      <c r="POW119" s="376"/>
      <c r="POX119" s="376"/>
      <c r="POY119" s="376"/>
      <c r="POZ119" s="376"/>
      <c r="PPA119" s="376"/>
      <c r="PPB119" s="376"/>
      <c r="PPC119" s="376"/>
      <c r="PPD119" s="376"/>
      <c r="PPE119" s="376"/>
      <c r="PPF119" s="376"/>
      <c r="PPG119" s="376"/>
      <c r="PPH119" s="376"/>
      <c r="PPI119" s="376"/>
      <c r="PPJ119" s="376"/>
      <c r="PPK119" s="376"/>
      <c r="PPL119" s="376"/>
      <c r="PPM119" s="376"/>
      <c r="PPN119" s="376"/>
      <c r="PPO119" s="376"/>
      <c r="PPP119" s="376"/>
      <c r="PPQ119" s="376"/>
      <c r="PPR119" s="376"/>
      <c r="PPS119" s="376"/>
      <c r="PPT119" s="376"/>
      <c r="PPU119" s="376"/>
      <c r="PPV119" s="376"/>
      <c r="PPW119" s="376"/>
      <c r="PPX119" s="376"/>
      <c r="PPY119" s="376"/>
      <c r="PPZ119" s="376"/>
      <c r="PQA119" s="376"/>
      <c r="PQB119" s="376"/>
      <c r="PQC119" s="376"/>
      <c r="PQD119" s="376"/>
      <c r="PQE119" s="376"/>
      <c r="PQF119" s="376"/>
      <c r="PQG119" s="376"/>
      <c r="PQH119" s="376"/>
      <c r="PQI119" s="376"/>
      <c r="PQJ119" s="376"/>
      <c r="PQK119" s="376"/>
      <c r="PQL119" s="376"/>
      <c r="PQM119" s="376"/>
      <c r="PQN119" s="376"/>
      <c r="PQO119" s="376"/>
      <c r="PQP119" s="376"/>
      <c r="PQQ119" s="376"/>
      <c r="PQR119" s="376"/>
      <c r="PQS119" s="376"/>
      <c r="PQT119" s="376"/>
      <c r="PQU119" s="376"/>
      <c r="PQV119" s="376"/>
      <c r="PQW119" s="376"/>
      <c r="PQX119" s="376"/>
      <c r="PQY119" s="376"/>
      <c r="PQZ119" s="376"/>
      <c r="PRA119" s="376"/>
      <c r="PRB119" s="376"/>
      <c r="PRC119" s="376"/>
      <c r="PRD119" s="376"/>
      <c r="PRE119" s="376"/>
      <c r="PRF119" s="376"/>
      <c r="PRG119" s="376"/>
      <c r="PRH119" s="376"/>
      <c r="PRI119" s="376"/>
      <c r="PRJ119" s="376"/>
      <c r="PRK119" s="376"/>
      <c r="PRL119" s="376"/>
      <c r="PRM119" s="376"/>
      <c r="PRN119" s="376"/>
      <c r="PRO119" s="376"/>
      <c r="PRP119" s="376"/>
      <c r="PRQ119" s="376"/>
      <c r="PRR119" s="376"/>
      <c r="PRS119" s="376"/>
      <c r="PRT119" s="376"/>
      <c r="PRU119" s="376"/>
      <c r="PRV119" s="376"/>
      <c r="PRW119" s="376"/>
      <c r="PRX119" s="376"/>
      <c r="PRY119" s="376"/>
      <c r="PRZ119" s="376"/>
      <c r="PSA119" s="376"/>
      <c r="PSB119" s="376"/>
      <c r="PSC119" s="376"/>
      <c r="PSD119" s="376"/>
      <c r="PSE119" s="376"/>
      <c r="PSF119" s="376"/>
      <c r="PSG119" s="376"/>
      <c r="PSH119" s="376"/>
      <c r="PSI119" s="376"/>
      <c r="PSJ119" s="376"/>
      <c r="PSK119" s="376"/>
      <c r="PSL119" s="376"/>
      <c r="PSM119" s="376"/>
      <c r="PSN119" s="376"/>
      <c r="PSO119" s="376"/>
      <c r="PSP119" s="376"/>
      <c r="PSQ119" s="376"/>
      <c r="PSR119" s="376"/>
      <c r="PSS119" s="376"/>
      <c r="PST119" s="376"/>
      <c r="PSU119" s="376"/>
      <c r="PSV119" s="376"/>
      <c r="PSW119" s="376"/>
      <c r="PSX119" s="376"/>
      <c r="PSY119" s="376"/>
      <c r="PSZ119" s="376"/>
      <c r="PTA119" s="376"/>
      <c r="PTB119" s="376"/>
      <c r="PTC119" s="376"/>
      <c r="PTD119" s="376"/>
      <c r="PTE119" s="376"/>
      <c r="PTF119" s="376"/>
      <c r="PTG119" s="376"/>
      <c r="PTH119" s="376"/>
      <c r="PTI119" s="376"/>
      <c r="PTJ119" s="376"/>
      <c r="PTK119" s="376"/>
      <c r="PTL119" s="376"/>
      <c r="PTM119" s="376"/>
      <c r="PTN119" s="376"/>
      <c r="PTO119" s="376"/>
      <c r="PTP119" s="376"/>
      <c r="PTQ119" s="376"/>
      <c r="PTR119" s="376"/>
      <c r="PTS119" s="376"/>
      <c r="PTT119" s="376"/>
      <c r="PTU119" s="376"/>
      <c r="PTV119" s="376"/>
      <c r="PTW119" s="376"/>
      <c r="PTX119" s="376"/>
      <c r="PTY119" s="376"/>
      <c r="PTZ119" s="376"/>
      <c r="PUA119" s="376"/>
      <c r="PUB119" s="376"/>
      <c r="PUC119" s="376"/>
      <c r="PUD119" s="376"/>
      <c r="PUE119" s="376"/>
      <c r="PUF119" s="376"/>
      <c r="PUG119" s="376"/>
      <c r="PUH119" s="376"/>
      <c r="PUI119" s="376"/>
      <c r="PUJ119" s="376"/>
      <c r="PUK119" s="376"/>
      <c r="PUL119" s="376"/>
      <c r="PUM119" s="376"/>
      <c r="PUN119" s="376"/>
      <c r="PUO119" s="376"/>
      <c r="PUP119" s="376"/>
      <c r="PUQ119" s="376"/>
      <c r="PUR119" s="376"/>
      <c r="PUS119" s="376"/>
      <c r="PUT119" s="376"/>
      <c r="PUU119" s="376"/>
      <c r="PUV119" s="376"/>
      <c r="PUW119" s="376"/>
      <c r="PUX119" s="376"/>
      <c r="PUY119" s="376"/>
      <c r="PUZ119" s="376"/>
      <c r="PVA119" s="376"/>
      <c r="PVB119" s="376"/>
      <c r="PVC119" s="376"/>
      <c r="PVD119" s="376"/>
      <c r="PVE119" s="376"/>
      <c r="PVF119" s="376"/>
      <c r="PVG119" s="376"/>
      <c r="PVH119" s="376"/>
      <c r="PVI119" s="376"/>
      <c r="PVJ119" s="376"/>
      <c r="PVK119" s="376"/>
      <c r="PVL119" s="376"/>
      <c r="PVM119" s="376"/>
      <c r="PVN119" s="376"/>
      <c r="PVO119" s="376"/>
      <c r="PVP119" s="376"/>
      <c r="PVQ119" s="376"/>
      <c r="PVR119" s="376"/>
      <c r="PVS119" s="376"/>
      <c r="PVT119" s="376"/>
      <c r="PVU119" s="376"/>
      <c r="PVV119" s="376"/>
      <c r="PVW119" s="376"/>
      <c r="PVX119" s="376"/>
      <c r="PVY119" s="376"/>
      <c r="PVZ119" s="376"/>
      <c r="PWA119" s="376"/>
      <c r="PWB119" s="376"/>
      <c r="PWC119" s="376"/>
      <c r="PWD119" s="376"/>
      <c r="PWE119" s="376"/>
      <c r="PWF119" s="376"/>
      <c r="PWG119" s="376"/>
      <c r="PWH119" s="376"/>
      <c r="PWI119" s="376"/>
      <c r="PWJ119" s="376"/>
      <c r="PWK119" s="376"/>
      <c r="PWL119" s="376"/>
      <c r="PWM119" s="376"/>
      <c r="PWN119" s="376"/>
      <c r="PWO119" s="376"/>
      <c r="PWP119" s="376"/>
      <c r="PWQ119" s="376"/>
      <c r="PWR119" s="376"/>
      <c r="PWS119" s="376"/>
      <c r="PWT119" s="376"/>
      <c r="PWU119" s="376"/>
      <c r="PWV119" s="376"/>
      <c r="PWW119" s="376"/>
      <c r="PWX119" s="376"/>
      <c r="PWY119" s="376"/>
      <c r="PWZ119" s="376"/>
      <c r="PXA119" s="376"/>
      <c r="PXB119" s="376"/>
      <c r="PXC119" s="376"/>
      <c r="PXD119" s="376"/>
      <c r="PXE119" s="376"/>
      <c r="PXF119" s="376"/>
      <c r="PXG119" s="376"/>
      <c r="PXH119" s="376"/>
      <c r="PXI119" s="376"/>
      <c r="PXJ119" s="376"/>
      <c r="PXK119" s="376"/>
      <c r="PXL119" s="376"/>
      <c r="PXM119" s="376"/>
      <c r="PXN119" s="376"/>
      <c r="PXO119" s="376"/>
      <c r="PXP119" s="376"/>
      <c r="PXQ119" s="376"/>
      <c r="PXR119" s="376"/>
      <c r="PXS119" s="376"/>
      <c r="PXT119" s="376"/>
      <c r="PXU119" s="376"/>
      <c r="PXV119" s="376"/>
      <c r="PXW119" s="376"/>
      <c r="PXX119" s="376"/>
      <c r="PXY119" s="376"/>
      <c r="PXZ119" s="376"/>
      <c r="PYA119" s="376"/>
      <c r="PYB119" s="376"/>
      <c r="PYC119" s="376"/>
      <c r="PYD119" s="376"/>
      <c r="PYE119" s="376"/>
      <c r="PYF119" s="376"/>
      <c r="PYG119" s="376"/>
      <c r="PYH119" s="376"/>
      <c r="PYI119" s="376"/>
      <c r="PYJ119" s="376"/>
      <c r="PYK119" s="376"/>
      <c r="PYL119" s="376"/>
      <c r="PYM119" s="376"/>
      <c r="PYN119" s="376"/>
      <c r="PYO119" s="376"/>
      <c r="PYP119" s="376"/>
      <c r="PYQ119" s="376"/>
      <c r="PYR119" s="376"/>
      <c r="PYS119" s="376"/>
      <c r="PYT119" s="376"/>
      <c r="PYU119" s="376"/>
      <c r="PYV119" s="376"/>
      <c r="PYW119" s="376"/>
      <c r="PYX119" s="376"/>
      <c r="PYY119" s="376"/>
      <c r="PYZ119" s="376"/>
      <c r="PZA119" s="376"/>
      <c r="PZB119" s="376"/>
      <c r="PZC119" s="376"/>
      <c r="PZD119" s="376"/>
      <c r="PZE119" s="376"/>
      <c r="PZF119" s="376"/>
      <c r="PZG119" s="376"/>
      <c r="PZH119" s="376"/>
      <c r="PZI119" s="376"/>
      <c r="PZJ119" s="376"/>
      <c r="PZK119" s="376"/>
      <c r="PZL119" s="376"/>
      <c r="PZM119" s="376"/>
      <c r="PZN119" s="376"/>
      <c r="PZO119" s="376"/>
      <c r="PZP119" s="376"/>
      <c r="PZQ119" s="376"/>
      <c r="PZR119" s="376"/>
      <c r="PZS119" s="376"/>
      <c r="PZT119" s="376"/>
      <c r="PZU119" s="376"/>
      <c r="PZV119" s="376"/>
      <c r="PZW119" s="376"/>
      <c r="PZX119" s="376"/>
      <c r="PZY119" s="376"/>
      <c r="PZZ119" s="376"/>
      <c r="QAA119" s="376"/>
      <c r="QAB119" s="376"/>
      <c r="QAC119" s="376"/>
      <c r="QAD119" s="376"/>
      <c r="QAE119" s="376"/>
      <c r="QAF119" s="376"/>
      <c r="QAG119" s="376"/>
      <c r="QAH119" s="376"/>
      <c r="QAI119" s="376"/>
      <c r="QAJ119" s="376"/>
      <c r="QAK119" s="376"/>
      <c r="QAL119" s="376"/>
      <c r="QAM119" s="376"/>
      <c r="QAN119" s="376"/>
      <c r="QAO119" s="376"/>
      <c r="QAP119" s="376"/>
      <c r="QAQ119" s="376"/>
      <c r="QAR119" s="376"/>
      <c r="QAS119" s="376"/>
      <c r="QAT119" s="376"/>
      <c r="QAU119" s="376"/>
      <c r="QAV119" s="376"/>
      <c r="QAW119" s="376"/>
      <c r="QAX119" s="376"/>
      <c r="QAY119" s="376"/>
      <c r="QAZ119" s="376"/>
      <c r="QBA119" s="376"/>
      <c r="QBB119" s="376"/>
      <c r="QBC119" s="376"/>
      <c r="QBD119" s="376"/>
      <c r="QBE119" s="376"/>
      <c r="QBF119" s="376"/>
      <c r="QBG119" s="376"/>
      <c r="QBH119" s="376"/>
      <c r="QBI119" s="376"/>
      <c r="QBJ119" s="376"/>
      <c r="QBK119" s="376"/>
      <c r="QBL119" s="376"/>
      <c r="QBM119" s="376"/>
      <c r="QBN119" s="376"/>
      <c r="QBO119" s="376"/>
      <c r="QBP119" s="376"/>
      <c r="QBQ119" s="376"/>
      <c r="QBR119" s="376"/>
      <c r="QBS119" s="376"/>
      <c r="QBT119" s="376"/>
      <c r="QBU119" s="376"/>
      <c r="QBV119" s="376"/>
      <c r="QBW119" s="376"/>
      <c r="QBX119" s="376"/>
      <c r="QBY119" s="376"/>
      <c r="QBZ119" s="376"/>
      <c r="QCA119" s="376"/>
      <c r="QCB119" s="376"/>
      <c r="QCC119" s="376"/>
      <c r="QCD119" s="376"/>
      <c r="QCE119" s="376"/>
      <c r="QCF119" s="376"/>
      <c r="QCG119" s="376"/>
      <c r="QCH119" s="376"/>
      <c r="QCI119" s="376"/>
      <c r="QCJ119" s="376"/>
      <c r="QCK119" s="376"/>
      <c r="QCL119" s="376"/>
      <c r="QCM119" s="376"/>
      <c r="QCN119" s="376"/>
      <c r="QCO119" s="376"/>
      <c r="QCP119" s="376"/>
      <c r="QCQ119" s="376"/>
      <c r="QCR119" s="376"/>
      <c r="QCS119" s="376"/>
      <c r="QCT119" s="376"/>
      <c r="QCU119" s="376"/>
      <c r="QCV119" s="376"/>
      <c r="QCW119" s="376"/>
      <c r="QCX119" s="376"/>
      <c r="QCY119" s="376"/>
      <c r="QCZ119" s="376"/>
      <c r="QDA119" s="376"/>
      <c r="QDB119" s="376"/>
      <c r="QDC119" s="376"/>
      <c r="QDD119" s="376"/>
      <c r="QDE119" s="376"/>
      <c r="QDF119" s="376"/>
      <c r="QDG119" s="376"/>
      <c r="QDH119" s="376"/>
      <c r="QDI119" s="376"/>
      <c r="QDJ119" s="376"/>
      <c r="QDK119" s="376"/>
      <c r="QDL119" s="376"/>
      <c r="QDM119" s="376"/>
      <c r="QDN119" s="376"/>
      <c r="QDO119" s="376"/>
      <c r="QDP119" s="376"/>
      <c r="QDQ119" s="376"/>
      <c r="QDR119" s="376"/>
      <c r="QDS119" s="376"/>
      <c r="QDT119" s="376"/>
      <c r="QDU119" s="376"/>
      <c r="QDV119" s="376"/>
      <c r="QDW119" s="376"/>
      <c r="QDX119" s="376"/>
      <c r="QDY119" s="376"/>
      <c r="QDZ119" s="376"/>
      <c r="QEA119" s="376"/>
      <c r="QEB119" s="376"/>
      <c r="QEC119" s="376"/>
      <c r="QED119" s="376"/>
      <c r="QEE119" s="376"/>
      <c r="QEF119" s="376"/>
      <c r="QEG119" s="376"/>
      <c r="QEH119" s="376"/>
      <c r="QEI119" s="376"/>
      <c r="QEJ119" s="376"/>
      <c r="QEK119" s="376"/>
      <c r="QEL119" s="376"/>
      <c r="QEM119" s="376"/>
      <c r="QEN119" s="376"/>
      <c r="QEO119" s="376"/>
      <c r="QEP119" s="376"/>
      <c r="QEQ119" s="376"/>
      <c r="QER119" s="376"/>
      <c r="QES119" s="376"/>
      <c r="QET119" s="376"/>
      <c r="QEU119" s="376"/>
      <c r="QEV119" s="376"/>
      <c r="QEW119" s="376"/>
      <c r="QEX119" s="376"/>
      <c r="QEY119" s="376"/>
      <c r="QEZ119" s="376"/>
      <c r="QFA119" s="376"/>
      <c r="QFB119" s="376"/>
      <c r="QFC119" s="376"/>
      <c r="QFD119" s="376"/>
      <c r="QFE119" s="376"/>
      <c r="QFF119" s="376"/>
      <c r="QFG119" s="376"/>
      <c r="QFH119" s="376"/>
      <c r="QFI119" s="376"/>
      <c r="QFJ119" s="376"/>
      <c r="QFK119" s="376"/>
      <c r="QFL119" s="376"/>
      <c r="QFM119" s="376"/>
      <c r="QFN119" s="376"/>
      <c r="QFO119" s="376"/>
      <c r="QFP119" s="376"/>
      <c r="QFQ119" s="376"/>
      <c r="QFR119" s="376"/>
      <c r="QFS119" s="376"/>
      <c r="QFT119" s="376"/>
      <c r="QFU119" s="376"/>
      <c r="QFV119" s="376"/>
      <c r="QFW119" s="376"/>
      <c r="QFX119" s="376"/>
      <c r="QFY119" s="376"/>
      <c r="QFZ119" s="376"/>
      <c r="QGA119" s="376"/>
      <c r="QGB119" s="376"/>
      <c r="QGC119" s="376"/>
      <c r="QGD119" s="376"/>
      <c r="QGE119" s="376"/>
      <c r="QGF119" s="376"/>
      <c r="QGG119" s="376"/>
      <c r="QGH119" s="376"/>
      <c r="QGI119" s="376"/>
      <c r="QGJ119" s="376"/>
      <c r="QGK119" s="376"/>
      <c r="QGL119" s="376"/>
      <c r="QGM119" s="376"/>
      <c r="QGN119" s="376"/>
      <c r="QGO119" s="376"/>
      <c r="QGP119" s="376"/>
      <c r="QGQ119" s="376"/>
      <c r="QGR119" s="376"/>
      <c r="QGS119" s="376"/>
      <c r="QGT119" s="376"/>
      <c r="QGU119" s="376"/>
      <c r="QGV119" s="376"/>
      <c r="QGW119" s="376"/>
      <c r="QGX119" s="376"/>
      <c r="QGY119" s="376"/>
      <c r="QGZ119" s="376"/>
      <c r="QHA119" s="376"/>
      <c r="QHB119" s="376"/>
      <c r="QHC119" s="376"/>
      <c r="QHD119" s="376"/>
      <c r="QHE119" s="376"/>
      <c r="QHF119" s="376"/>
      <c r="QHG119" s="376"/>
      <c r="QHH119" s="376"/>
      <c r="QHI119" s="376"/>
      <c r="QHJ119" s="376"/>
      <c r="QHK119" s="376"/>
      <c r="QHL119" s="376"/>
      <c r="QHM119" s="376"/>
      <c r="QHN119" s="376"/>
      <c r="QHO119" s="376"/>
      <c r="QHP119" s="376"/>
      <c r="QHQ119" s="376"/>
      <c r="QHR119" s="376"/>
      <c r="QHS119" s="376"/>
      <c r="QHT119" s="376"/>
      <c r="QHU119" s="376"/>
      <c r="QHV119" s="376"/>
      <c r="QHW119" s="376"/>
      <c r="QHX119" s="376"/>
      <c r="QHY119" s="376"/>
      <c r="QHZ119" s="376"/>
      <c r="QIA119" s="376"/>
      <c r="QIB119" s="376"/>
      <c r="QIC119" s="376"/>
      <c r="QID119" s="376"/>
      <c r="QIE119" s="376"/>
      <c r="QIF119" s="376"/>
      <c r="QIG119" s="376"/>
      <c r="QIH119" s="376"/>
      <c r="QII119" s="376"/>
      <c r="QIJ119" s="376"/>
      <c r="QIK119" s="376"/>
      <c r="QIL119" s="376"/>
      <c r="QIM119" s="376"/>
      <c r="QIN119" s="376"/>
      <c r="QIO119" s="376"/>
      <c r="QIP119" s="376"/>
      <c r="QIQ119" s="376"/>
      <c r="QIR119" s="376"/>
      <c r="QIS119" s="376"/>
      <c r="QIT119" s="376"/>
      <c r="QIU119" s="376"/>
      <c r="QIV119" s="376"/>
      <c r="QIW119" s="376"/>
      <c r="QIX119" s="376"/>
      <c r="QIY119" s="376"/>
      <c r="QIZ119" s="376"/>
      <c r="QJA119" s="376"/>
      <c r="QJB119" s="376"/>
      <c r="QJC119" s="376"/>
      <c r="QJD119" s="376"/>
      <c r="QJE119" s="376"/>
      <c r="QJF119" s="376"/>
      <c r="QJG119" s="376"/>
      <c r="QJH119" s="376"/>
      <c r="QJI119" s="376"/>
      <c r="QJJ119" s="376"/>
      <c r="QJK119" s="376"/>
      <c r="QJL119" s="376"/>
      <c r="QJM119" s="376"/>
      <c r="QJN119" s="376"/>
      <c r="QJO119" s="376"/>
      <c r="QJP119" s="376"/>
      <c r="QJQ119" s="376"/>
      <c r="QJR119" s="376"/>
      <c r="QJS119" s="376"/>
      <c r="QJT119" s="376"/>
      <c r="QJU119" s="376"/>
      <c r="QJV119" s="376"/>
      <c r="QJW119" s="376"/>
      <c r="QJX119" s="376"/>
      <c r="QJY119" s="376"/>
      <c r="QJZ119" s="376"/>
      <c r="QKA119" s="376"/>
      <c r="QKB119" s="376"/>
      <c r="QKC119" s="376"/>
      <c r="QKD119" s="376"/>
      <c r="QKE119" s="376"/>
      <c r="QKF119" s="376"/>
      <c r="QKG119" s="376"/>
      <c r="QKH119" s="376"/>
      <c r="QKI119" s="376"/>
      <c r="QKJ119" s="376"/>
      <c r="QKK119" s="376"/>
      <c r="QKL119" s="376"/>
      <c r="QKM119" s="376"/>
      <c r="QKN119" s="376"/>
      <c r="QKO119" s="376"/>
      <c r="QKP119" s="376"/>
      <c r="QKQ119" s="376"/>
      <c r="QKR119" s="376"/>
      <c r="QKS119" s="376"/>
      <c r="QKT119" s="376"/>
      <c r="QKU119" s="376"/>
      <c r="QKV119" s="376"/>
      <c r="QKW119" s="376"/>
      <c r="QKX119" s="376"/>
      <c r="QKY119" s="376"/>
      <c r="QKZ119" s="376"/>
      <c r="QLA119" s="376"/>
      <c r="QLB119" s="376"/>
      <c r="QLC119" s="376"/>
      <c r="QLD119" s="376"/>
      <c r="QLE119" s="376"/>
      <c r="QLF119" s="376"/>
      <c r="QLG119" s="376"/>
      <c r="QLH119" s="376"/>
      <c r="QLI119" s="376"/>
      <c r="QLJ119" s="376"/>
      <c r="QLK119" s="376"/>
      <c r="QLL119" s="376"/>
      <c r="QLM119" s="376"/>
      <c r="QLN119" s="376"/>
      <c r="QLO119" s="376"/>
      <c r="QLP119" s="376"/>
      <c r="QLQ119" s="376"/>
      <c r="QLR119" s="376"/>
      <c r="QLS119" s="376"/>
      <c r="QLT119" s="376"/>
      <c r="QLU119" s="376"/>
      <c r="QLV119" s="376"/>
      <c r="QLW119" s="376"/>
      <c r="QLX119" s="376"/>
      <c r="QLY119" s="376"/>
      <c r="QLZ119" s="376"/>
      <c r="QMA119" s="376"/>
      <c r="QMB119" s="376"/>
      <c r="QMC119" s="376"/>
      <c r="QMD119" s="376"/>
      <c r="QME119" s="376"/>
      <c r="QMF119" s="376"/>
      <c r="QMG119" s="376"/>
      <c r="QMH119" s="376"/>
      <c r="QMI119" s="376"/>
      <c r="QMJ119" s="376"/>
      <c r="QMK119" s="376"/>
      <c r="QML119" s="376"/>
      <c r="QMM119" s="376"/>
      <c r="QMN119" s="376"/>
      <c r="QMO119" s="376"/>
      <c r="QMP119" s="376"/>
      <c r="QMQ119" s="376"/>
      <c r="QMR119" s="376"/>
      <c r="QMS119" s="376"/>
      <c r="QMT119" s="376"/>
      <c r="QMU119" s="376"/>
      <c r="QMV119" s="376"/>
      <c r="QMW119" s="376"/>
      <c r="QMX119" s="376"/>
      <c r="QMY119" s="376"/>
      <c r="QMZ119" s="376"/>
      <c r="QNA119" s="376"/>
      <c r="QNB119" s="376"/>
      <c r="QNC119" s="376"/>
      <c r="QND119" s="376"/>
      <c r="QNE119" s="376"/>
      <c r="QNF119" s="376"/>
      <c r="QNG119" s="376"/>
      <c r="QNH119" s="376"/>
      <c r="QNI119" s="376"/>
      <c r="QNJ119" s="376"/>
      <c r="QNK119" s="376"/>
      <c r="QNL119" s="376"/>
      <c r="QNM119" s="376"/>
      <c r="QNN119" s="376"/>
      <c r="QNO119" s="376"/>
      <c r="QNP119" s="376"/>
      <c r="QNQ119" s="376"/>
      <c r="QNR119" s="376"/>
      <c r="QNS119" s="376"/>
      <c r="QNT119" s="376"/>
      <c r="QNU119" s="376"/>
      <c r="QNV119" s="376"/>
      <c r="QNW119" s="376"/>
      <c r="QNX119" s="376"/>
      <c r="QNY119" s="376"/>
      <c r="QNZ119" s="376"/>
      <c r="QOA119" s="376"/>
      <c r="QOB119" s="376"/>
      <c r="QOC119" s="376"/>
      <c r="QOD119" s="376"/>
      <c r="QOE119" s="376"/>
      <c r="QOF119" s="376"/>
      <c r="QOG119" s="376"/>
      <c r="QOH119" s="376"/>
      <c r="QOI119" s="376"/>
      <c r="QOJ119" s="376"/>
      <c r="QOK119" s="376"/>
      <c r="QOL119" s="376"/>
      <c r="QOM119" s="376"/>
      <c r="QON119" s="376"/>
      <c r="QOO119" s="376"/>
      <c r="QOP119" s="376"/>
      <c r="QOQ119" s="376"/>
      <c r="QOR119" s="376"/>
      <c r="QOS119" s="376"/>
      <c r="QOT119" s="376"/>
      <c r="QOU119" s="376"/>
      <c r="QOV119" s="376"/>
      <c r="QOW119" s="376"/>
      <c r="QOX119" s="376"/>
      <c r="QOY119" s="376"/>
      <c r="QOZ119" s="376"/>
      <c r="QPA119" s="376"/>
      <c r="QPB119" s="376"/>
      <c r="QPC119" s="376"/>
      <c r="QPD119" s="376"/>
      <c r="QPE119" s="376"/>
      <c r="QPF119" s="376"/>
      <c r="QPG119" s="376"/>
      <c r="QPH119" s="376"/>
      <c r="QPI119" s="376"/>
      <c r="QPJ119" s="376"/>
      <c r="QPK119" s="376"/>
      <c r="QPL119" s="376"/>
      <c r="QPM119" s="376"/>
      <c r="QPN119" s="376"/>
      <c r="QPO119" s="376"/>
      <c r="QPP119" s="376"/>
      <c r="QPQ119" s="376"/>
      <c r="QPR119" s="376"/>
      <c r="QPS119" s="376"/>
      <c r="QPT119" s="376"/>
      <c r="QPU119" s="376"/>
      <c r="QPV119" s="376"/>
      <c r="QPW119" s="376"/>
      <c r="QPX119" s="376"/>
      <c r="QPY119" s="376"/>
      <c r="QPZ119" s="376"/>
      <c r="QQA119" s="376"/>
      <c r="QQB119" s="376"/>
      <c r="QQC119" s="376"/>
      <c r="QQD119" s="376"/>
      <c r="QQE119" s="376"/>
      <c r="QQF119" s="376"/>
      <c r="QQG119" s="376"/>
      <c r="QQH119" s="376"/>
      <c r="QQI119" s="376"/>
      <c r="QQJ119" s="376"/>
      <c r="QQK119" s="376"/>
      <c r="QQL119" s="376"/>
      <c r="QQM119" s="376"/>
      <c r="QQN119" s="376"/>
      <c r="QQO119" s="376"/>
      <c r="QQP119" s="376"/>
      <c r="QQQ119" s="376"/>
      <c r="QQR119" s="376"/>
      <c r="QQS119" s="376"/>
      <c r="QQT119" s="376"/>
      <c r="QQU119" s="376"/>
      <c r="QQV119" s="376"/>
      <c r="QQW119" s="376"/>
      <c r="QQX119" s="376"/>
      <c r="QQY119" s="376"/>
      <c r="QQZ119" s="376"/>
      <c r="QRA119" s="376"/>
      <c r="QRB119" s="376"/>
      <c r="QRC119" s="376"/>
      <c r="QRD119" s="376"/>
      <c r="QRE119" s="376"/>
      <c r="QRF119" s="376"/>
      <c r="QRG119" s="376"/>
      <c r="QRH119" s="376"/>
      <c r="QRI119" s="376"/>
      <c r="QRJ119" s="376"/>
      <c r="QRK119" s="376"/>
      <c r="QRL119" s="376"/>
      <c r="QRM119" s="376"/>
      <c r="QRN119" s="376"/>
      <c r="QRO119" s="376"/>
      <c r="QRP119" s="376"/>
      <c r="QRQ119" s="376"/>
      <c r="QRR119" s="376"/>
      <c r="QRS119" s="376"/>
      <c r="QRT119" s="376"/>
      <c r="QRU119" s="376"/>
      <c r="QRV119" s="376"/>
      <c r="QRW119" s="376"/>
      <c r="QRX119" s="376"/>
      <c r="QRY119" s="376"/>
      <c r="QRZ119" s="376"/>
      <c r="QSA119" s="376"/>
      <c r="QSB119" s="376"/>
      <c r="QSC119" s="376"/>
      <c r="QSD119" s="376"/>
      <c r="QSE119" s="376"/>
      <c r="QSF119" s="376"/>
      <c r="QSG119" s="376"/>
      <c r="QSH119" s="376"/>
      <c r="QSI119" s="376"/>
      <c r="QSJ119" s="376"/>
      <c r="QSK119" s="376"/>
      <c r="QSL119" s="376"/>
      <c r="QSM119" s="376"/>
      <c r="QSN119" s="376"/>
      <c r="QSO119" s="376"/>
      <c r="QSP119" s="376"/>
      <c r="QSQ119" s="376"/>
      <c r="QSR119" s="376"/>
      <c r="QSS119" s="376"/>
      <c r="QST119" s="376"/>
      <c r="QSU119" s="376"/>
      <c r="QSV119" s="376"/>
      <c r="QSW119" s="376"/>
      <c r="QSX119" s="376"/>
      <c r="QSY119" s="376"/>
      <c r="QSZ119" s="376"/>
      <c r="QTA119" s="376"/>
      <c r="QTB119" s="376"/>
      <c r="QTC119" s="376"/>
      <c r="QTD119" s="376"/>
      <c r="QTE119" s="376"/>
      <c r="QTF119" s="376"/>
      <c r="QTG119" s="376"/>
      <c r="QTH119" s="376"/>
      <c r="QTI119" s="376"/>
      <c r="QTJ119" s="376"/>
      <c r="QTK119" s="376"/>
      <c r="QTL119" s="376"/>
      <c r="QTM119" s="376"/>
      <c r="QTN119" s="376"/>
      <c r="QTO119" s="376"/>
      <c r="QTP119" s="376"/>
      <c r="QTQ119" s="376"/>
      <c r="QTR119" s="376"/>
      <c r="QTS119" s="376"/>
      <c r="QTT119" s="376"/>
      <c r="QTU119" s="376"/>
      <c r="QTV119" s="376"/>
      <c r="QTW119" s="376"/>
      <c r="QTX119" s="376"/>
      <c r="QTY119" s="376"/>
      <c r="QTZ119" s="376"/>
      <c r="QUA119" s="376"/>
      <c r="QUB119" s="376"/>
      <c r="QUC119" s="376"/>
      <c r="QUD119" s="376"/>
      <c r="QUE119" s="376"/>
      <c r="QUF119" s="376"/>
      <c r="QUG119" s="376"/>
      <c r="QUH119" s="376"/>
      <c r="QUI119" s="376"/>
      <c r="QUJ119" s="376"/>
      <c r="QUK119" s="376"/>
      <c r="QUL119" s="376"/>
      <c r="QUM119" s="376"/>
      <c r="QUN119" s="376"/>
      <c r="QUO119" s="376"/>
      <c r="QUP119" s="376"/>
      <c r="QUQ119" s="376"/>
      <c r="QUR119" s="376"/>
      <c r="QUS119" s="376"/>
      <c r="QUT119" s="376"/>
      <c r="QUU119" s="376"/>
      <c r="QUV119" s="376"/>
      <c r="QUW119" s="376"/>
      <c r="QUX119" s="376"/>
      <c r="QUY119" s="376"/>
      <c r="QUZ119" s="376"/>
      <c r="QVA119" s="376"/>
      <c r="QVB119" s="376"/>
      <c r="QVC119" s="376"/>
      <c r="QVD119" s="376"/>
      <c r="QVE119" s="376"/>
      <c r="QVF119" s="376"/>
      <c r="QVG119" s="376"/>
      <c r="QVH119" s="376"/>
      <c r="QVI119" s="376"/>
      <c r="QVJ119" s="376"/>
      <c r="QVK119" s="376"/>
      <c r="QVL119" s="376"/>
      <c r="QVM119" s="376"/>
      <c r="QVN119" s="376"/>
      <c r="QVO119" s="376"/>
      <c r="QVP119" s="376"/>
      <c r="QVQ119" s="376"/>
      <c r="QVR119" s="376"/>
      <c r="QVS119" s="376"/>
      <c r="QVT119" s="376"/>
      <c r="QVU119" s="376"/>
      <c r="QVV119" s="376"/>
      <c r="QVW119" s="376"/>
      <c r="QVX119" s="376"/>
      <c r="QVY119" s="376"/>
      <c r="QVZ119" s="376"/>
      <c r="QWA119" s="376"/>
      <c r="QWB119" s="376"/>
      <c r="QWC119" s="376"/>
      <c r="QWD119" s="376"/>
      <c r="QWE119" s="376"/>
      <c r="QWF119" s="376"/>
      <c r="QWG119" s="376"/>
      <c r="QWH119" s="376"/>
      <c r="QWI119" s="376"/>
      <c r="QWJ119" s="376"/>
      <c r="QWK119" s="376"/>
      <c r="QWL119" s="376"/>
      <c r="QWM119" s="376"/>
      <c r="QWN119" s="376"/>
      <c r="QWO119" s="376"/>
      <c r="QWP119" s="376"/>
      <c r="QWQ119" s="376"/>
      <c r="QWR119" s="376"/>
      <c r="QWS119" s="376"/>
      <c r="QWT119" s="376"/>
      <c r="QWU119" s="376"/>
      <c r="QWV119" s="376"/>
      <c r="QWW119" s="376"/>
      <c r="QWX119" s="376"/>
      <c r="QWY119" s="376"/>
      <c r="QWZ119" s="376"/>
      <c r="QXA119" s="376"/>
      <c r="QXB119" s="376"/>
      <c r="QXC119" s="376"/>
      <c r="QXD119" s="376"/>
      <c r="QXE119" s="376"/>
      <c r="QXF119" s="376"/>
      <c r="QXG119" s="376"/>
      <c r="QXH119" s="376"/>
      <c r="QXI119" s="376"/>
      <c r="QXJ119" s="376"/>
      <c r="QXK119" s="376"/>
      <c r="QXL119" s="376"/>
      <c r="QXM119" s="376"/>
      <c r="QXN119" s="376"/>
      <c r="QXO119" s="376"/>
      <c r="QXP119" s="376"/>
      <c r="QXQ119" s="376"/>
      <c r="QXR119" s="376"/>
      <c r="QXS119" s="376"/>
      <c r="QXT119" s="376"/>
      <c r="QXU119" s="376"/>
      <c r="QXV119" s="376"/>
      <c r="QXW119" s="376"/>
      <c r="QXX119" s="376"/>
      <c r="QXY119" s="376"/>
      <c r="QXZ119" s="376"/>
      <c r="QYA119" s="376"/>
      <c r="QYB119" s="376"/>
      <c r="QYC119" s="376"/>
      <c r="QYD119" s="376"/>
      <c r="QYE119" s="376"/>
      <c r="QYF119" s="376"/>
      <c r="QYG119" s="376"/>
      <c r="QYH119" s="376"/>
      <c r="QYI119" s="376"/>
      <c r="QYJ119" s="376"/>
      <c r="QYK119" s="376"/>
      <c r="QYL119" s="376"/>
      <c r="QYM119" s="376"/>
      <c r="QYN119" s="376"/>
      <c r="QYO119" s="376"/>
      <c r="QYP119" s="376"/>
      <c r="QYQ119" s="376"/>
      <c r="QYR119" s="376"/>
      <c r="QYS119" s="376"/>
      <c r="QYT119" s="376"/>
      <c r="QYU119" s="376"/>
      <c r="QYV119" s="376"/>
      <c r="QYW119" s="376"/>
      <c r="QYX119" s="376"/>
      <c r="QYY119" s="376"/>
      <c r="QYZ119" s="376"/>
      <c r="QZA119" s="376"/>
      <c r="QZB119" s="376"/>
      <c r="QZC119" s="376"/>
      <c r="QZD119" s="376"/>
      <c r="QZE119" s="376"/>
      <c r="QZF119" s="376"/>
      <c r="QZG119" s="376"/>
      <c r="QZH119" s="376"/>
      <c r="QZI119" s="376"/>
      <c r="QZJ119" s="376"/>
      <c r="QZK119" s="376"/>
      <c r="QZL119" s="376"/>
      <c r="QZM119" s="376"/>
      <c r="QZN119" s="376"/>
      <c r="QZO119" s="376"/>
      <c r="QZP119" s="376"/>
      <c r="QZQ119" s="376"/>
      <c r="QZR119" s="376"/>
      <c r="QZS119" s="376"/>
      <c r="QZT119" s="376"/>
      <c r="QZU119" s="376"/>
      <c r="QZV119" s="376"/>
      <c r="QZW119" s="376"/>
      <c r="QZX119" s="376"/>
      <c r="QZY119" s="376"/>
      <c r="QZZ119" s="376"/>
      <c r="RAA119" s="376"/>
      <c r="RAB119" s="376"/>
      <c r="RAC119" s="376"/>
      <c r="RAD119" s="376"/>
      <c r="RAE119" s="376"/>
      <c r="RAF119" s="376"/>
      <c r="RAG119" s="376"/>
      <c r="RAH119" s="376"/>
      <c r="RAI119" s="376"/>
      <c r="RAJ119" s="376"/>
      <c r="RAK119" s="376"/>
      <c r="RAL119" s="376"/>
      <c r="RAM119" s="376"/>
      <c r="RAN119" s="376"/>
      <c r="RAO119" s="376"/>
      <c r="RAP119" s="376"/>
      <c r="RAQ119" s="376"/>
      <c r="RAR119" s="376"/>
      <c r="RAS119" s="376"/>
      <c r="RAT119" s="376"/>
      <c r="RAU119" s="376"/>
      <c r="RAV119" s="376"/>
      <c r="RAW119" s="376"/>
      <c r="RAX119" s="376"/>
      <c r="RAY119" s="376"/>
      <c r="RAZ119" s="376"/>
      <c r="RBA119" s="376"/>
      <c r="RBB119" s="376"/>
      <c r="RBC119" s="376"/>
      <c r="RBD119" s="376"/>
      <c r="RBE119" s="376"/>
      <c r="RBF119" s="376"/>
      <c r="RBG119" s="376"/>
      <c r="RBH119" s="376"/>
      <c r="RBI119" s="376"/>
      <c r="RBJ119" s="376"/>
      <c r="RBK119" s="376"/>
      <c r="RBL119" s="376"/>
      <c r="RBM119" s="376"/>
      <c r="RBN119" s="376"/>
      <c r="RBO119" s="376"/>
      <c r="RBP119" s="376"/>
      <c r="RBQ119" s="376"/>
      <c r="RBR119" s="376"/>
      <c r="RBS119" s="376"/>
      <c r="RBT119" s="376"/>
      <c r="RBU119" s="376"/>
      <c r="RBV119" s="376"/>
      <c r="RBW119" s="376"/>
      <c r="RBX119" s="376"/>
      <c r="RBY119" s="376"/>
      <c r="RBZ119" s="376"/>
      <c r="RCA119" s="376"/>
      <c r="RCB119" s="376"/>
      <c r="RCC119" s="376"/>
      <c r="RCD119" s="376"/>
      <c r="RCE119" s="376"/>
      <c r="RCF119" s="376"/>
      <c r="RCG119" s="376"/>
      <c r="RCH119" s="376"/>
      <c r="RCI119" s="376"/>
      <c r="RCJ119" s="376"/>
      <c r="RCK119" s="376"/>
      <c r="RCL119" s="376"/>
      <c r="RCM119" s="376"/>
      <c r="RCN119" s="376"/>
      <c r="RCO119" s="376"/>
      <c r="RCP119" s="376"/>
      <c r="RCQ119" s="376"/>
      <c r="RCR119" s="376"/>
      <c r="RCS119" s="376"/>
      <c r="RCT119" s="376"/>
      <c r="RCU119" s="376"/>
      <c r="RCV119" s="376"/>
      <c r="RCW119" s="376"/>
      <c r="RCX119" s="376"/>
      <c r="RCY119" s="376"/>
      <c r="RCZ119" s="376"/>
      <c r="RDA119" s="376"/>
      <c r="RDB119" s="376"/>
      <c r="RDC119" s="376"/>
      <c r="RDD119" s="376"/>
      <c r="RDE119" s="376"/>
      <c r="RDF119" s="376"/>
      <c r="RDG119" s="376"/>
      <c r="RDH119" s="376"/>
      <c r="RDI119" s="376"/>
      <c r="RDJ119" s="376"/>
      <c r="RDK119" s="376"/>
      <c r="RDL119" s="376"/>
      <c r="RDM119" s="376"/>
      <c r="RDN119" s="376"/>
      <c r="RDO119" s="376"/>
      <c r="RDP119" s="376"/>
      <c r="RDQ119" s="376"/>
      <c r="RDR119" s="376"/>
      <c r="RDS119" s="376"/>
      <c r="RDT119" s="376"/>
      <c r="RDU119" s="376"/>
      <c r="RDV119" s="376"/>
      <c r="RDW119" s="376"/>
      <c r="RDX119" s="376"/>
      <c r="RDY119" s="376"/>
      <c r="RDZ119" s="376"/>
      <c r="REA119" s="376"/>
      <c r="REB119" s="376"/>
      <c r="REC119" s="376"/>
      <c r="RED119" s="376"/>
      <c r="REE119" s="376"/>
      <c r="REF119" s="376"/>
      <c r="REG119" s="376"/>
      <c r="REH119" s="376"/>
      <c r="REI119" s="376"/>
      <c r="REJ119" s="376"/>
      <c r="REK119" s="376"/>
      <c r="REL119" s="376"/>
      <c r="REM119" s="376"/>
      <c r="REN119" s="376"/>
      <c r="REO119" s="376"/>
      <c r="REP119" s="376"/>
      <c r="REQ119" s="376"/>
      <c r="RER119" s="376"/>
      <c r="RES119" s="376"/>
      <c r="RET119" s="376"/>
      <c r="REU119" s="376"/>
      <c r="REV119" s="376"/>
      <c r="REW119" s="376"/>
      <c r="REX119" s="376"/>
      <c r="REY119" s="376"/>
      <c r="REZ119" s="376"/>
      <c r="RFA119" s="376"/>
      <c r="RFB119" s="376"/>
      <c r="RFC119" s="376"/>
      <c r="RFD119" s="376"/>
      <c r="RFE119" s="376"/>
      <c r="RFF119" s="376"/>
      <c r="RFG119" s="376"/>
      <c r="RFH119" s="376"/>
      <c r="RFI119" s="376"/>
      <c r="RFJ119" s="376"/>
      <c r="RFK119" s="376"/>
      <c r="RFL119" s="376"/>
      <c r="RFM119" s="376"/>
      <c r="RFN119" s="376"/>
      <c r="RFO119" s="376"/>
      <c r="RFP119" s="376"/>
      <c r="RFQ119" s="376"/>
      <c r="RFR119" s="376"/>
      <c r="RFS119" s="376"/>
      <c r="RFT119" s="376"/>
      <c r="RFU119" s="376"/>
      <c r="RFV119" s="376"/>
      <c r="RFW119" s="376"/>
      <c r="RFX119" s="376"/>
      <c r="RFY119" s="376"/>
      <c r="RFZ119" s="376"/>
      <c r="RGA119" s="376"/>
      <c r="RGB119" s="376"/>
      <c r="RGC119" s="376"/>
      <c r="RGD119" s="376"/>
      <c r="RGE119" s="376"/>
      <c r="RGF119" s="376"/>
      <c r="RGG119" s="376"/>
      <c r="RGH119" s="376"/>
      <c r="RGI119" s="376"/>
      <c r="RGJ119" s="376"/>
      <c r="RGK119" s="376"/>
      <c r="RGL119" s="376"/>
      <c r="RGM119" s="376"/>
      <c r="RGN119" s="376"/>
      <c r="RGO119" s="376"/>
      <c r="RGP119" s="376"/>
      <c r="RGQ119" s="376"/>
      <c r="RGR119" s="376"/>
      <c r="RGS119" s="376"/>
      <c r="RGT119" s="376"/>
      <c r="RGU119" s="376"/>
      <c r="RGV119" s="376"/>
      <c r="RGW119" s="376"/>
      <c r="RGX119" s="376"/>
      <c r="RGY119" s="376"/>
      <c r="RGZ119" s="376"/>
      <c r="RHA119" s="376"/>
      <c r="RHB119" s="376"/>
      <c r="RHC119" s="376"/>
      <c r="RHD119" s="376"/>
      <c r="RHE119" s="376"/>
      <c r="RHF119" s="376"/>
      <c r="RHG119" s="376"/>
      <c r="RHH119" s="376"/>
      <c r="RHI119" s="376"/>
      <c r="RHJ119" s="376"/>
      <c r="RHK119" s="376"/>
      <c r="RHL119" s="376"/>
      <c r="RHM119" s="376"/>
      <c r="RHN119" s="376"/>
      <c r="RHO119" s="376"/>
      <c r="RHP119" s="376"/>
      <c r="RHQ119" s="376"/>
      <c r="RHR119" s="376"/>
      <c r="RHS119" s="376"/>
      <c r="RHT119" s="376"/>
      <c r="RHU119" s="376"/>
      <c r="RHV119" s="376"/>
      <c r="RHW119" s="376"/>
      <c r="RHX119" s="376"/>
      <c r="RHY119" s="376"/>
      <c r="RHZ119" s="376"/>
      <c r="RIA119" s="376"/>
      <c r="RIB119" s="376"/>
      <c r="RIC119" s="376"/>
      <c r="RID119" s="376"/>
      <c r="RIE119" s="376"/>
      <c r="RIF119" s="376"/>
      <c r="RIG119" s="376"/>
      <c r="RIH119" s="376"/>
      <c r="RII119" s="376"/>
      <c r="RIJ119" s="376"/>
      <c r="RIK119" s="376"/>
      <c r="RIL119" s="376"/>
      <c r="RIM119" s="376"/>
      <c r="RIN119" s="376"/>
      <c r="RIO119" s="376"/>
      <c r="RIP119" s="376"/>
      <c r="RIQ119" s="376"/>
      <c r="RIR119" s="376"/>
      <c r="RIS119" s="376"/>
      <c r="RIT119" s="376"/>
      <c r="RIU119" s="376"/>
      <c r="RIV119" s="376"/>
      <c r="RIW119" s="376"/>
      <c r="RIX119" s="376"/>
      <c r="RIY119" s="376"/>
      <c r="RIZ119" s="376"/>
      <c r="RJA119" s="376"/>
      <c r="RJB119" s="376"/>
      <c r="RJC119" s="376"/>
      <c r="RJD119" s="376"/>
      <c r="RJE119" s="376"/>
      <c r="RJF119" s="376"/>
      <c r="RJG119" s="376"/>
      <c r="RJH119" s="376"/>
      <c r="RJI119" s="376"/>
      <c r="RJJ119" s="376"/>
      <c r="RJK119" s="376"/>
      <c r="RJL119" s="376"/>
      <c r="RJM119" s="376"/>
      <c r="RJN119" s="376"/>
      <c r="RJO119" s="376"/>
      <c r="RJP119" s="376"/>
      <c r="RJQ119" s="376"/>
      <c r="RJR119" s="376"/>
      <c r="RJS119" s="376"/>
      <c r="RJT119" s="376"/>
      <c r="RJU119" s="376"/>
      <c r="RJV119" s="376"/>
      <c r="RJW119" s="376"/>
      <c r="RJX119" s="376"/>
      <c r="RJY119" s="376"/>
      <c r="RJZ119" s="376"/>
      <c r="RKA119" s="376"/>
      <c r="RKB119" s="376"/>
      <c r="RKC119" s="376"/>
      <c r="RKD119" s="376"/>
      <c r="RKE119" s="376"/>
      <c r="RKF119" s="376"/>
      <c r="RKG119" s="376"/>
      <c r="RKH119" s="376"/>
      <c r="RKI119" s="376"/>
      <c r="RKJ119" s="376"/>
      <c r="RKK119" s="376"/>
      <c r="RKL119" s="376"/>
      <c r="RKM119" s="376"/>
      <c r="RKN119" s="376"/>
      <c r="RKO119" s="376"/>
      <c r="RKP119" s="376"/>
      <c r="RKQ119" s="376"/>
      <c r="RKR119" s="376"/>
      <c r="RKS119" s="376"/>
      <c r="RKT119" s="376"/>
      <c r="RKU119" s="376"/>
      <c r="RKV119" s="376"/>
      <c r="RKW119" s="376"/>
      <c r="RKX119" s="376"/>
      <c r="RKY119" s="376"/>
      <c r="RKZ119" s="376"/>
      <c r="RLA119" s="376"/>
      <c r="RLB119" s="376"/>
      <c r="RLC119" s="376"/>
      <c r="RLD119" s="376"/>
      <c r="RLE119" s="376"/>
      <c r="RLF119" s="376"/>
      <c r="RLG119" s="376"/>
      <c r="RLH119" s="376"/>
      <c r="RLI119" s="376"/>
      <c r="RLJ119" s="376"/>
      <c r="RLK119" s="376"/>
      <c r="RLL119" s="376"/>
      <c r="RLM119" s="376"/>
      <c r="RLN119" s="376"/>
      <c r="RLO119" s="376"/>
      <c r="RLP119" s="376"/>
      <c r="RLQ119" s="376"/>
      <c r="RLR119" s="376"/>
      <c r="RLS119" s="376"/>
      <c r="RLT119" s="376"/>
      <c r="RLU119" s="376"/>
      <c r="RLV119" s="376"/>
      <c r="RLW119" s="376"/>
      <c r="RLX119" s="376"/>
      <c r="RLY119" s="376"/>
      <c r="RLZ119" s="376"/>
      <c r="RMA119" s="376"/>
      <c r="RMB119" s="376"/>
      <c r="RMC119" s="376"/>
      <c r="RMD119" s="376"/>
      <c r="RME119" s="376"/>
      <c r="RMF119" s="376"/>
      <c r="RMG119" s="376"/>
      <c r="RMH119" s="376"/>
      <c r="RMI119" s="376"/>
      <c r="RMJ119" s="376"/>
      <c r="RMK119" s="376"/>
      <c r="RML119" s="376"/>
      <c r="RMM119" s="376"/>
      <c r="RMN119" s="376"/>
      <c r="RMO119" s="376"/>
      <c r="RMP119" s="376"/>
      <c r="RMQ119" s="376"/>
      <c r="RMR119" s="376"/>
      <c r="RMS119" s="376"/>
      <c r="RMT119" s="376"/>
      <c r="RMU119" s="376"/>
      <c r="RMV119" s="376"/>
      <c r="RMW119" s="376"/>
      <c r="RMX119" s="376"/>
      <c r="RMY119" s="376"/>
      <c r="RMZ119" s="376"/>
      <c r="RNA119" s="376"/>
      <c r="RNB119" s="376"/>
      <c r="RNC119" s="376"/>
      <c r="RND119" s="376"/>
      <c r="RNE119" s="376"/>
      <c r="RNF119" s="376"/>
      <c r="RNG119" s="376"/>
      <c r="RNH119" s="376"/>
      <c r="RNI119" s="376"/>
      <c r="RNJ119" s="376"/>
      <c r="RNK119" s="376"/>
      <c r="RNL119" s="376"/>
      <c r="RNM119" s="376"/>
      <c r="RNN119" s="376"/>
      <c r="RNO119" s="376"/>
      <c r="RNP119" s="376"/>
      <c r="RNQ119" s="376"/>
      <c r="RNR119" s="376"/>
      <c r="RNS119" s="376"/>
      <c r="RNT119" s="376"/>
      <c r="RNU119" s="376"/>
      <c r="RNV119" s="376"/>
      <c r="RNW119" s="376"/>
      <c r="RNX119" s="376"/>
      <c r="RNY119" s="376"/>
      <c r="RNZ119" s="376"/>
      <c r="ROA119" s="376"/>
      <c r="ROB119" s="376"/>
      <c r="ROC119" s="376"/>
      <c r="ROD119" s="376"/>
      <c r="ROE119" s="376"/>
      <c r="ROF119" s="376"/>
      <c r="ROG119" s="376"/>
      <c r="ROH119" s="376"/>
      <c r="ROI119" s="376"/>
      <c r="ROJ119" s="376"/>
      <c r="ROK119" s="376"/>
      <c r="ROL119" s="376"/>
      <c r="ROM119" s="376"/>
      <c r="RON119" s="376"/>
      <c r="ROO119" s="376"/>
      <c r="ROP119" s="376"/>
      <c r="ROQ119" s="376"/>
      <c r="ROR119" s="376"/>
      <c r="ROS119" s="376"/>
      <c r="ROT119" s="376"/>
      <c r="ROU119" s="376"/>
      <c r="ROV119" s="376"/>
      <c r="ROW119" s="376"/>
      <c r="ROX119" s="376"/>
      <c r="ROY119" s="376"/>
      <c r="ROZ119" s="376"/>
      <c r="RPA119" s="376"/>
      <c r="RPB119" s="376"/>
      <c r="RPC119" s="376"/>
      <c r="RPD119" s="376"/>
      <c r="RPE119" s="376"/>
      <c r="RPF119" s="376"/>
      <c r="RPG119" s="376"/>
      <c r="RPH119" s="376"/>
      <c r="RPI119" s="376"/>
      <c r="RPJ119" s="376"/>
      <c r="RPK119" s="376"/>
      <c r="RPL119" s="376"/>
      <c r="RPM119" s="376"/>
      <c r="RPN119" s="376"/>
      <c r="RPO119" s="376"/>
      <c r="RPP119" s="376"/>
      <c r="RPQ119" s="376"/>
      <c r="RPR119" s="376"/>
      <c r="RPS119" s="376"/>
      <c r="RPT119" s="376"/>
      <c r="RPU119" s="376"/>
      <c r="RPV119" s="376"/>
      <c r="RPW119" s="376"/>
      <c r="RPX119" s="376"/>
      <c r="RPY119" s="376"/>
      <c r="RPZ119" s="376"/>
      <c r="RQA119" s="376"/>
      <c r="RQB119" s="376"/>
      <c r="RQC119" s="376"/>
      <c r="RQD119" s="376"/>
      <c r="RQE119" s="376"/>
      <c r="RQF119" s="376"/>
      <c r="RQG119" s="376"/>
      <c r="RQH119" s="376"/>
      <c r="RQI119" s="376"/>
      <c r="RQJ119" s="376"/>
      <c r="RQK119" s="376"/>
      <c r="RQL119" s="376"/>
      <c r="RQM119" s="376"/>
      <c r="RQN119" s="376"/>
      <c r="RQO119" s="376"/>
      <c r="RQP119" s="376"/>
      <c r="RQQ119" s="376"/>
      <c r="RQR119" s="376"/>
      <c r="RQS119" s="376"/>
      <c r="RQT119" s="376"/>
      <c r="RQU119" s="376"/>
      <c r="RQV119" s="376"/>
      <c r="RQW119" s="376"/>
      <c r="RQX119" s="376"/>
      <c r="RQY119" s="376"/>
      <c r="RQZ119" s="376"/>
      <c r="RRA119" s="376"/>
      <c r="RRB119" s="376"/>
      <c r="RRC119" s="376"/>
      <c r="RRD119" s="376"/>
      <c r="RRE119" s="376"/>
      <c r="RRF119" s="376"/>
      <c r="RRG119" s="376"/>
      <c r="RRH119" s="376"/>
      <c r="RRI119" s="376"/>
      <c r="RRJ119" s="376"/>
      <c r="RRK119" s="376"/>
      <c r="RRL119" s="376"/>
      <c r="RRM119" s="376"/>
      <c r="RRN119" s="376"/>
      <c r="RRO119" s="376"/>
      <c r="RRP119" s="376"/>
      <c r="RRQ119" s="376"/>
      <c r="RRR119" s="376"/>
      <c r="RRS119" s="376"/>
      <c r="RRT119" s="376"/>
      <c r="RRU119" s="376"/>
      <c r="RRV119" s="376"/>
      <c r="RRW119" s="376"/>
      <c r="RRX119" s="376"/>
      <c r="RRY119" s="376"/>
      <c r="RRZ119" s="376"/>
      <c r="RSA119" s="376"/>
      <c r="RSB119" s="376"/>
      <c r="RSC119" s="376"/>
      <c r="RSD119" s="376"/>
      <c r="RSE119" s="376"/>
      <c r="RSF119" s="376"/>
      <c r="RSG119" s="376"/>
      <c r="RSH119" s="376"/>
      <c r="RSI119" s="376"/>
      <c r="RSJ119" s="376"/>
      <c r="RSK119" s="376"/>
      <c r="RSL119" s="376"/>
      <c r="RSM119" s="376"/>
      <c r="RSN119" s="376"/>
      <c r="RSO119" s="376"/>
      <c r="RSP119" s="376"/>
      <c r="RSQ119" s="376"/>
      <c r="RSR119" s="376"/>
      <c r="RSS119" s="376"/>
      <c r="RST119" s="376"/>
      <c r="RSU119" s="376"/>
      <c r="RSV119" s="376"/>
      <c r="RSW119" s="376"/>
      <c r="RSX119" s="376"/>
      <c r="RSY119" s="376"/>
      <c r="RSZ119" s="376"/>
      <c r="RTA119" s="376"/>
      <c r="RTB119" s="376"/>
      <c r="RTC119" s="376"/>
      <c r="RTD119" s="376"/>
      <c r="RTE119" s="376"/>
      <c r="RTF119" s="376"/>
      <c r="RTG119" s="376"/>
      <c r="RTH119" s="376"/>
      <c r="RTI119" s="376"/>
      <c r="RTJ119" s="376"/>
      <c r="RTK119" s="376"/>
      <c r="RTL119" s="376"/>
      <c r="RTM119" s="376"/>
      <c r="RTN119" s="376"/>
      <c r="RTO119" s="376"/>
      <c r="RTP119" s="376"/>
      <c r="RTQ119" s="376"/>
      <c r="RTR119" s="376"/>
      <c r="RTS119" s="376"/>
      <c r="RTT119" s="376"/>
      <c r="RTU119" s="376"/>
      <c r="RTV119" s="376"/>
      <c r="RTW119" s="376"/>
      <c r="RTX119" s="376"/>
      <c r="RTY119" s="376"/>
      <c r="RTZ119" s="376"/>
      <c r="RUA119" s="376"/>
      <c r="RUB119" s="376"/>
      <c r="RUC119" s="376"/>
      <c r="RUD119" s="376"/>
      <c r="RUE119" s="376"/>
      <c r="RUF119" s="376"/>
      <c r="RUG119" s="376"/>
      <c r="RUH119" s="376"/>
      <c r="RUI119" s="376"/>
      <c r="RUJ119" s="376"/>
      <c r="RUK119" s="376"/>
      <c r="RUL119" s="376"/>
      <c r="RUM119" s="376"/>
      <c r="RUN119" s="376"/>
      <c r="RUO119" s="376"/>
      <c r="RUP119" s="376"/>
      <c r="RUQ119" s="376"/>
      <c r="RUR119" s="376"/>
      <c r="RUS119" s="376"/>
      <c r="RUT119" s="376"/>
      <c r="RUU119" s="376"/>
      <c r="RUV119" s="376"/>
      <c r="RUW119" s="376"/>
      <c r="RUX119" s="376"/>
      <c r="RUY119" s="376"/>
      <c r="RUZ119" s="376"/>
      <c r="RVA119" s="376"/>
      <c r="RVB119" s="376"/>
      <c r="RVC119" s="376"/>
      <c r="RVD119" s="376"/>
      <c r="RVE119" s="376"/>
      <c r="RVF119" s="376"/>
      <c r="RVG119" s="376"/>
      <c r="RVH119" s="376"/>
      <c r="RVI119" s="376"/>
      <c r="RVJ119" s="376"/>
      <c r="RVK119" s="376"/>
      <c r="RVL119" s="376"/>
      <c r="RVM119" s="376"/>
      <c r="RVN119" s="376"/>
      <c r="RVO119" s="376"/>
      <c r="RVP119" s="376"/>
      <c r="RVQ119" s="376"/>
      <c r="RVR119" s="376"/>
      <c r="RVS119" s="376"/>
      <c r="RVT119" s="376"/>
      <c r="RVU119" s="376"/>
      <c r="RVV119" s="376"/>
      <c r="RVW119" s="376"/>
      <c r="RVX119" s="376"/>
      <c r="RVY119" s="376"/>
      <c r="RVZ119" s="376"/>
      <c r="RWA119" s="376"/>
      <c r="RWB119" s="376"/>
      <c r="RWC119" s="376"/>
      <c r="RWD119" s="376"/>
      <c r="RWE119" s="376"/>
      <c r="RWF119" s="376"/>
      <c r="RWG119" s="376"/>
      <c r="RWH119" s="376"/>
      <c r="RWI119" s="376"/>
      <c r="RWJ119" s="376"/>
      <c r="RWK119" s="376"/>
      <c r="RWL119" s="376"/>
      <c r="RWM119" s="376"/>
      <c r="RWN119" s="376"/>
      <c r="RWO119" s="376"/>
      <c r="RWP119" s="376"/>
      <c r="RWQ119" s="376"/>
      <c r="RWR119" s="376"/>
      <c r="RWS119" s="376"/>
      <c r="RWT119" s="376"/>
      <c r="RWU119" s="376"/>
      <c r="RWV119" s="376"/>
      <c r="RWW119" s="376"/>
      <c r="RWX119" s="376"/>
      <c r="RWY119" s="376"/>
      <c r="RWZ119" s="376"/>
      <c r="RXA119" s="376"/>
      <c r="RXB119" s="376"/>
      <c r="RXC119" s="376"/>
      <c r="RXD119" s="376"/>
      <c r="RXE119" s="376"/>
      <c r="RXF119" s="376"/>
      <c r="RXG119" s="376"/>
      <c r="RXH119" s="376"/>
      <c r="RXI119" s="376"/>
      <c r="RXJ119" s="376"/>
      <c r="RXK119" s="376"/>
      <c r="RXL119" s="376"/>
      <c r="RXM119" s="376"/>
      <c r="RXN119" s="376"/>
      <c r="RXO119" s="376"/>
      <c r="RXP119" s="376"/>
      <c r="RXQ119" s="376"/>
      <c r="RXR119" s="376"/>
      <c r="RXS119" s="376"/>
      <c r="RXT119" s="376"/>
      <c r="RXU119" s="376"/>
      <c r="RXV119" s="376"/>
      <c r="RXW119" s="376"/>
      <c r="RXX119" s="376"/>
      <c r="RXY119" s="376"/>
      <c r="RXZ119" s="376"/>
      <c r="RYA119" s="376"/>
      <c r="RYB119" s="376"/>
      <c r="RYC119" s="376"/>
      <c r="RYD119" s="376"/>
      <c r="RYE119" s="376"/>
      <c r="RYF119" s="376"/>
      <c r="RYG119" s="376"/>
      <c r="RYH119" s="376"/>
      <c r="RYI119" s="376"/>
      <c r="RYJ119" s="376"/>
      <c r="RYK119" s="376"/>
      <c r="RYL119" s="376"/>
      <c r="RYM119" s="376"/>
      <c r="RYN119" s="376"/>
      <c r="RYO119" s="376"/>
      <c r="RYP119" s="376"/>
      <c r="RYQ119" s="376"/>
      <c r="RYR119" s="376"/>
      <c r="RYS119" s="376"/>
      <c r="RYT119" s="376"/>
      <c r="RYU119" s="376"/>
      <c r="RYV119" s="376"/>
      <c r="RYW119" s="376"/>
      <c r="RYX119" s="376"/>
      <c r="RYY119" s="376"/>
      <c r="RYZ119" s="376"/>
      <c r="RZA119" s="376"/>
      <c r="RZB119" s="376"/>
      <c r="RZC119" s="376"/>
      <c r="RZD119" s="376"/>
      <c r="RZE119" s="376"/>
      <c r="RZF119" s="376"/>
      <c r="RZG119" s="376"/>
      <c r="RZH119" s="376"/>
      <c r="RZI119" s="376"/>
      <c r="RZJ119" s="376"/>
      <c r="RZK119" s="376"/>
      <c r="RZL119" s="376"/>
      <c r="RZM119" s="376"/>
      <c r="RZN119" s="376"/>
      <c r="RZO119" s="376"/>
      <c r="RZP119" s="376"/>
      <c r="RZQ119" s="376"/>
      <c r="RZR119" s="376"/>
      <c r="RZS119" s="376"/>
      <c r="RZT119" s="376"/>
      <c r="RZU119" s="376"/>
      <c r="RZV119" s="376"/>
      <c r="RZW119" s="376"/>
      <c r="RZX119" s="376"/>
      <c r="RZY119" s="376"/>
      <c r="RZZ119" s="376"/>
      <c r="SAA119" s="376"/>
      <c r="SAB119" s="376"/>
      <c r="SAC119" s="376"/>
      <c r="SAD119" s="376"/>
      <c r="SAE119" s="376"/>
      <c r="SAF119" s="376"/>
      <c r="SAG119" s="376"/>
      <c r="SAH119" s="376"/>
      <c r="SAI119" s="376"/>
      <c r="SAJ119" s="376"/>
      <c r="SAK119" s="376"/>
      <c r="SAL119" s="376"/>
      <c r="SAM119" s="376"/>
      <c r="SAN119" s="376"/>
      <c r="SAO119" s="376"/>
      <c r="SAP119" s="376"/>
      <c r="SAQ119" s="376"/>
      <c r="SAR119" s="376"/>
      <c r="SAS119" s="376"/>
      <c r="SAT119" s="376"/>
      <c r="SAU119" s="376"/>
      <c r="SAV119" s="376"/>
      <c r="SAW119" s="376"/>
      <c r="SAX119" s="376"/>
      <c r="SAY119" s="376"/>
      <c r="SAZ119" s="376"/>
      <c r="SBA119" s="376"/>
      <c r="SBB119" s="376"/>
      <c r="SBC119" s="376"/>
      <c r="SBD119" s="376"/>
      <c r="SBE119" s="376"/>
      <c r="SBF119" s="376"/>
      <c r="SBG119" s="376"/>
      <c r="SBH119" s="376"/>
      <c r="SBI119" s="376"/>
      <c r="SBJ119" s="376"/>
      <c r="SBK119" s="376"/>
      <c r="SBL119" s="376"/>
      <c r="SBM119" s="376"/>
      <c r="SBN119" s="376"/>
      <c r="SBO119" s="376"/>
      <c r="SBP119" s="376"/>
      <c r="SBQ119" s="376"/>
      <c r="SBR119" s="376"/>
      <c r="SBS119" s="376"/>
      <c r="SBT119" s="376"/>
      <c r="SBU119" s="376"/>
      <c r="SBV119" s="376"/>
      <c r="SBW119" s="376"/>
      <c r="SBX119" s="376"/>
      <c r="SBY119" s="376"/>
      <c r="SBZ119" s="376"/>
      <c r="SCA119" s="376"/>
      <c r="SCB119" s="376"/>
      <c r="SCC119" s="376"/>
      <c r="SCD119" s="376"/>
      <c r="SCE119" s="376"/>
      <c r="SCF119" s="376"/>
      <c r="SCG119" s="376"/>
      <c r="SCH119" s="376"/>
      <c r="SCI119" s="376"/>
      <c r="SCJ119" s="376"/>
      <c r="SCK119" s="376"/>
      <c r="SCL119" s="376"/>
      <c r="SCM119" s="376"/>
      <c r="SCN119" s="376"/>
      <c r="SCO119" s="376"/>
      <c r="SCP119" s="376"/>
      <c r="SCQ119" s="376"/>
      <c r="SCR119" s="376"/>
      <c r="SCS119" s="376"/>
      <c r="SCT119" s="376"/>
      <c r="SCU119" s="376"/>
      <c r="SCV119" s="376"/>
      <c r="SCW119" s="376"/>
      <c r="SCX119" s="376"/>
      <c r="SCY119" s="376"/>
      <c r="SCZ119" s="376"/>
      <c r="SDA119" s="376"/>
      <c r="SDB119" s="376"/>
      <c r="SDC119" s="376"/>
      <c r="SDD119" s="376"/>
      <c r="SDE119" s="376"/>
      <c r="SDF119" s="376"/>
      <c r="SDG119" s="376"/>
      <c r="SDH119" s="376"/>
      <c r="SDI119" s="376"/>
      <c r="SDJ119" s="376"/>
      <c r="SDK119" s="376"/>
      <c r="SDL119" s="376"/>
      <c r="SDM119" s="376"/>
      <c r="SDN119" s="376"/>
      <c r="SDO119" s="376"/>
      <c r="SDP119" s="376"/>
      <c r="SDQ119" s="376"/>
      <c r="SDR119" s="376"/>
      <c r="SDS119" s="376"/>
      <c r="SDT119" s="376"/>
      <c r="SDU119" s="376"/>
      <c r="SDV119" s="376"/>
      <c r="SDW119" s="376"/>
      <c r="SDX119" s="376"/>
      <c r="SDY119" s="376"/>
      <c r="SDZ119" s="376"/>
      <c r="SEA119" s="376"/>
      <c r="SEB119" s="376"/>
      <c r="SEC119" s="376"/>
      <c r="SED119" s="376"/>
      <c r="SEE119" s="376"/>
      <c r="SEF119" s="376"/>
      <c r="SEG119" s="376"/>
      <c r="SEH119" s="376"/>
      <c r="SEI119" s="376"/>
      <c r="SEJ119" s="376"/>
      <c r="SEK119" s="376"/>
      <c r="SEL119" s="376"/>
      <c r="SEM119" s="376"/>
      <c r="SEN119" s="376"/>
      <c r="SEO119" s="376"/>
      <c r="SEP119" s="376"/>
      <c r="SEQ119" s="376"/>
      <c r="SER119" s="376"/>
      <c r="SES119" s="376"/>
      <c r="SET119" s="376"/>
      <c r="SEU119" s="376"/>
      <c r="SEV119" s="376"/>
      <c r="SEW119" s="376"/>
      <c r="SEX119" s="376"/>
      <c r="SEY119" s="376"/>
      <c r="SEZ119" s="376"/>
      <c r="SFA119" s="376"/>
      <c r="SFB119" s="376"/>
      <c r="SFC119" s="376"/>
      <c r="SFD119" s="376"/>
      <c r="SFE119" s="376"/>
      <c r="SFF119" s="376"/>
      <c r="SFG119" s="376"/>
      <c r="SFH119" s="376"/>
      <c r="SFI119" s="376"/>
      <c r="SFJ119" s="376"/>
      <c r="SFK119" s="376"/>
      <c r="SFL119" s="376"/>
      <c r="SFM119" s="376"/>
      <c r="SFN119" s="376"/>
      <c r="SFO119" s="376"/>
      <c r="SFP119" s="376"/>
      <c r="SFQ119" s="376"/>
      <c r="SFR119" s="376"/>
      <c r="SFS119" s="376"/>
      <c r="SFT119" s="376"/>
      <c r="SFU119" s="376"/>
      <c r="SFV119" s="376"/>
      <c r="SFW119" s="376"/>
      <c r="SFX119" s="376"/>
      <c r="SFY119" s="376"/>
      <c r="SFZ119" s="376"/>
      <c r="SGA119" s="376"/>
      <c r="SGB119" s="376"/>
      <c r="SGC119" s="376"/>
      <c r="SGD119" s="376"/>
      <c r="SGE119" s="376"/>
      <c r="SGF119" s="376"/>
      <c r="SGG119" s="376"/>
      <c r="SGH119" s="376"/>
      <c r="SGI119" s="376"/>
      <c r="SGJ119" s="376"/>
      <c r="SGK119" s="376"/>
      <c r="SGL119" s="376"/>
      <c r="SGM119" s="376"/>
      <c r="SGN119" s="376"/>
      <c r="SGO119" s="376"/>
      <c r="SGP119" s="376"/>
      <c r="SGQ119" s="376"/>
      <c r="SGR119" s="376"/>
      <c r="SGS119" s="376"/>
      <c r="SGT119" s="376"/>
      <c r="SGU119" s="376"/>
      <c r="SGV119" s="376"/>
      <c r="SGW119" s="376"/>
      <c r="SGX119" s="376"/>
      <c r="SGY119" s="376"/>
      <c r="SGZ119" s="376"/>
      <c r="SHA119" s="376"/>
      <c r="SHB119" s="376"/>
      <c r="SHC119" s="376"/>
      <c r="SHD119" s="376"/>
      <c r="SHE119" s="376"/>
      <c r="SHF119" s="376"/>
      <c r="SHG119" s="376"/>
      <c r="SHH119" s="376"/>
      <c r="SHI119" s="376"/>
      <c r="SHJ119" s="376"/>
      <c r="SHK119" s="376"/>
      <c r="SHL119" s="376"/>
      <c r="SHM119" s="376"/>
      <c r="SHN119" s="376"/>
      <c r="SHO119" s="376"/>
      <c r="SHP119" s="376"/>
      <c r="SHQ119" s="376"/>
      <c r="SHR119" s="376"/>
      <c r="SHS119" s="376"/>
      <c r="SHT119" s="376"/>
      <c r="SHU119" s="376"/>
      <c r="SHV119" s="376"/>
      <c r="SHW119" s="376"/>
      <c r="SHX119" s="376"/>
      <c r="SHY119" s="376"/>
      <c r="SHZ119" s="376"/>
      <c r="SIA119" s="376"/>
      <c r="SIB119" s="376"/>
      <c r="SIC119" s="376"/>
      <c r="SID119" s="376"/>
      <c r="SIE119" s="376"/>
      <c r="SIF119" s="376"/>
      <c r="SIG119" s="376"/>
      <c r="SIH119" s="376"/>
      <c r="SII119" s="376"/>
      <c r="SIJ119" s="376"/>
      <c r="SIK119" s="376"/>
      <c r="SIL119" s="376"/>
      <c r="SIM119" s="376"/>
      <c r="SIN119" s="376"/>
      <c r="SIO119" s="376"/>
      <c r="SIP119" s="376"/>
      <c r="SIQ119" s="376"/>
      <c r="SIR119" s="376"/>
      <c r="SIS119" s="376"/>
      <c r="SIT119" s="376"/>
      <c r="SIU119" s="376"/>
      <c r="SIV119" s="376"/>
      <c r="SIW119" s="376"/>
      <c r="SIX119" s="376"/>
      <c r="SIY119" s="376"/>
      <c r="SIZ119" s="376"/>
      <c r="SJA119" s="376"/>
      <c r="SJB119" s="376"/>
      <c r="SJC119" s="376"/>
      <c r="SJD119" s="376"/>
      <c r="SJE119" s="376"/>
      <c r="SJF119" s="376"/>
      <c r="SJG119" s="376"/>
      <c r="SJH119" s="376"/>
      <c r="SJI119" s="376"/>
      <c r="SJJ119" s="376"/>
      <c r="SJK119" s="376"/>
      <c r="SJL119" s="376"/>
      <c r="SJM119" s="376"/>
      <c r="SJN119" s="376"/>
      <c r="SJO119" s="376"/>
      <c r="SJP119" s="376"/>
      <c r="SJQ119" s="376"/>
      <c r="SJR119" s="376"/>
      <c r="SJS119" s="376"/>
      <c r="SJT119" s="376"/>
      <c r="SJU119" s="376"/>
      <c r="SJV119" s="376"/>
      <c r="SJW119" s="376"/>
      <c r="SJX119" s="376"/>
      <c r="SJY119" s="376"/>
      <c r="SJZ119" s="376"/>
      <c r="SKA119" s="376"/>
      <c r="SKB119" s="376"/>
      <c r="SKC119" s="376"/>
      <c r="SKD119" s="376"/>
      <c r="SKE119" s="376"/>
      <c r="SKF119" s="376"/>
      <c r="SKG119" s="376"/>
      <c r="SKH119" s="376"/>
      <c r="SKI119" s="376"/>
      <c r="SKJ119" s="376"/>
      <c r="SKK119" s="376"/>
      <c r="SKL119" s="376"/>
      <c r="SKM119" s="376"/>
      <c r="SKN119" s="376"/>
      <c r="SKO119" s="376"/>
      <c r="SKP119" s="376"/>
      <c r="SKQ119" s="376"/>
      <c r="SKR119" s="376"/>
      <c r="SKS119" s="376"/>
      <c r="SKT119" s="376"/>
      <c r="SKU119" s="376"/>
      <c r="SKV119" s="376"/>
      <c r="SKW119" s="376"/>
      <c r="SKX119" s="376"/>
      <c r="SKY119" s="376"/>
      <c r="SKZ119" s="376"/>
      <c r="SLA119" s="376"/>
      <c r="SLB119" s="376"/>
      <c r="SLC119" s="376"/>
      <c r="SLD119" s="376"/>
      <c r="SLE119" s="376"/>
      <c r="SLF119" s="376"/>
      <c r="SLG119" s="376"/>
      <c r="SLH119" s="376"/>
      <c r="SLI119" s="376"/>
      <c r="SLJ119" s="376"/>
      <c r="SLK119" s="376"/>
      <c r="SLL119" s="376"/>
      <c r="SLM119" s="376"/>
      <c r="SLN119" s="376"/>
      <c r="SLO119" s="376"/>
      <c r="SLP119" s="376"/>
      <c r="SLQ119" s="376"/>
      <c r="SLR119" s="376"/>
      <c r="SLS119" s="376"/>
      <c r="SLT119" s="376"/>
      <c r="SLU119" s="376"/>
      <c r="SLV119" s="376"/>
      <c r="SLW119" s="376"/>
      <c r="SLX119" s="376"/>
      <c r="SLY119" s="376"/>
      <c r="SLZ119" s="376"/>
      <c r="SMA119" s="376"/>
      <c r="SMB119" s="376"/>
      <c r="SMC119" s="376"/>
      <c r="SMD119" s="376"/>
      <c r="SME119" s="376"/>
      <c r="SMF119" s="376"/>
      <c r="SMG119" s="376"/>
      <c r="SMH119" s="376"/>
      <c r="SMI119" s="376"/>
      <c r="SMJ119" s="376"/>
      <c r="SMK119" s="376"/>
      <c r="SML119" s="376"/>
      <c r="SMM119" s="376"/>
      <c r="SMN119" s="376"/>
      <c r="SMO119" s="376"/>
      <c r="SMP119" s="376"/>
      <c r="SMQ119" s="376"/>
      <c r="SMR119" s="376"/>
      <c r="SMS119" s="376"/>
      <c r="SMT119" s="376"/>
      <c r="SMU119" s="376"/>
      <c r="SMV119" s="376"/>
      <c r="SMW119" s="376"/>
      <c r="SMX119" s="376"/>
      <c r="SMY119" s="376"/>
      <c r="SMZ119" s="376"/>
      <c r="SNA119" s="376"/>
      <c r="SNB119" s="376"/>
      <c r="SNC119" s="376"/>
      <c r="SND119" s="376"/>
      <c r="SNE119" s="376"/>
      <c r="SNF119" s="376"/>
      <c r="SNG119" s="376"/>
      <c r="SNH119" s="376"/>
      <c r="SNI119" s="376"/>
      <c r="SNJ119" s="376"/>
      <c r="SNK119" s="376"/>
      <c r="SNL119" s="376"/>
      <c r="SNM119" s="376"/>
      <c r="SNN119" s="376"/>
      <c r="SNO119" s="376"/>
      <c r="SNP119" s="376"/>
      <c r="SNQ119" s="376"/>
      <c r="SNR119" s="376"/>
      <c r="SNS119" s="376"/>
      <c r="SNT119" s="376"/>
      <c r="SNU119" s="376"/>
      <c r="SNV119" s="376"/>
      <c r="SNW119" s="376"/>
      <c r="SNX119" s="376"/>
      <c r="SNY119" s="376"/>
      <c r="SNZ119" s="376"/>
      <c r="SOA119" s="376"/>
      <c r="SOB119" s="376"/>
      <c r="SOC119" s="376"/>
      <c r="SOD119" s="376"/>
      <c r="SOE119" s="376"/>
      <c r="SOF119" s="376"/>
      <c r="SOG119" s="376"/>
      <c r="SOH119" s="376"/>
      <c r="SOI119" s="376"/>
      <c r="SOJ119" s="376"/>
      <c r="SOK119" s="376"/>
      <c r="SOL119" s="376"/>
      <c r="SOM119" s="376"/>
      <c r="SON119" s="376"/>
      <c r="SOO119" s="376"/>
      <c r="SOP119" s="376"/>
      <c r="SOQ119" s="376"/>
      <c r="SOR119" s="376"/>
      <c r="SOS119" s="376"/>
      <c r="SOT119" s="376"/>
      <c r="SOU119" s="376"/>
      <c r="SOV119" s="376"/>
      <c r="SOW119" s="376"/>
      <c r="SOX119" s="376"/>
      <c r="SOY119" s="376"/>
      <c r="SOZ119" s="376"/>
      <c r="SPA119" s="376"/>
      <c r="SPB119" s="376"/>
      <c r="SPC119" s="376"/>
      <c r="SPD119" s="376"/>
      <c r="SPE119" s="376"/>
      <c r="SPF119" s="376"/>
      <c r="SPG119" s="376"/>
      <c r="SPH119" s="376"/>
      <c r="SPI119" s="376"/>
      <c r="SPJ119" s="376"/>
      <c r="SPK119" s="376"/>
      <c r="SPL119" s="376"/>
      <c r="SPM119" s="376"/>
      <c r="SPN119" s="376"/>
      <c r="SPO119" s="376"/>
      <c r="SPP119" s="376"/>
      <c r="SPQ119" s="376"/>
      <c r="SPR119" s="376"/>
      <c r="SPS119" s="376"/>
      <c r="SPT119" s="376"/>
      <c r="SPU119" s="376"/>
      <c r="SPV119" s="376"/>
      <c r="SPW119" s="376"/>
      <c r="SPX119" s="376"/>
      <c r="SPY119" s="376"/>
      <c r="SPZ119" s="376"/>
      <c r="SQA119" s="376"/>
      <c r="SQB119" s="376"/>
      <c r="SQC119" s="376"/>
      <c r="SQD119" s="376"/>
      <c r="SQE119" s="376"/>
      <c r="SQF119" s="376"/>
      <c r="SQG119" s="376"/>
      <c r="SQH119" s="376"/>
      <c r="SQI119" s="376"/>
      <c r="SQJ119" s="376"/>
      <c r="SQK119" s="376"/>
      <c r="SQL119" s="376"/>
      <c r="SQM119" s="376"/>
      <c r="SQN119" s="376"/>
      <c r="SQO119" s="376"/>
      <c r="SQP119" s="376"/>
      <c r="SQQ119" s="376"/>
      <c r="SQR119" s="376"/>
      <c r="SQS119" s="376"/>
      <c r="SQT119" s="376"/>
      <c r="SQU119" s="376"/>
      <c r="SQV119" s="376"/>
      <c r="SQW119" s="376"/>
      <c r="SQX119" s="376"/>
      <c r="SQY119" s="376"/>
      <c r="SQZ119" s="376"/>
      <c r="SRA119" s="376"/>
      <c r="SRB119" s="376"/>
      <c r="SRC119" s="376"/>
      <c r="SRD119" s="376"/>
      <c r="SRE119" s="376"/>
      <c r="SRF119" s="376"/>
      <c r="SRG119" s="376"/>
      <c r="SRH119" s="376"/>
      <c r="SRI119" s="376"/>
      <c r="SRJ119" s="376"/>
      <c r="SRK119" s="376"/>
      <c r="SRL119" s="376"/>
      <c r="SRM119" s="376"/>
      <c r="SRN119" s="376"/>
      <c r="SRO119" s="376"/>
      <c r="SRP119" s="376"/>
      <c r="SRQ119" s="376"/>
      <c r="SRR119" s="376"/>
      <c r="SRS119" s="376"/>
      <c r="SRT119" s="376"/>
      <c r="SRU119" s="376"/>
      <c r="SRV119" s="376"/>
      <c r="SRW119" s="376"/>
      <c r="SRX119" s="376"/>
      <c r="SRY119" s="376"/>
      <c r="SRZ119" s="376"/>
      <c r="SSA119" s="376"/>
      <c r="SSB119" s="376"/>
      <c r="SSC119" s="376"/>
      <c r="SSD119" s="376"/>
      <c r="SSE119" s="376"/>
      <c r="SSF119" s="376"/>
      <c r="SSG119" s="376"/>
      <c r="SSH119" s="376"/>
      <c r="SSI119" s="376"/>
      <c r="SSJ119" s="376"/>
      <c r="SSK119" s="376"/>
      <c r="SSL119" s="376"/>
      <c r="SSM119" s="376"/>
      <c r="SSN119" s="376"/>
      <c r="SSO119" s="376"/>
      <c r="SSP119" s="376"/>
      <c r="SSQ119" s="376"/>
      <c r="SSR119" s="376"/>
      <c r="SSS119" s="376"/>
      <c r="SST119" s="376"/>
      <c r="SSU119" s="376"/>
      <c r="SSV119" s="376"/>
      <c r="SSW119" s="376"/>
      <c r="SSX119" s="376"/>
      <c r="SSY119" s="376"/>
      <c r="SSZ119" s="376"/>
      <c r="STA119" s="376"/>
      <c r="STB119" s="376"/>
      <c r="STC119" s="376"/>
      <c r="STD119" s="376"/>
      <c r="STE119" s="376"/>
      <c r="STF119" s="376"/>
      <c r="STG119" s="376"/>
      <c r="STH119" s="376"/>
      <c r="STI119" s="376"/>
      <c r="STJ119" s="376"/>
      <c r="STK119" s="376"/>
      <c r="STL119" s="376"/>
      <c r="STM119" s="376"/>
      <c r="STN119" s="376"/>
      <c r="STO119" s="376"/>
      <c r="STP119" s="376"/>
      <c r="STQ119" s="376"/>
      <c r="STR119" s="376"/>
      <c r="STS119" s="376"/>
      <c r="STT119" s="376"/>
      <c r="STU119" s="376"/>
      <c r="STV119" s="376"/>
      <c r="STW119" s="376"/>
      <c r="STX119" s="376"/>
      <c r="STY119" s="376"/>
      <c r="STZ119" s="376"/>
      <c r="SUA119" s="376"/>
      <c r="SUB119" s="376"/>
      <c r="SUC119" s="376"/>
      <c r="SUD119" s="376"/>
      <c r="SUE119" s="376"/>
      <c r="SUF119" s="376"/>
      <c r="SUG119" s="376"/>
      <c r="SUH119" s="376"/>
      <c r="SUI119" s="376"/>
      <c r="SUJ119" s="376"/>
      <c r="SUK119" s="376"/>
      <c r="SUL119" s="376"/>
      <c r="SUM119" s="376"/>
      <c r="SUN119" s="376"/>
      <c r="SUO119" s="376"/>
      <c r="SUP119" s="376"/>
      <c r="SUQ119" s="376"/>
      <c r="SUR119" s="376"/>
      <c r="SUS119" s="376"/>
      <c r="SUT119" s="376"/>
      <c r="SUU119" s="376"/>
      <c r="SUV119" s="376"/>
      <c r="SUW119" s="376"/>
      <c r="SUX119" s="376"/>
      <c r="SUY119" s="376"/>
      <c r="SUZ119" s="376"/>
      <c r="SVA119" s="376"/>
      <c r="SVB119" s="376"/>
      <c r="SVC119" s="376"/>
      <c r="SVD119" s="376"/>
      <c r="SVE119" s="376"/>
      <c r="SVF119" s="376"/>
      <c r="SVG119" s="376"/>
      <c r="SVH119" s="376"/>
      <c r="SVI119" s="376"/>
      <c r="SVJ119" s="376"/>
      <c r="SVK119" s="376"/>
      <c r="SVL119" s="376"/>
      <c r="SVM119" s="376"/>
      <c r="SVN119" s="376"/>
      <c r="SVO119" s="376"/>
      <c r="SVP119" s="376"/>
      <c r="SVQ119" s="376"/>
      <c r="SVR119" s="376"/>
      <c r="SVS119" s="376"/>
      <c r="SVT119" s="376"/>
      <c r="SVU119" s="376"/>
      <c r="SVV119" s="376"/>
      <c r="SVW119" s="376"/>
      <c r="SVX119" s="376"/>
      <c r="SVY119" s="376"/>
      <c r="SVZ119" s="376"/>
      <c r="SWA119" s="376"/>
      <c r="SWB119" s="376"/>
      <c r="SWC119" s="376"/>
      <c r="SWD119" s="376"/>
      <c r="SWE119" s="376"/>
      <c r="SWF119" s="376"/>
      <c r="SWG119" s="376"/>
      <c r="SWH119" s="376"/>
      <c r="SWI119" s="376"/>
      <c r="SWJ119" s="376"/>
      <c r="SWK119" s="376"/>
      <c r="SWL119" s="376"/>
      <c r="SWM119" s="376"/>
      <c r="SWN119" s="376"/>
      <c r="SWO119" s="376"/>
      <c r="SWP119" s="376"/>
      <c r="SWQ119" s="376"/>
      <c r="SWR119" s="376"/>
      <c r="SWS119" s="376"/>
      <c r="SWT119" s="376"/>
      <c r="SWU119" s="376"/>
      <c r="SWV119" s="376"/>
      <c r="SWW119" s="376"/>
      <c r="SWX119" s="376"/>
      <c r="SWY119" s="376"/>
      <c r="SWZ119" s="376"/>
      <c r="SXA119" s="376"/>
      <c r="SXB119" s="376"/>
      <c r="SXC119" s="376"/>
      <c r="SXD119" s="376"/>
      <c r="SXE119" s="376"/>
      <c r="SXF119" s="376"/>
      <c r="SXG119" s="376"/>
      <c r="SXH119" s="376"/>
      <c r="SXI119" s="376"/>
      <c r="SXJ119" s="376"/>
      <c r="SXK119" s="376"/>
      <c r="SXL119" s="376"/>
      <c r="SXM119" s="376"/>
      <c r="SXN119" s="376"/>
      <c r="SXO119" s="376"/>
      <c r="SXP119" s="376"/>
      <c r="SXQ119" s="376"/>
      <c r="SXR119" s="376"/>
      <c r="SXS119" s="376"/>
      <c r="SXT119" s="376"/>
      <c r="SXU119" s="376"/>
      <c r="SXV119" s="376"/>
      <c r="SXW119" s="376"/>
      <c r="SXX119" s="376"/>
      <c r="SXY119" s="376"/>
      <c r="SXZ119" s="376"/>
      <c r="SYA119" s="376"/>
      <c r="SYB119" s="376"/>
      <c r="SYC119" s="376"/>
      <c r="SYD119" s="376"/>
      <c r="SYE119" s="376"/>
      <c r="SYF119" s="376"/>
      <c r="SYG119" s="376"/>
      <c r="SYH119" s="376"/>
      <c r="SYI119" s="376"/>
      <c r="SYJ119" s="376"/>
      <c r="SYK119" s="376"/>
      <c r="SYL119" s="376"/>
      <c r="SYM119" s="376"/>
      <c r="SYN119" s="376"/>
      <c r="SYO119" s="376"/>
      <c r="SYP119" s="376"/>
      <c r="SYQ119" s="376"/>
      <c r="SYR119" s="376"/>
      <c r="SYS119" s="376"/>
      <c r="SYT119" s="376"/>
      <c r="SYU119" s="376"/>
      <c r="SYV119" s="376"/>
      <c r="SYW119" s="376"/>
      <c r="SYX119" s="376"/>
      <c r="SYY119" s="376"/>
      <c r="SYZ119" s="376"/>
      <c r="SZA119" s="376"/>
      <c r="SZB119" s="376"/>
      <c r="SZC119" s="376"/>
      <c r="SZD119" s="376"/>
      <c r="SZE119" s="376"/>
      <c r="SZF119" s="376"/>
      <c r="SZG119" s="376"/>
      <c r="SZH119" s="376"/>
      <c r="SZI119" s="376"/>
      <c r="SZJ119" s="376"/>
      <c r="SZK119" s="376"/>
      <c r="SZL119" s="376"/>
      <c r="SZM119" s="376"/>
      <c r="SZN119" s="376"/>
      <c r="SZO119" s="376"/>
      <c r="SZP119" s="376"/>
      <c r="SZQ119" s="376"/>
      <c r="SZR119" s="376"/>
      <c r="SZS119" s="376"/>
      <c r="SZT119" s="376"/>
      <c r="SZU119" s="376"/>
      <c r="SZV119" s="376"/>
      <c r="SZW119" s="376"/>
      <c r="SZX119" s="376"/>
      <c r="SZY119" s="376"/>
      <c r="SZZ119" s="376"/>
      <c r="TAA119" s="376"/>
      <c r="TAB119" s="376"/>
      <c r="TAC119" s="376"/>
      <c r="TAD119" s="376"/>
      <c r="TAE119" s="376"/>
      <c r="TAF119" s="376"/>
      <c r="TAG119" s="376"/>
      <c r="TAH119" s="376"/>
      <c r="TAI119" s="376"/>
      <c r="TAJ119" s="376"/>
      <c r="TAK119" s="376"/>
      <c r="TAL119" s="376"/>
      <c r="TAM119" s="376"/>
      <c r="TAN119" s="376"/>
      <c r="TAO119" s="376"/>
      <c r="TAP119" s="376"/>
      <c r="TAQ119" s="376"/>
      <c r="TAR119" s="376"/>
      <c r="TAS119" s="376"/>
      <c r="TAT119" s="376"/>
      <c r="TAU119" s="376"/>
      <c r="TAV119" s="376"/>
      <c r="TAW119" s="376"/>
      <c r="TAX119" s="376"/>
      <c r="TAY119" s="376"/>
      <c r="TAZ119" s="376"/>
      <c r="TBA119" s="376"/>
      <c r="TBB119" s="376"/>
      <c r="TBC119" s="376"/>
      <c r="TBD119" s="376"/>
      <c r="TBE119" s="376"/>
      <c r="TBF119" s="376"/>
      <c r="TBG119" s="376"/>
      <c r="TBH119" s="376"/>
      <c r="TBI119" s="376"/>
      <c r="TBJ119" s="376"/>
      <c r="TBK119" s="376"/>
      <c r="TBL119" s="376"/>
      <c r="TBM119" s="376"/>
      <c r="TBN119" s="376"/>
      <c r="TBO119" s="376"/>
      <c r="TBP119" s="376"/>
      <c r="TBQ119" s="376"/>
      <c r="TBR119" s="376"/>
      <c r="TBS119" s="376"/>
      <c r="TBT119" s="376"/>
      <c r="TBU119" s="376"/>
      <c r="TBV119" s="376"/>
      <c r="TBW119" s="376"/>
      <c r="TBX119" s="376"/>
      <c r="TBY119" s="376"/>
      <c r="TBZ119" s="376"/>
      <c r="TCA119" s="376"/>
      <c r="TCB119" s="376"/>
      <c r="TCC119" s="376"/>
      <c r="TCD119" s="376"/>
      <c r="TCE119" s="376"/>
      <c r="TCF119" s="376"/>
      <c r="TCG119" s="376"/>
      <c r="TCH119" s="376"/>
      <c r="TCI119" s="376"/>
      <c r="TCJ119" s="376"/>
      <c r="TCK119" s="376"/>
      <c r="TCL119" s="376"/>
      <c r="TCM119" s="376"/>
      <c r="TCN119" s="376"/>
      <c r="TCO119" s="376"/>
      <c r="TCP119" s="376"/>
      <c r="TCQ119" s="376"/>
      <c r="TCR119" s="376"/>
      <c r="TCS119" s="376"/>
      <c r="TCT119" s="376"/>
      <c r="TCU119" s="376"/>
      <c r="TCV119" s="376"/>
      <c r="TCW119" s="376"/>
      <c r="TCX119" s="376"/>
      <c r="TCY119" s="376"/>
      <c r="TCZ119" s="376"/>
      <c r="TDA119" s="376"/>
      <c r="TDB119" s="376"/>
      <c r="TDC119" s="376"/>
      <c r="TDD119" s="376"/>
      <c r="TDE119" s="376"/>
      <c r="TDF119" s="376"/>
      <c r="TDG119" s="376"/>
      <c r="TDH119" s="376"/>
      <c r="TDI119" s="376"/>
      <c r="TDJ119" s="376"/>
      <c r="TDK119" s="376"/>
      <c r="TDL119" s="376"/>
      <c r="TDM119" s="376"/>
      <c r="TDN119" s="376"/>
      <c r="TDO119" s="376"/>
      <c r="TDP119" s="376"/>
      <c r="TDQ119" s="376"/>
      <c r="TDR119" s="376"/>
      <c r="TDS119" s="376"/>
      <c r="TDT119" s="376"/>
      <c r="TDU119" s="376"/>
      <c r="TDV119" s="376"/>
      <c r="TDW119" s="376"/>
      <c r="TDX119" s="376"/>
      <c r="TDY119" s="376"/>
      <c r="TDZ119" s="376"/>
      <c r="TEA119" s="376"/>
      <c r="TEB119" s="376"/>
      <c r="TEC119" s="376"/>
      <c r="TED119" s="376"/>
      <c r="TEE119" s="376"/>
      <c r="TEF119" s="376"/>
      <c r="TEG119" s="376"/>
      <c r="TEH119" s="376"/>
      <c r="TEI119" s="376"/>
      <c r="TEJ119" s="376"/>
      <c r="TEK119" s="376"/>
      <c r="TEL119" s="376"/>
      <c r="TEM119" s="376"/>
      <c r="TEN119" s="376"/>
      <c r="TEO119" s="376"/>
      <c r="TEP119" s="376"/>
      <c r="TEQ119" s="376"/>
      <c r="TER119" s="376"/>
      <c r="TES119" s="376"/>
      <c r="TET119" s="376"/>
      <c r="TEU119" s="376"/>
      <c r="TEV119" s="376"/>
      <c r="TEW119" s="376"/>
      <c r="TEX119" s="376"/>
      <c r="TEY119" s="376"/>
      <c r="TEZ119" s="376"/>
      <c r="TFA119" s="376"/>
      <c r="TFB119" s="376"/>
      <c r="TFC119" s="376"/>
      <c r="TFD119" s="376"/>
      <c r="TFE119" s="376"/>
      <c r="TFF119" s="376"/>
      <c r="TFG119" s="376"/>
      <c r="TFH119" s="376"/>
      <c r="TFI119" s="376"/>
      <c r="TFJ119" s="376"/>
      <c r="TFK119" s="376"/>
      <c r="TFL119" s="376"/>
      <c r="TFM119" s="376"/>
      <c r="TFN119" s="376"/>
      <c r="TFO119" s="376"/>
      <c r="TFP119" s="376"/>
      <c r="TFQ119" s="376"/>
      <c r="TFR119" s="376"/>
      <c r="TFS119" s="376"/>
      <c r="TFT119" s="376"/>
      <c r="TFU119" s="376"/>
      <c r="TFV119" s="376"/>
      <c r="TFW119" s="376"/>
      <c r="TFX119" s="376"/>
      <c r="TFY119" s="376"/>
      <c r="TFZ119" s="376"/>
      <c r="TGA119" s="376"/>
      <c r="TGB119" s="376"/>
      <c r="TGC119" s="376"/>
      <c r="TGD119" s="376"/>
      <c r="TGE119" s="376"/>
      <c r="TGF119" s="376"/>
      <c r="TGG119" s="376"/>
      <c r="TGH119" s="376"/>
      <c r="TGI119" s="376"/>
      <c r="TGJ119" s="376"/>
      <c r="TGK119" s="376"/>
      <c r="TGL119" s="376"/>
      <c r="TGM119" s="376"/>
      <c r="TGN119" s="376"/>
      <c r="TGO119" s="376"/>
      <c r="TGP119" s="376"/>
      <c r="TGQ119" s="376"/>
      <c r="TGR119" s="376"/>
      <c r="TGS119" s="376"/>
      <c r="TGT119" s="376"/>
      <c r="TGU119" s="376"/>
      <c r="TGV119" s="376"/>
      <c r="TGW119" s="376"/>
      <c r="TGX119" s="376"/>
      <c r="TGY119" s="376"/>
      <c r="TGZ119" s="376"/>
      <c r="THA119" s="376"/>
      <c r="THB119" s="376"/>
      <c r="THC119" s="376"/>
      <c r="THD119" s="376"/>
      <c r="THE119" s="376"/>
      <c r="THF119" s="376"/>
      <c r="THG119" s="376"/>
      <c r="THH119" s="376"/>
      <c r="THI119" s="376"/>
      <c r="THJ119" s="376"/>
      <c r="THK119" s="376"/>
      <c r="THL119" s="376"/>
      <c r="THM119" s="376"/>
      <c r="THN119" s="376"/>
      <c r="THO119" s="376"/>
      <c r="THP119" s="376"/>
      <c r="THQ119" s="376"/>
      <c r="THR119" s="376"/>
      <c r="THS119" s="376"/>
      <c r="THT119" s="376"/>
      <c r="THU119" s="376"/>
      <c r="THV119" s="376"/>
      <c r="THW119" s="376"/>
      <c r="THX119" s="376"/>
      <c r="THY119" s="376"/>
      <c r="THZ119" s="376"/>
      <c r="TIA119" s="376"/>
      <c r="TIB119" s="376"/>
      <c r="TIC119" s="376"/>
      <c r="TID119" s="376"/>
      <c r="TIE119" s="376"/>
      <c r="TIF119" s="376"/>
      <c r="TIG119" s="376"/>
      <c r="TIH119" s="376"/>
      <c r="TII119" s="376"/>
      <c r="TIJ119" s="376"/>
      <c r="TIK119" s="376"/>
      <c r="TIL119" s="376"/>
      <c r="TIM119" s="376"/>
      <c r="TIN119" s="376"/>
      <c r="TIO119" s="376"/>
      <c r="TIP119" s="376"/>
      <c r="TIQ119" s="376"/>
      <c r="TIR119" s="376"/>
      <c r="TIS119" s="376"/>
      <c r="TIT119" s="376"/>
      <c r="TIU119" s="376"/>
      <c r="TIV119" s="376"/>
      <c r="TIW119" s="376"/>
      <c r="TIX119" s="376"/>
      <c r="TIY119" s="376"/>
      <c r="TIZ119" s="376"/>
      <c r="TJA119" s="376"/>
      <c r="TJB119" s="376"/>
      <c r="TJC119" s="376"/>
      <c r="TJD119" s="376"/>
      <c r="TJE119" s="376"/>
      <c r="TJF119" s="376"/>
      <c r="TJG119" s="376"/>
      <c r="TJH119" s="376"/>
      <c r="TJI119" s="376"/>
      <c r="TJJ119" s="376"/>
      <c r="TJK119" s="376"/>
      <c r="TJL119" s="376"/>
      <c r="TJM119" s="376"/>
      <c r="TJN119" s="376"/>
      <c r="TJO119" s="376"/>
      <c r="TJP119" s="376"/>
      <c r="TJQ119" s="376"/>
      <c r="TJR119" s="376"/>
      <c r="TJS119" s="376"/>
      <c r="TJT119" s="376"/>
      <c r="TJU119" s="376"/>
      <c r="TJV119" s="376"/>
      <c r="TJW119" s="376"/>
      <c r="TJX119" s="376"/>
      <c r="TJY119" s="376"/>
      <c r="TJZ119" s="376"/>
      <c r="TKA119" s="376"/>
      <c r="TKB119" s="376"/>
      <c r="TKC119" s="376"/>
      <c r="TKD119" s="376"/>
      <c r="TKE119" s="376"/>
      <c r="TKF119" s="376"/>
      <c r="TKG119" s="376"/>
      <c r="TKH119" s="376"/>
      <c r="TKI119" s="376"/>
      <c r="TKJ119" s="376"/>
      <c r="TKK119" s="376"/>
      <c r="TKL119" s="376"/>
      <c r="TKM119" s="376"/>
      <c r="TKN119" s="376"/>
      <c r="TKO119" s="376"/>
      <c r="TKP119" s="376"/>
      <c r="TKQ119" s="376"/>
      <c r="TKR119" s="376"/>
      <c r="TKS119" s="376"/>
      <c r="TKT119" s="376"/>
      <c r="TKU119" s="376"/>
      <c r="TKV119" s="376"/>
      <c r="TKW119" s="376"/>
      <c r="TKX119" s="376"/>
      <c r="TKY119" s="376"/>
      <c r="TKZ119" s="376"/>
      <c r="TLA119" s="376"/>
      <c r="TLB119" s="376"/>
      <c r="TLC119" s="376"/>
      <c r="TLD119" s="376"/>
      <c r="TLE119" s="376"/>
      <c r="TLF119" s="376"/>
      <c r="TLG119" s="376"/>
      <c r="TLH119" s="376"/>
      <c r="TLI119" s="376"/>
      <c r="TLJ119" s="376"/>
      <c r="TLK119" s="376"/>
      <c r="TLL119" s="376"/>
      <c r="TLM119" s="376"/>
      <c r="TLN119" s="376"/>
      <c r="TLO119" s="376"/>
      <c r="TLP119" s="376"/>
      <c r="TLQ119" s="376"/>
      <c r="TLR119" s="376"/>
      <c r="TLS119" s="376"/>
      <c r="TLT119" s="376"/>
      <c r="TLU119" s="376"/>
      <c r="TLV119" s="376"/>
      <c r="TLW119" s="376"/>
      <c r="TLX119" s="376"/>
      <c r="TLY119" s="376"/>
      <c r="TLZ119" s="376"/>
      <c r="TMA119" s="376"/>
      <c r="TMB119" s="376"/>
      <c r="TMC119" s="376"/>
      <c r="TMD119" s="376"/>
      <c r="TME119" s="376"/>
      <c r="TMF119" s="376"/>
      <c r="TMG119" s="376"/>
      <c r="TMH119" s="376"/>
      <c r="TMI119" s="376"/>
      <c r="TMJ119" s="376"/>
      <c r="TMK119" s="376"/>
      <c r="TML119" s="376"/>
      <c r="TMM119" s="376"/>
      <c r="TMN119" s="376"/>
      <c r="TMO119" s="376"/>
      <c r="TMP119" s="376"/>
      <c r="TMQ119" s="376"/>
      <c r="TMR119" s="376"/>
      <c r="TMS119" s="376"/>
      <c r="TMT119" s="376"/>
      <c r="TMU119" s="376"/>
      <c r="TMV119" s="376"/>
      <c r="TMW119" s="376"/>
      <c r="TMX119" s="376"/>
      <c r="TMY119" s="376"/>
      <c r="TMZ119" s="376"/>
      <c r="TNA119" s="376"/>
      <c r="TNB119" s="376"/>
      <c r="TNC119" s="376"/>
      <c r="TND119" s="376"/>
      <c r="TNE119" s="376"/>
      <c r="TNF119" s="376"/>
      <c r="TNG119" s="376"/>
      <c r="TNH119" s="376"/>
      <c r="TNI119" s="376"/>
      <c r="TNJ119" s="376"/>
      <c r="TNK119" s="376"/>
      <c r="TNL119" s="376"/>
      <c r="TNM119" s="376"/>
      <c r="TNN119" s="376"/>
      <c r="TNO119" s="376"/>
      <c r="TNP119" s="376"/>
      <c r="TNQ119" s="376"/>
      <c r="TNR119" s="376"/>
      <c r="TNS119" s="376"/>
      <c r="TNT119" s="376"/>
      <c r="TNU119" s="376"/>
      <c r="TNV119" s="376"/>
      <c r="TNW119" s="376"/>
      <c r="TNX119" s="376"/>
      <c r="TNY119" s="376"/>
      <c r="TNZ119" s="376"/>
      <c r="TOA119" s="376"/>
      <c r="TOB119" s="376"/>
      <c r="TOC119" s="376"/>
      <c r="TOD119" s="376"/>
      <c r="TOE119" s="376"/>
      <c r="TOF119" s="376"/>
      <c r="TOG119" s="376"/>
      <c r="TOH119" s="376"/>
      <c r="TOI119" s="376"/>
      <c r="TOJ119" s="376"/>
      <c r="TOK119" s="376"/>
      <c r="TOL119" s="376"/>
      <c r="TOM119" s="376"/>
      <c r="TON119" s="376"/>
      <c r="TOO119" s="376"/>
      <c r="TOP119" s="376"/>
      <c r="TOQ119" s="376"/>
      <c r="TOR119" s="376"/>
      <c r="TOS119" s="376"/>
      <c r="TOT119" s="376"/>
      <c r="TOU119" s="376"/>
      <c r="TOV119" s="376"/>
      <c r="TOW119" s="376"/>
      <c r="TOX119" s="376"/>
      <c r="TOY119" s="376"/>
      <c r="TOZ119" s="376"/>
      <c r="TPA119" s="376"/>
      <c r="TPB119" s="376"/>
      <c r="TPC119" s="376"/>
      <c r="TPD119" s="376"/>
      <c r="TPE119" s="376"/>
      <c r="TPF119" s="376"/>
      <c r="TPG119" s="376"/>
      <c r="TPH119" s="376"/>
      <c r="TPI119" s="376"/>
      <c r="TPJ119" s="376"/>
      <c r="TPK119" s="376"/>
      <c r="TPL119" s="376"/>
      <c r="TPM119" s="376"/>
      <c r="TPN119" s="376"/>
      <c r="TPO119" s="376"/>
      <c r="TPP119" s="376"/>
      <c r="TPQ119" s="376"/>
      <c r="TPR119" s="376"/>
      <c r="TPS119" s="376"/>
      <c r="TPT119" s="376"/>
      <c r="TPU119" s="376"/>
      <c r="TPV119" s="376"/>
      <c r="TPW119" s="376"/>
      <c r="TPX119" s="376"/>
      <c r="TPY119" s="376"/>
      <c r="TPZ119" s="376"/>
      <c r="TQA119" s="376"/>
      <c r="TQB119" s="376"/>
      <c r="TQC119" s="376"/>
      <c r="TQD119" s="376"/>
      <c r="TQE119" s="376"/>
      <c r="TQF119" s="376"/>
      <c r="TQG119" s="376"/>
      <c r="TQH119" s="376"/>
      <c r="TQI119" s="376"/>
      <c r="TQJ119" s="376"/>
      <c r="TQK119" s="376"/>
      <c r="TQL119" s="376"/>
      <c r="TQM119" s="376"/>
      <c r="TQN119" s="376"/>
      <c r="TQO119" s="376"/>
      <c r="TQP119" s="376"/>
      <c r="TQQ119" s="376"/>
      <c r="TQR119" s="376"/>
      <c r="TQS119" s="376"/>
      <c r="TQT119" s="376"/>
      <c r="TQU119" s="376"/>
      <c r="TQV119" s="376"/>
      <c r="TQW119" s="376"/>
      <c r="TQX119" s="376"/>
      <c r="TQY119" s="376"/>
      <c r="TQZ119" s="376"/>
      <c r="TRA119" s="376"/>
      <c r="TRB119" s="376"/>
      <c r="TRC119" s="376"/>
      <c r="TRD119" s="376"/>
      <c r="TRE119" s="376"/>
      <c r="TRF119" s="376"/>
      <c r="TRG119" s="376"/>
      <c r="TRH119" s="376"/>
      <c r="TRI119" s="376"/>
      <c r="TRJ119" s="376"/>
      <c r="TRK119" s="376"/>
      <c r="TRL119" s="376"/>
      <c r="TRM119" s="376"/>
      <c r="TRN119" s="376"/>
      <c r="TRO119" s="376"/>
      <c r="TRP119" s="376"/>
      <c r="TRQ119" s="376"/>
      <c r="TRR119" s="376"/>
      <c r="TRS119" s="376"/>
      <c r="TRT119" s="376"/>
      <c r="TRU119" s="376"/>
      <c r="TRV119" s="376"/>
      <c r="TRW119" s="376"/>
      <c r="TRX119" s="376"/>
      <c r="TRY119" s="376"/>
      <c r="TRZ119" s="376"/>
      <c r="TSA119" s="376"/>
      <c r="TSB119" s="376"/>
      <c r="TSC119" s="376"/>
      <c r="TSD119" s="376"/>
      <c r="TSE119" s="376"/>
      <c r="TSF119" s="376"/>
      <c r="TSG119" s="376"/>
      <c r="TSH119" s="376"/>
      <c r="TSI119" s="376"/>
      <c r="TSJ119" s="376"/>
      <c r="TSK119" s="376"/>
      <c r="TSL119" s="376"/>
      <c r="TSM119" s="376"/>
      <c r="TSN119" s="376"/>
      <c r="TSO119" s="376"/>
      <c r="TSP119" s="376"/>
      <c r="TSQ119" s="376"/>
      <c r="TSR119" s="376"/>
      <c r="TSS119" s="376"/>
      <c r="TST119" s="376"/>
      <c r="TSU119" s="376"/>
      <c r="TSV119" s="376"/>
      <c r="TSW119" s="376"/>
      <c r="TSX119" s="376"/>
      <c r="TSY119" s="376"/>
      <c r="TSZ119" s="376"/>
      <c r="TTA119" s="376"/>
      <c r="TTB119" s="376"/>
      <c r="TTC119" s="376"/>
      <c r="TTD119" s="376"/>
      <c r="TTE119" s="376"/>
      <c r="TTF119" s="376"/>
      <c r="TTG119" s="376"/>
      <c r="TTH119" s="376"/>
      <c r="TTI119" s="376"/>
      <c r="TTJ119" s="376"/>
      <c r="TTK119" s="376"/>
      <c r="TTL119" s="376"/>
      <c r="TTM119" s="376"/>
      <c r="TTN119" s="376"/>
      <c r="TTO119" s="376"/>
      <c r="TTP119" s="376"/>
      <c r="TTQ119" s="376"/>
      <c r="TTR119" s="376"/>
      <c r="TTS119" s="376"/>
      <c r="TTT119" s="376"/>
      <c r="TTU119" s="376"/>
      <c r="TTV119" s="376"/>
      <c r="TTW119" s="376"/>
      <c r="TTX119" s="376"/>
      <c r="TTY119" s="376"/>
      <c r="TTZ119" s="376"/>
      <c r="TUA119" s="376"/>
      <c r="TUB119" s="376"/>
      <c r="TUC119" s="376"/>
      <c r="TUD119" s="376"/>
      <c r="TUE119" s="376"/>
      <c r="TUF119" s="376"/>
      <c r="TUG119" s="376"/>
      <c r="TUH119" s="376"/>
      <c r="TUI119" s="376"/>
      <c r="TUJ119" s="376"/>
      <c r="TUK119" s="376"/>
      <c r="TUL119" s="376"/>
      <c r="TUM119" s="376"/>
      <c r="TUN119" s="376"/>
      <c r="TUO119" s="376"/>
      <c r="TUP119" s="376"/>
      <c r="TUQ119" s="376"/>
      <c r="TUR119" s="376"/>
      <c r="TUS119" s="376"/>
      <c r="TUT119" s="376"/>
      <c r="TUU119" s="376"/>
      <c r="TUV119" s="376"/>
      <c r="TUW119" s="376"/>
      <c r="TUX119" s="376"/>
      <c r="TUY119" s="376"/>
      <c r="TUZ119" s="376"/>
      <c r="TVA119" s="376"/>
      <c r="TVB119" s="376"/>
      <c r="TVC119" s="376"/>
      <c r="TVD119" s="376"/>
      <c r="TVE119" s="376"/>
      <c r="TVF119" s="376"/>
      <c r="TVG119" s="376"/>
      <c r="TVH119" s="376"/>
      <c r="TVI119" s="376"/>
      <c r="TVJ119" s="376"/>
      <c r="TVK119" s="376"/>
      <c r="TVL119" s="376"/>
      <c r="TVM119" s="376"/>
      <c r="TVN119" s="376"/>
      <c r="TVO119" s="376"/>
      <c r="TVP119" s="376"/>
      <c r="TVQ119" s="376"/>
      <c r="TVR119" s="376"/>
      <c r="TVS119" s="376"/>
      <c r="TVT119" s="376"/>
      <c r="TVU119" s="376"/>
      <c r="TVV119" s="376"/>
      <c r="TVW119" s="376"/>
      <c r="TVX119" s="376"/>
      <c r="TVY119" s="376"/>
      <c r="TVZ119" s="376"/>
      <c r="TWA119" s="376"/>
      <c r="TWB119" s="376"/>
      <c r="TWC119" s="376"/>
      <c r="TWD119" s="376"/>
      <c r="TWE119" s="376"/>
      <c r="TWF119" s="376"/>
      <c r="TWG119" s="376"/>
      <c r="TWH119" s="376"/>
      <c r="TWI119" s="376"/>
      <c r="TWJ119" s="376"/>
      <c r="TWK119" s="376"/>
      <c r="TWL119" s="376"/>
      <c r="TWM119" s="376"/>
      <c r="TWN119" s="376"/>
      <c r="TWO119" s="376"/>
      <c r="TWP119" s="376"/>
      <c r="TWQ119" s="376"/>
      <c r="TWR119" s="376"/>
      <c r="TWS119" s="376"/>
      <c r="TWT119" s="376"/>
      <c r="TWU119" s="376"/>
      <c r="TWV119" s="376"/>
      <c r="TWW119" s="376"/>
      <c r="TWX119" s="376"/>
      <c r="TWY119" s="376"/>
      <c r="TWZ119" s="376"/>
      <c r="TXA119" s="376"/>
      <c r="TXB119" s="376"/>
      <c r="TXC119" s="376"/>
      <c r="TXD119" s="376"/>
      <c r="TXE119" s="376"/>
      <c r="TXF119" s="376"/>
      <c r="TXG119" s="376"/>
      <c r="TXH119" s="376"/>
      <c r="TXI119" s="376"/>
      <c r="TXJ119" s="376"/>
      <c r="TXK119" s="376"/>
      <c r="TXL119" s="376"/>
      <c r="TXM119" s="376"/>
      <c r="TXN119" s="376"/>
      <c r="TXO119" s="376"/>
      <c r="TXP119" s="376"/>
      <c r="TXQ119" s="376"/>
      <c r="TXR119" s="376"/>
      <c r="TXS119" s="376"/>
      <c r="TXT119" s="376"/>
      <c r="TXU119" s="376"/>
      <c r="TXV119" s="376"/>
      <c r="TXW119" s="376"/>
      <c r="TXX119" s="376"/>
      <c r="TXY119" s="376"/>
      <c r="TXZ119" s="376"/>
      <c r="TYA119" s="376"/>
      <c r="TYB119" s="376"/>
      <c r="TYC119" s="376"/>
      <c r="TYD119" s="376"/>
      <c r="TYE119" s="376"/>
      <c r="TYF119" s="376"/>
      <c r="TYG119" s="376"/>
      <c r="TYH119" s="376"/>
      <c r="TYI119" s="376"/>
      <c r="TYJ119" s="376"/>
      <c r="TYK119" s="376"/>
      <c r="TYL119" s="376"/>
      <c r="TYM119" s="376"/>
      <c r="TYN119" s="376"/>
      <c r="TYO119" s="376"/>
      <c r="TYP119" s="376"/>
      <c r="TYQ119" s="376"/>
      <c r="TYR119" s="376"/>
      <c r="TYS119" s="376"/>
      <c r="TYT119" s="376"/>
      <c r="TYU119" s="376"/>
      <c r="TYV119" s="376"/>
      <c r="TYW119" s="376"/>
      <c r="TYX119" s="376"/>
      <c r="TYY119" s="376"/>
      <c r="TYZ119" s="376"/>
      <c r="TZA119" s="376"/>
      <c r="TZB119" s="376"/>
      <c r="TZC119" s="376"/>
      <c r="TZD119" s="376"/>
      <c r="TZE119" s="376"/>
      <c r="TZF119" s="376"/>
      <c r="TZG119" s="376"/>
      <c r="TZH119" s="376"/>
      <c r="TZI119" s="376"/>
      <c r="TZJ119" s="376"/>
      <c r="TZK119" s="376"/>
      <c r="TZL119" s="376"/>
      <c r="TZM119" s="376"/>
      <c r="TZN119" s="376"/>
      <c r="TZO119" s="376"/>
      <c r="TZP119" s="376"/>
      <c r="TZQ119" s="376"/>
      <c r="TZR119" s="376"/>
      <c r="TZS119" s="376"/>
      <c r="TZT119" s="376"/>
      <c r="TZU119" s="376"/>
      <c r="TZV119" s="376"/>
      <c r="TZW119" s="376"/>
      <c r="TZX119" s="376"/>
      <c r="TZY119" s="376"/>
      <c r="TZZ119" s="376"/>
      <c r="UAA119" s="376"/>
      <c r="UAB119" s="376"/>
      <c r="UAC119" s="376"/>
      <c r="UAD119" s="376"/>
      <c r="UAE119" s="376"/>
      <c r="UAF119" s="376"/>
      <c r="UAG119" s="376"/>
      <c r="UAH119" s="376"/>
      <c r="UAI119" s="376"/>
      <c r="UAJ119" s="376"/>
      <c r="UAK119" s="376"/>
      <c r="UAL119" s="376"/>
      <c r="UAM119" s="376"/>
      <c r="UAN119" s="376"/>
      <c r="UAO119" s="376"/>
      <c r="UAP119" s="376"/>
      <c r="UAQ119" s="376"/>
      <c r="UAR119" s="376"/>
      <c r="UAS119" s="376"/>
      <c r="UAT119" s="376"/>
      <c r="UAU119" s="376"/>
      <c r="UAV119" s="376"/>
      <c r="UAW119" s="376"/>
      <c r="UAX119" s="376"/>
      <c r="UAY119" s="376"/>
      <c r="UAZ119" s="376"/>
      <c r="UBA119" s="376"/>
      <c r="UBB119" s="376"/>
      <c r="UBC119" s="376"/>
      <c r="UBD119" s="376"/>
      <c r="UBE119" s="376"/>
      <c r="UBF119" s="376"/>
      <c r="UBG119" s="376"/>
      <c r="UBH119" s="376"/>
      <c r="UBI119" s="376"/>
      <c r="UBJ119" s="376"/>
      <c r="UBK119" s="376"/>
      <c r="UBL119" s="376"/>
      <c r="UBM119" s="376"/>
      <c r="UBN119" s="376"/>
      <c r="UBO119" s="376"/>
      <c r="UBP119" s="376"/>
      <c r="UBQ119" s="376"/>
      <c r="UBR119" s="376"/>
      <c r="UBS119" s="376"/>
      <c r="UBT119" s="376"/>
      <c r="UBU119" s="376"/>
      <c r="UBV119" s="376"/>
      <c r="UBW119" s="376"/>
      <c r="UBX119" s="376"/>
      <c r="UBY119" s="376"/>
      <c r="UBZ119" s="376"/>
      <c r="UCA119" s="376"/>
      <c r="UCB119" s="376"/>
      <c r="UCC119" s="376"/>
      <c r="UCD119" s="376"/>
      <c r="UCE119" s="376"/>
      <c r="UCF119" s="376"/>
      <c r="UCG119" s="376"/>
      <c r="UCH119" s="376"/>
      <c r="UCI119" s="376"/>
      <c r="UCJ119" s="376"/>
      <c r="UCK119" s="376"/>
      <c r="UCL119" s="376"/>
      <c r="UCM119" s="376"/>
      <c r="UCN119" s="376"/>
      <c r="UCO119" s="376"/>
      <c r="UCP119" s="376"/>
      <c r="UCQ119" s="376"/>
      <c r="UCR119" s="376"/>
      <c r="UCS119" s="376"/>
      <c r="UCT119" s="376"/>
      <c r="UCU119" s="376"/>
      <c r="UCV119" s="376"/>
      <c r="UCW119" s="376"/>
      <c r="UCX119" s="376"/>
      <c r="UCY119" s="376"/>
      <c r="UCZ119" s="376"/>
      <c r="UDA119" s="376"/>
      <c r="UDB119" s="376"/>
      <c r="UDC119" s="376"/>
      <c r="UDD119" s="376"/>
      <c r="UDE119" s="376"/>
      <c r="UDF119" s="376"/>
      <c r="UDG119" s="376"/>
      <c r="UDH119" s="376"/>
      <c r="UDI119" s="376"/>
      <c r="UDJ119" s="376"/>
      <c r="UDK119" s="376"/>
      <c r="UDL119" s="376"/>
      <c r="UDM119" s="376"/>
      <c r="UDN119" s="376"/>
      <c r="UDO119" s="376"/>
      <c r="UDP119" s="376"/>
      <c r="UDQ119" s="376"/>
      <c r="UDR119" s="376"/>
      <c r="UDS119" s="376"/>
      <c r="UDT119" s="376"/>
      <c r="UDU119" s="376"/>
      <c r="UDV119" s="376"/>
      <c r="UDW119" s="376"/>
      <c r="UDX119" s="376"/>
      <c r="UDY119" s="376"/>
      <c r="UDZ119" s="376"/>
      <c r="UEA119" s="376"/>
      <c r="UEB119" s="376"/>
      <c r="UEC119" s="376"/>
      <c r="UED119" s="376"/>
      <c r="UEE119" s="376"/>
      <c r="UEF119" s="376"/>
      <c r="UEG119" s="376"/>
      <c r="UEH119" s="376"/>
      <c r="UEI119" s="376"/>
      <c r="UEJ119" s="376"/>
      <c r="UEK119" s="376"/>
      <c r="UEL119" s="376"/>
      <c r="UEM119" s="376"/>
      <c r="UEN119" s="376"/>
      <c r="UEO119" s="376"/>
      <c r="UEP119" s="376"/>
      <c r="UEQ119" s="376"/>
      <c r="UER119" s="376"/>
      <c r="UES119" s="376"/>
      <c r="UET119" s="376"/>
      <c r="UEU119" s="376"/>
      <c r="UEV119" s="376"/>
      <c r="UEW119" s="376"/>
      <c r="UEX119" s="376"/>
      <c r="UEY119" s="376"/>
      <c r="UEZ119" s="376"/>
      <c r="UFA119" s="376"/>
      <c r="UFB119" s="376"/>
      <c r="UFC119" s="376"/>
      <c r="UFD119" s="376"/>
      <c r="UFE119" s="376"/>
      <c r="UFF119" s="376"/>
      <c r="UFG119" s="376"/>
      <c r="UFH119" s="376"/>
      <c r="UFI119" s="376"/>
      <c r="UFJ119" s="376"/>
      <c r="UFK119" s="376"/>
      <c r="UFL119" s="376"/>
      <c r="UFM119" s="376"/>
      <c r="UFN119" s="376"/>
      <c r="UFO119" s="376"/>
      <c r="UFP119" s="376"/>
      <c r="UFQ119" s="376"/>
      <c r="UFR119" s="376"/>
      <c r="UFS119" s="376"/>
      <c r="UFT119" s="376"/>
      <c r="UFU119" s="376"/>
      <c r="UFV119" s="376"/>
      <c r="UFW119" s="376"/>
      <c r="UFX119" s="376"/>
      <c r="UFY119" s="376"/>
      <c r="UFZ119" s="376"/>
      <c r="UGA119" s="376"/>
      <c r="UGB119" s="376"/>
      <c r="UGC119" s="376"/>
      <c r="UGD119" s="376"/>
      <c r="UGE119" s="376"/>
      <c r="UGF119" s="376"/>
      <c r="UGG119" s="376"/>
      <c r="UGH119" s="376"/>
      <c r="UGI119" s="376"/>
      <c r="UGJ119" s="376"/>
      <c r="UGK119" s="376"/>
      <c r="UGL119" s="376"/>
      <c r="UGM119" s="376"/>
      <c r="UGN119" s="376"/>
      <c r="UGO119" s="376"/>
      <c r="UGP119" s="376"/>
      <c r="UGQ119" s="376"/>
      <c r="UGR119" s="376"/>
      <c r="UGS119" s="376"/>
      <c r="UGT119" s="376"/>
      <c r="UGU119" s="376"/>
      <c r="UGV119" s="376"/>
      <c r="UGW119" s="376"/>
      <c r="UGX119" s="376"/>
      <c r="UGY119" s="376"/>
      <c r="UGZ119" s="376"/>
      <c r="UHA119" s="376"/>
      <c r="UHB119" s="376"/>
      <c r="UHC119" s="376"/>
      <c r="UHD119" s="376"/>
      <c r="UHE119" s="376"/>
      <c r="UHF119" s="376"/>
      <c r="UHG119" s="376"/>
      <c r="UHH119" s="376"/>
      <c r="UHI119" s="376"/>
      <c r="UHJ119" s="376"/>
      <c r="UHK119" s="376"/>
      <c r="UHL119" s="376"/>
      <c r="UHM119" s="376"/>
      <c r="UHN119" s="376"/>
      <c r="UHO119" s="376"/>
      <c r="UHP119" s="376"/>
      <c r="UHQ119" s="376"/>
      <c r="UHR119" s="376"/>
      <c r="UHS119" s="376"/>
      <c r="UHT119" s="376"/>
      <c r="UHU119" s="376"/>
      <c r="UHV119" s="376"/>
      <c r="UHW119" s="376"/>
      <c r="UHX119" s="376"/>
      <c r="UHY119" s="376"/>
      <c r="UHZ119" s="376"/>
      <c r="UIA119" s="376"/>
      <c r="UIB119" s="376"/>
      <c r="UIC119" s="376"/>
      <c r="UID119" s="376"/>
      <c r="UIE119" s="376"/>
      <c r="UIF119" s="376"/>
      <c r="UIG119" s="376"/>
      <c r="UIH119" s="376"/>
      <c r="UII119" s="376"/>
      <c r="UIJ119" s="376"/>
      <c r="UIK119" s="376"/>
      <c r="UIL119" s="376"/>
      <c r="UIM119" s="376"/>
      <c r="UIN119" s="376"/>
      <c r="UIO119" s="376"/>
      <c r="UIP119" s="376"/>
      <c r="UIQ119" s="376"/>
      <c r="UIR119" s="376"/>
      <c r="UIS119" s="376"/>
      <c r="UIT119" s="376"/>
      <c r="UIU119" s="376"/>
      <c r="UIV119" s="376"/>
      <c r="UIW119" s="376"/>
      <c r="UIX119" s="376"/>
      <c r="UIY119" s="376"/>
      <c r="UIZ119" s="376"/>
      <c r="UJA119" s="376"/>
      <c r="UJB119" s="376"/>
      <c r="UJC119" s="376"/>
      <c r="UJD119" s="376"/>
      <c r="UJE119" s="376"/>
      <c r="UJF119" s="376"/>
      <c r="UJG119" s="376"/>
      <c r="UJH119" s="376"/>
      <c r="UJI119" s="376"/>
      <c r="UJJ119" s="376"/>
      <c r="UJK119" s="376"/>
      <c r="UJL119" s="376"/>
      <c r="UJM119" s="376"/>
      <c r="UJN119" s="376"/>
      <c r="UJO119" s="376"/>
      <c r="UJP119" s="376"/>
      <c r="UJQ119" s="376"/>
      <c r="UJR119" s="376"/>
      <c r="UJS119" s="376"/>
      <c r="UJT119" s="376"/>
      <c r="UJU119" s="376"/>
      <c r="UJV119" s="376"/>
      <c r="UJW119" s="376"/>
      <c r="UJX119" s="376"/>
      <c r="UJY119" s="376"/>
      <c r="UJZ119" s="376"/>
      <c r="UKA119" s="376"/>
      <c r="UKB119" s="376"/>
      <c r="UKC119" s="376"/>
      <c r="UKD119" s="376"/>
      <c r="UKE119" s="376"/>
      <c r="UKF119" s="376"/>
      <c r="UKG119" s="376"/>
      <c r="UKH119" s="376"/>
      <c r="UKI119" s="376"/>
      <c r="UKJ119" s="376"/>
      <c r="UKK119" s="376"/>
      <c r="UKL119" s="376"/>
      <c r="UKM119" s="376"/>
      <c r="UKN119" s="376"/>
      <c r="UKO119" s="376"/>
      <c r="UKP119" s="376"/>
      <c r="UKQ119" s="376"/>
      <c r="UKR119" s="376"/>
      <c r="UKS119" s="376"/>
      <c r="UKT119" s="376"/>
      <c r="UKU119" s="376"/>
      <c r="UKV119" s="376"/>
      <c r="UKW119" s="376"/>
      <c r="UKX119" s="376"/>
      <c r="UKY119" s="376"/>
      <c r="UKZ119" s="376"/>
      <c r="ULA119" s="376"/>
      <c r="ULB119" s="376"/>
      <c r="ULC119" s="376"/>
      <c r="ULD119" s="376"/>
      <c r="ULE119" s="376"/>
      <c r="ULF119" s="376"/>
      <c r="ULG119" s="376"/>
      <c r="ULH119" s="376"/>
      <c r="ULI119" s="376"/>
      <c r="ULJ119" s="376"/>
      <c r="ULK119" s="376"/>
      <c r="ULL119" s="376"/>
      <c r="ULM119" s="376"/>
      <c r="ULN119" s="376"/>
      <c r="ULO119" s="376"/>
      <c r="ULP119" s="376"/>
      <c r="ULQ119" s="376"/>
      <c r="ULR119" s="376"/>
      <c r="ULS119" s="376"/>
      <c r="ULT119" s="376"/>
      <c r="ULU119" s="376"/>
      <c r="ULV119" s="376"/>
      <c r="ULW119" s="376"/>
      <c r="ULX119" s="376"/>
      <c r="ULY119" s="376"/>
      <c r="ULZ119" s="376"/>
      <c r="UMA119" s="376"/>
      <c r="UMB119" s="376"/>
      <c r="UMC119" s="376"/>
      <c r="UMD119" s="376"/>
      <c r="UME119" s="376"/>
      <c r="UMF119" s="376"/>
      <c r="UMG119" s="376"/>
      <c r="UMH119" s="376"/>
      <c r="UMI119" s="376"/>
      <c r="UMJ119" s="376"/>
      <c r="UMK119" s="376"/>
      <c r="UML119" s="376"/>
      <c r="UMM119" s="376"/>
      <c r="UMN119" s="376"/>
      <c r="UMO119" s="376"/>
      <c r="UMP119" s="376"/>
      <c r="UMQ119" s="376"/>
      <c r="UMR119" s="376"/>
      <c r="UMS119" s="376"/>
      <c r="UMT119" s="376"/>
      <c r="UMU119" s="376"/>
      <c r="UMV119" s="376"/>
      <c r="UMW119" s="376"/>
      <c r="UMX119" s="376"/>
      <c r="UMY119" s="376"/>
      <c r="UMZ119" s="376"/>
      <c r="UNA119" s="376"/>
      <c r="UNB119" s="376"/>
      <c r="UNC119" s="376"/>
      <c r="UND119" s="376"/>
      <c r="UNE119" s="376"/>
      <c r="UNF119" s="376"/>
      <c r="UNG119" s="376"/>
      <c r="UNH119" s="376"/>
      <c r="UNI119" s="376"/>
      <c r="UNJ119" s="376"/>
      <c r="UNK119" s="376"/>
      <c r="UNL119" s="376"/>
      <c r="UNM119" s="376"/>
      <c r="UNN119" s="376"/>
      <c r="UNO119" s="376"/>
      <c r="UNP119" s="376"/>
      <c r="UNQ119" s="376"/>
      <c r="UNR119" s="376"/>
      <c r="UNS119" s="376"/>
      <c r="UNT119" s="376"/>
      <c r="UNU119" s="376"/>
      <c r="UNV119" s="376"/>
      <c r="UNW119" s="376"/>
      <c r="UNX119" s="376"/>
      <c r="UNY119" s="376"/>
      <c r="UNZ119" s="376"/>
      <c r="UOA119" s="376"/>
      <c r="UOB119" s="376"/>
      <c r="UOC119" s="376"/>
      <c r="UOD119" s="376"/>
      <c r="UOE119" s="376"/>
      <c r="UOF119" s="376"/>
      <c r="UOG119" s="376"/>
      <c r="UOH119" s="376"/>
      <c r="UOI119" s="376"/>
      <c r="UOJ119" s="376"/>
      <c r="UOK119" s="376"/>
      <c r="UOL119" s="376"/>
      <c r="UOM119" s="376"/>
      <c r="UON119" s="376"/>
      <c r="UOO119" s="376"/>
      <c r="UOP119" s="376"/>
      <c r="UOQ119" s="376"/>
      <c r="UOR119" s="376"/>
      <c r="UOS119" s="376"/>
      <c r="UOT119" s="376"/>
      <c r="UOU119" s="376"/>
      <c r="UOV119" s="376"/>
      <c r="UOW119" s="376"/>
      <c r="UOX119" s="376"/>
      <c r="UOY119" s="376"/>
      <c r="UOZ119" s="376"/>
      <c r="UPA119" s="376"/>
      <c r="UPB119" s="376"/>
      <c r="UPC119" s="376"/>
      <c r="UPD119" s="376"/>
      <c r="UPE119" s="376"/>
      <c r="UPF119" s="376"/>
      <c r="UPG119" s="376"/>
      <c r="UPH119" s="376"/>
      <c r="UPI119" s="376"/>
      <c r="UPJ119" s="376"/>
      <c r="UPK119" s="376"/>
      <c r="UPL119" s="376"/>
      <c r="UPM119" s="376"/>
      <c r="UPN119" s="376"/>
      <c r="UPO119" s="376"/>
      <c r="UPP119" s="376"/>
      <c r="UPQ119" s="376"/>
      <c r="UPR119" s="376"/>
      <c r="UPS119" s="376"/>
      <c r="UPT119" s="376"/>
      <c r="UPU119" s="376"/>
      <c r="UPV119" s="376"/>
      <c r="UPW119" s="376"/>
      <c r="UPX119" s="376"/>
      <c r="UPY119" s="376"/>
      <c r="UPZ119" s="376"/>
      <c r="UQA119" s="376"/>
      <c r="UQB119" s="376"/>
      <c r="UQC119" s="376"/>
      <c r="UQD119" s="376"/>
      <c r="UQE119" s="376"/>
      <c r="UQF119" s="376"/>
      <c r="UQG119" s="376"/>
      <c r="UQH119" s="376"/>
      <c r="UQI119" s="376"/>
      <c r="UQJ119" s="376"/>
      <c r="UQK119" s="376"/>
      <c r="UQL119" s="376"/>
      <c r="UQM119" s="376"/>
      <c r="UQN119" s="376"/>
      <c r="UQO119" s="376"/>
      <c r="UQP119" s="376"/>
      <c r="UQQ119" s="376"/>
      <c r="UQR119" s="376"/>
      <c r="UQS119" s="376"/>
      <c r="UQT119" s="376"/>
      <c r="UQU119" s="376"/>
      <c r="UQV119" s="376"/>
      <c r="UQW119" s="376"/>
      <c r="UQX119" s="376"/>
      <c r="UQY119" s="376"/>
      <c r="UQZ119" s="376"/>
      <c r="URA119" s="376"/>
      <c r="URB119" s="376"/>
      <c r="URC119" s="376"/>
      <c r="URD119" s="376"/>
      <c r="URE119" s="376"/>
      <c r="URF119" s="376"/>
      <c r="URG119" s="376"/>
      <c r="URH119" s="376"/>
      <c r="URI119" s="376"/>
      <c r="URJ119" s="376"/>
      <c r="URK119" s="376"/>
      <c r="URL119" s="376"/>
      <c r="URM119" s="376"/>
      <c r="URN119" s="376"/>
      <c r="URO119" s="376"/>
      <c r="URP119" s="376"/>
      <c r="URQ119" s="376"/>
      <c r="URR119" s="376"/>
      <c r="URS119" s="376"/>
      <c r="URT119" s="376"/>
      <c r="URU119" s="376"/>
      <c r="URV119" s="376"/>
      <c r="URW119" s="376"/>
      <c r="URX119" s="376"/>
      <c r="URY119" s="376"/>
      <c r="URZ119" s="376"/>
      <c r="USA119" s="376"/>
      <c r="USB119" s="376"/>
      <c r="USC119" s="376"/>
      <c r="USD119" s="376"/>
      <c r="USE119" s="376"/>
      <c r="USF119" s="376"/>
      <c r="USG119" s="376"/>
      <c r="USH119" s="376"/>
      <c r="USI119" s="376"/>
      <c r="USJ119" s="376"/>
      <c r="USK119" s="376"/>
      <c r="USL119" s="376"/>
      <c r="USM119" s="376"/>
      <c r="USN119" s="376"/>
      <c r="USO119" s="376"/>
      <c r="USP119" s="376"/>
      <c r="USQ119" s="376"/>
      <c r="USR119" s="376"/>
      <c r="USS119" s="376"/>
      <c r="UST119" s="376"/>
      <c r="USU119" s="376"/>
      <c r="USV119" s="376"/>
      <c r="USW119" s="376"/>
      <c r="USX119" s="376"/>
      <c r="USY119" s="376"/>
      <c r="USZ119" s="376"/>
      <c r="UTA119" s="376"/>
      <c r="UTB119" s="376"/>
      <c r="UTC119" s="376"/>
      <c r="UTD119" s="376"/>
      <c r="UTE119" s="376"/>
      <c r="UTF119" s="376"/>
      <c r="UTG119" s="376"/>
      <c r="UTH119" s="376"/>
      <c r="UTI119" s="376"/>
      <c r="UTJ119" s="376"/>
      <c r="UTK119" s="376"/>
      <c r="UTL119" s="376"/>
      <c r="UTM119" s="376"/>
      <c r="UTN119" s="376"/>
      <c r="UTO119" s="376"/>
      <c r="UTP119" s="376"/>
      <c r="UTQ119" s="376"/>
      <c r="UTR119" s="376"/>
      <c r="UTS119" s="376"/>
      <c r="UTT119" s="376"/>
      <c r="UTU119" s="376"/>
      <c r="UTV119" s="376"/>
      <c r="UTW119" s="376"/>
      <c r="UTX119" s="376"/>
      <c r="UTY119" s="376"/>
      <c r="UTZ119" s="376"/>
      <c r="UUA119" s="376"/>
      <c r="UUB119" s="376"/>
      <c r="UUC119" s="376"/>
      <c r="UUD119" s="376"/>
      <c r="UUE119" s="376"/>
      <c r="UUF119" s="376"/>
      <c r="UUG119" s="376"/>
      <c r="UUH119" s="376"/>
      <c r="UUI119" s="376"/>
      <c r="UUJ119" s="376"/>
      <c r="UUK119" s="376"/>
      <c r="UUL119" s="376"/>
      <c r="UUM119" s="376"/>
      <c r="UUN119" s="376"/>
      <c r="UUO119" s="376"/>
      <c r="UUP119" s="376"/>
      <c r="UUQ119" s="376"/>
      <c r="UUR119" s="376"/>
      <c r="UUS119" s="376"/>
      <c r="UUT119" s="376"/>
      <c r="UUU119" s="376"/>
      <c r="UUV119" s="376"/>
      <c r="UUW119" s="376"/>
      <c r="UUX119" s="376"/>
      <c r="UUY119" s="376"/>
      <c r="UUZ119" s="376"/>
      <c r="UVA119" s="376"/>
      <c r="UVB119" s="376"/>
      <c r="UVC119" s="376"/>
      <c r="UVD119" s="376"/>
      <c r="UVE119" s="376"/>
      <c r="UVF119" s="376"/>
      <c r="UVG119" s="376"/>
      <c r="UVH119" s="376"/>
      <c r="UVI119" s="376"/>
      <c r="UVJ119" s="376"/>
      <c r="UVK119" s="376"/>
      <c r="UVL119" s="376"/>
      <c r="UVM119" s="376"/>
      <c r="UVN119" s="376"/>
      <c r="UVO119" s="376"/>
      <c r="UVP119" s="376"/>
      <c r="UVQ119" s="376"/>
      <c r="UVR119" s="376"/>
      <c r="UVS119" s="376"/>
      <c r="UVT119" s="376"/>
      <c r="UVU119" s="376"/>
      <c r="UVV119" s="376"/>
      <c r="UVW119" s="376"/>
      <c r="UVX119" s="376"/>
      <c r="UVY119" s="376"/>
      <c r="UVZ119" s="376"/>
      <c r="UWA119" s="376"/>
      <c r="UWB119" s="376"/>
      <c r="UWC119" s="376"/>
      <c r="UWD119" s="376"/>
      <c r="UWE119" s="376"/>
      <c r="UWF119" s="376"/>
      <c r="UWG119" s="376"/>
      <c r="UWH119" s="376"/>
      <c r="UWI119" s="376"/>
      <c r="UWJ119" s="376"/>
      <c r="UWK119" s="376"/>
      <c r="UWL119" s="376"/>
      <c r="UWM119" s="376"/>
      <c r="UWN119" s="376"/>
      <c r="UWO119" s="376"/>
      <c r="UWP119" s="376"/>
      <c r="UWQ119" s="376"/>
      <c r="UWR119" s="376"/>
      <c r="UWS119" s="376"/>
      <c r="UWT119" s="376"/>
      <c r="UWU119" s="376"/>
      <c r="UWV119" s="376"/>
      <c r="UWW119" s="376"/>
      <c r="UWX119" s="376"/>
      <c r="UWY119" s="376"/>
      <c r="UWZ119" s="376"/>
      <c r="UXA119" s="376"/>
      <c r="UXB119" s="376"/>
      <c r="UXC119" s="376"/>
      <c r="UXD119" s="376"/>
      <c r="UXE119" s="376"/>
      <c r="UXF119" s="376"/>
      <c r="UXG119" s="376"/>
      <c r="UXH119" s="376"/>
      <c r="UXI119" s="376"/>
      <c r="UXJ119" s="376"/>
      <c r="UXK119" s="376"/>
      <c r="UXL119" s="376"/>
      <c r="UXM119" s="376"/>
      <c r="UXN119" s="376"/>
      <c r="UXO119" s="376"/>
      <c r="UXP119" s="376"/>
      <c r="UXQ119" s="376"/>
      <c r="UXR119" s="376"/>
      <c r="UXS119" s="376"/>
      <c r="UXT119" s="376"/>
      <c r="UXU119" s="376"/>
      <c r="UXV119" s="376"/>
      <c r="UXW119" s="376"/>
      <c r="UXX119" s="376"/>
      <c r="UXY119" s="376"/>
      <c r="UXZ119" s="376"/>
      <c r="UYA119" s="376"/>
      <c r="UYB119" s="376"/>
      <c r="UYC119" s="376"/>
      <c r="UYD119" s="376"/>
      <c r="UYE119" s="376"/>
      <c r="UYF119" s="376"/>
      <c r="UYG119" s="376"/>
      <c r="UYH119" s="376"/>
      <c r="UYI119" s="376"/>
      <c r="UYJ119" s="376"/>
      <c r="UYK119" s="376"/>
      <c r="UYL119" s="376"/>
      <c r="UYM119" s="376"/>
      <c r="UYN119" s="376"/>
      <c r="UYO119" s="376"/>
      <c r="UYP119" s="376"/>
      <c r="UYQ119" s="376"/>
      <c r="UYR119" s="376"/>
      <c r="UYS119" s="376"/>
      <c r="UYT119" s="376"/>
      <c r="UYU119" s="376"/>
      <c r="UYV119" s="376"/>
      <c r="UYW119" s="376"/>
      <c r="UYX119" s="376"/>
      <c r="UYY119" s="376"/>
      <c r="UYZ119" s="376"/>
      <c r="UZA119" s="376"/>
      <c r="UZB119" s="376"/>
      <c r="UZC119" s="376"/>
      <c r="UZD119" s="376"/>
      <c r="UZE119" s="376"/>
      <c r="UZF119" s="376"/>
      <c r="UZG119" s="376"/>
      <c r="UZH119" s="376"/>
      <c r="UZI119" s="376"/>
      <c r="UZJ119" s="376"/>
      <c r="UZK119" s="376"/>
      <c r="UZL119" s="376"/>
      <c r="UZM119" s="376"/>
      <c r="UZN119" s="376"/>
      <c r="UZO119" s="376"/>
      <c r="UZP119" s="376"/>
      <c r="UZQ119" s="376"/>
      <c r="UZR119" s="376"/>
      <c r="UZS119" s="376"/>
      <c r="UZT119" s="376"/>
      <c r="UZU119" s="376"/>
      <c r="UZV119" s="376"/>
      <c r="UZW119" s="376"/>
      <c r="UZX119" s="376"/>
      <c r="UZY119" s="376"/>
      <c r="UZZ119" s="376"/>
      <c r="VAA119" s="376"/>
      <c r="VAB119" s="376"/>
      <c r="VAC119" s="376"/>
      <c r="VAD119" s="376"/>
      <c r="VAE119" s="376"/>
      <c r="VAF119" s="376"/>
      <c r="VAG119" s="376"/>
      <c r="VAH119" s="376"/>
      <c r="VAI119" s="376"/>
      <c r="VAJ119" s="376"/>
      <c r="VAK119" s="376"/>
      <c r="VAL119" s="376"/>
      <c r="VAM119" s="376"/>
      <c r="VAN119" s="376"/>
      <c r="VAO119" s="376"/>
      <c r="VAP119" s="376"/>
      <c r="VAQ119" s="376"/>
      <c r="VAR119" s="376"/>
      <c r="VAS119" s="376"/>
      <c r="VAT119" s="376"/>
      <c r="VAU119" s="376"/>
      <c r="VAV119" s="376"/>
      <c r="VAW119" s="376"/>
      <c r="VAX119" s="376"/>
      <c r="VAY119" s="376"/>
      <c r="VAZ119" s="376"/>
      <c r="VBA119" s="376"/>
      <c r="VBB119" s="376"/>
      <c r="VBC119" s="376"/>
      <c r="VBD119" s="376"/>
      <c r="VBE119" s="376"/>
      <c r="VBF119" s="376"/>
      <c r="VBG119" s="376"/>
      <c r="VBH119" s="376"/>
      <c r="VBI119" s="376"/>
      <c r="VBJ119" s="376"/>
      <c r="VBK119" s="376"/>
      <c r="VBL119" s="376"/>
      <c r="VBM119" s="376"/>
      <c r="VBN119" s="376"/>
      <c r="VBO119" s="376"/>
      <c r="VBP119" s="376"/>
      <c r="VBQ119" s="376"/>
      <c r="VBR119" s="376"/>
      <c r="VBS119" s="376"/>
      <c r="VBT119" s="376"/>
      <c r="VBU119" s="376"/>
      <c r="VBV119" s="376"/>
      <c r="VBW119" s="376"/>
      <c r="VBX119" s="376"/>
      <c r="VBY119" s="376"/>
      <c r="VBZ119" s="376"/>
      <c r="VCA119" s="376"/>
      <c r="VCB119" s="376"/>
      <c r="VCC119" s="376"/>
      <c r="VCD119" s="376"/>
      <c r="VCE119" s="376"/>
      <c r="VCF119" s="376"/>
      <c r="VCG119" s="376"/>
      <c r="VCH119" s="376"/>
      <c r="VCI119" s="376"/>
      <c r="VCJ119" s="376"/>
      <c r="VCK119" s="376"/>
      <c r="VCL119" s="376"/>
      <c r="VCM119" s="376"/>
      <c r="VCN119" s="376"/>
      <c r="VCO119" s="376"/>
      <c r="VCP119" s="376"/>
      <c r="VCQ119" s="376"/>
      <c r="VCR119" s="376"/>
      <c r="VCS119" s="376"/>
      <c r="VCT119" s="376"/>
      <c r="VCU119" s="376"/>
      <c r="VCV119" s="376"/>
      <c r="VCW119" s="376"/>
      <c r="VCX119" s="376"/>
      <c r="VCY119" s="376"/>
      <c r="VCZ119" s="376"/>
      <c r="VDA119" s="376"/>
      <c r="VDB119" s="376"/>
      <c r="VDC119" s="376"/>
      <c r="VDD119" s="376"/>
      <c r="VDE119" s="376"/>
      <c r="VDF119" s="376"/>
      <c r="VDG119" s="376"/>
      <c r="VDH119" s="376"/>
      <c r="VDI119" s="376"/>
      <c r="VDJ119" s="376"/>
      <c r="VDK119" s="376"/>
      <c r="VDL119" s="376"/>
      <c r="VDM119" s="376"/>
      <c r="VDN119" s="376"/>
      <c r="VDO119" s="376"/>
      <c r="VDP119" s="376"/>
      <c r="VDQ119" s="376"/>
      <c r="VDR119" s="376"/>
      <c r="VDS119" s="376"/>
      <c r="VDT119" s="376"/>
      <c r="VDU119" s="376"/>
      <c r="VDV119" s="376"/>
      <c r="VDW119" s="376"/>
      <c r="VDX119" s="376"/>
      <c r="VDY119" s="376"/>
      <c r="VDZ119" s="376"/>
      <c r="VEA119" s="376"/>
      <c r="VEB119" s="376"/>
      <c r="VEC119" s="376"/>
      <c r="VED119" s="376"/>
      <c r="VEE119" s="376"/>
      <c r="VEF119" s="376"/>
      <c r="VEG119" s="376"/>
      <c r="VEH119" s="376"/>
      <c r="VEI119" s="376"/>
      <c r="VEJ119" s="376"/>
      <c r="VEK119" s="376"/>
      <c r="VEL119" s="376"/>
      <c r="VEM119" s="376"/>
      <c r="VEN119" s="376"/>
      <c r="VEO119" s="376"/>
      <c r="VEP119" s="376"/>
      <c r="VEQ119" s="376"/>
      <c r="VER119" s="376"/>
      <c r="VES119" s="376"/>
      <c r="VET119" s="376"/>
      <c r="VEU119" s="376"/>
      <c r="VEV119" s="376"/>
      <c r="VEW119" s="376"/>
      <c r="VEX119" s="376"/>
      <c r="VEY119" s="376"/>
      <c r="VEZ119" s="376"/>
      <c r="VFA119" s="376"/>
      <c r="VFB119" s="376"/>
      <c r="VFC119" s="376"/>
      <c r="VFD119" s="376"/>
      <c r="VFE119" s="376"/>
      <c r="VFF119" s="376"/>
      <c r="VFG119" s="376"/>
      <c r="VFH119" s="376"/>
      <c r="VFI119" s="376"/>
      <c r="VFJ119" s="376"/>
      <c r="VFK119" s="376"/>
      <c r="VFL119" s="376"/>
      <c r="VFM119" s="376"/>
      <c r="VFN119" s="376"/>
      <c r="VFO119" s="376"/>
      <c r="VFP119" s="376"/>
      <c r="VFQ119" s="376"/>
      <c r="VFR119" s="376"/>
      <c r="VFS119" s="376"/>
      <c r="VFT119" s="376"/>
      <c r="VFU119" s="376"/>
      <c r="VFV119" s="376"/>
      <c r="VFW119" s="376"/>
      <c r="VFX119" s="376"/>
      <c r="VFY119" s="376"/>
      <c r="VFZ119" s="376"/>
      <c r="VGA119" s="376"/>
      <c r="VGB119" s="376"/>
      <c r="VGC119" s="376"/>
      <c r="VGD119" s="376"/>
      <c r="VGE119" s="376"/>
      <c r="VGF119" s="376"/>
      <c r="VGG119" s="376"/>
      <c r="VGH119" s="376"/>
      <c r="VGI119" s="376"/>
      <c r="VGJ119" s="376"/>
      <c r="VGK119" s="376"/>
      <c r="VGL119" s="376"/>
      <c r="VGM119" s="376"/>
      <c r="VGN119" s="376"/>
      <c r="VGO119" s="376"/>
      <c r="VGP119" s="376"/>
      <c r="VGQ119" s="376"/>
      <c r="VGR119" s="376"/>
      <c r="VGS119" s="376"/>
      <c r="VGT119" s="376"/>
      <c r="VGU119" s="376"/>
      <c r="VGV119" s="376"/>
      <c r="VGW119" s="376"/>
      <c r="VGX119" s="376"/>
      <c r="VGY119" s="376"/>
      <c r="VGZ119" s="376"/>
      <c r="VHA119" s="376"/>
      <c r="VHB119" s="376"/>
      <c r="VHC119" s="376"/>
      <c r="VHD119" s="376"/>
      <c r="VHE119" s="376"/>
      <c r="VHF119" s="376"/>
      <c r="VHG119" s="376"/>
      <c r="VHH119" s="376"/>
      <c r="VHI119" s="376"/>
      <c r="VHJ119" s="376"/>
      <c r="VHK119" s="376"/>
      <c r="VHL119" s="376"/>
      <c r="VHM119" s="376"/>
      <c r="VHN119" s="376"/>
      <c r="VHO119" s="376"/>
      <c r="VHP119" s="376"/>
      <c r="VHQ119" s="376"/>
      <c r="VHR119" s="376"/>
      <c r="VHS119" s="376"/>
      <c r="VHT119" s="376"/>
      <c r="VHU119" s="376"/>
      <c r="VHV119" s="376"/>
      <c r="VHW119" s="376"/>
      <c r="VHX119" s="376"/>
      <c r="VHY119" s="376"/>
      <c r="VHZ119" s="376"/>
      <c r="VIA119" s="376"/>
      <c r="VIB119" s="376"/>
      <c r="VIC119" s="376"/>
      <c r="VID119" s="376"/>
      <c r="VIE119" s="376"/>
      <c r="VIF119" s="376"/>
      <c r="VIG119" s="376"/>
      <c r="VIH119" s="376"/>
      <c r="VII119" s="376"/>
      <c r="VIJ119" s="376"/>
      <c r="VIK119" s="376"/>
      <c r="VIL119" s="376"/>
      <c r="VIM119" s="376"/>
      <c r="VIN119" s="376"/>
      <c r="VIO119" s="376"/>
      <c r="VIP119" s="376"/>
      <c r="VIQ119" s="376"/>
      <c r="VIR119" s="376"/>
      <c r="VIS119" s="376"/>
      <c r="VIT119" s="376"/>
      <c r="VIU119" s="376"/>
      <c r="VIV119" s="376"/>
      <c r="VIW119" s="376"/>
      <c r="VIX119" s="376"/>
      <c r="VIY119" s="376"/>
      <c r="VIZ119" s="376"/>
      <c r="VJA119" s="376"/>
      <c r="VJB119" s="376"/>
      <c r="VJC119" s="376"/>
      <c r="VJD119" s="376"/>
      <c r="VJE119" s="376"/>
      <c r="VJF119" s="376"/>
      <c r="VJG119" s="376"/>
      <c r="VJH119" s="376"/>
      <c r="VJI119" s="376"/>
      <c r="VJJ119" s="376"/>
      <c r="VJK119" s="376"/>
      <c r="VJL119" s="376"/>
      <c r="VJM119" s="376"/>
      <c r="VJN119" s="376"/>
      <c r="VJO119" s="376"/>
      <c r="VJP119" s="376"/>
      <c r="VJQ119" s="376"/>
      <c r="VJR119" s="376"/>
      <c r="VJS119" s="376"/>
      <c r="VJT119" s="376"/>
      <c r="VJU119" s="376"/>
      <c r="VJV119" s="376"/>
      <c r="VJW119" s="376"/>
      <c r="VJX119" s="376"/>
      <c r="VJY119" s="376"/>
      <c r="VJZ119" s="376"/>
      <c r="VKA119" s="376"/>
      <c r="VKB119" s="376"/>
      <c r="VKC119" s="376"/>
      <c r="VKD119" s="376"/>
      <c r="VKE119" s="376"/>
      <c r="VKF119" s="376"/>
      <c r="VKG119" s="376"/>
      <c r="VKH119" s="376"/>
      <c r="VKI119" s="376"/>
      <c r="VKJ119" s="376"/>
      <c r="VKK119" s="376"/>
      <c r="VKL119" s="376"/>
      <c r="VKM119" s="376"/>
      <c r="VKN119" s="376"/>
      <c r="VKO119" s="376"/>
      <c r="VKP119" s="376"/>
      <c r="VKQ119" s="376"/>
      <c r="VKR119" s="376"/>
      <c r="VKS119" s="376"/>
      <c r="VKT119" s="376"/>
      <c r="VKU119" s="376"/>
      <c r="VKV119" s="376"/>
      <c r="VKW119" s="376"/>
      <c r="VKX119" s="376"/>
      <c r="VKY119" s="376"/>
      <c r="VKZ119" s="376"/>
      <c r="VLA119" s="376"/>
      <c r="VLB119" s="376"/>
      <c r="VLC119" s="376"/>
      <c r="VLD119" s="376"/>
      <c r="VLE119" s="376"/>
      <c r="VLF119" s="376"/>
      <c r="VLG119" s="376"/>
      <c r="VLH119" s="376"/>
      <c r="VLI119" s="376"/>
      <c r="VLJ119" s="376"/>
      <c r="VLK119" s="376"/>
      <c r="VLL119" s="376"/>
      <c r="VLM119" s="376"/>
      <c r="VLN119" s="376"/>
      <c r="VLO119" s="376"/>
      <c r="VLP119" s="376"/>
      <c r="VLQ119" s="376"/>
      <c r="VLR119" s="376"/>
      <c r="VLS119" s="376"/>
      <c r="VLT119" s="376"/>
      <c r="VLU119" s="376"/>
      <c r="VLV119" s="376"/>
      <c r="VLW119" s="376"/>
      <c r="VLX119" s="376"/>
      <c r="VLY119" s="376"/>
      <c r="VLZ119" s="376"/>
      <c r="VMA119" s="376"/>
      <c r="VMB119" s="376"/>
      <c r="VMC119" s="376"/>
      <c r="VMD119" s="376"/>
      <c r="VME119" s="376"/>
      <c r="VMF119" s="376"/>
      <c r="VMG119" s="376"/>
      <c r="VMH119" s="376"/>
      <c r="VMI119" s="376"/>
      <c r="VMJ119" s="376"/>
      <c r="VMK119" s="376"/>
      <c r="VML119" s="376"/>
      <c r="VMM119" s="376"/>
      <c r="VMN119" s="376"/>
      <c r="VMO119" s="376"/>
      <c r="VMP119" s="376"/>
      <c r="VMQ119" s="376"/>
      <c r="VMR119" s="376"/>
      <c r="VMS119" s="376"/>
      <c r="VMT119" s="376"/>
      <c r="VMU119" s="376"/>
      <c r="VMV119" s="376"/>
      <c r="VMW119" s="376"/>
      <c r="VMX119" s="376"/>
      <c r="VMY119" s="376"/>
      <c r="VMZ119" s="376"/>
      <c r="VNA119" s="376"/>
      <c r="VNB119" s="376"/>
      <c r="VNC119" s="376"/>
      <c r="VND119" s="376"/>
      <c r="VNE119" s="376"/>
      <c r="VNF119" s="376"/>
      <c r="VNG119" s="376"/>
      <c r="VNH119" s="376"/>
      <c r="VNI119" s="376"/>
      <c r="VNJ119" s="376"/>
      <c r="VNK119" s="376"/>
      <c r="VNL119" s="376"/>
      <c r="VNM119" s="376"/>
      <c r="VNN119" s="376"/>
      <c r="VNO119" s="376"/>
      <c r="VNP119" s="376"/>
      <c r="VNQ119" s="376"/>
      <c r="VNR119" s="376"/>
      <c r="VNS119" s="376"/>
      <c r="VNT119" s="376"/>
      <c r="VNU119" s="376"/>
      <c r="VNV119" s="376"/>
      <c r="VNW119" s="376"/>
      <c r="VNX119" s="376"/>
      <c r="VNY119" s="376"/>
      <c r="VNZ119" s="376"/>
      <c r="VOA119" s="376"/>
      <c r="VOB119" s="376"/>
      <c r="VOC119" s="376"/>
      <c r="VOD119" s="376"/>
      <c r="VOE119" s="376"/>
      <c r="VOF119" s="376"/>
      <c r="VOG119" s="376"/>
      <c r="VOH119" s="376"/>
      <c r="VOI119" s="376"/>
      <c r="VOJ119" s="376"/>
      <c r="VOK119" s="376"/>
      <c r="VOL119" s="376"/>
      <c r="VOM119" s="376"/>
      <c r="VON119" s="376"/>
      <c r="VOO119" s="376"/>
      <c r="VOP119" s="376"/>
      <c r="VOQ119" s="376"/>
      <c r="VOR119" s="376"/>
      <c r="VOS119" s="376"/>
      <c r="VOT119" s="376"/>
      <c r="VOU119" s="376"/>
      <c r="VOV119" s="376"/>
      <c r="VOW119" s="376"/>
      <c r="VOX119" s="376"/>
      <c r="VOY119" s="376"/>
      <c r="VOZ119" s="376"/>
      <c r="VPA119" s="376"/>
      <c r="VPB119" s="376"/>
      <c r="VPC119" s="376"/>
      <c r="VPD119" s="376"/>
      <c r="VPE119" s="376"/>
      <c r="VPF119" s="376"/>
      <c r="VPG119" s="376"/>
      <c r="VPH119" s="376"/>
      <c r="VPI119" s="376"/>
      <c r="VPJ119" s="376"/>
      <c r="VPK119" s="376"/>
      <c r="VPL119" s="376"/>
      <c r="VPM119" s="376"/>
      <c r="VPN119" s="376"/>
      <c r="VPO119" s="376"/>
      <c r="VPP119" s="376"/>
      <c r="VPQ119" s="376"/>
      <c r="VPR119" s="376"/>
      <c r="VPS119" s="376"/>
      <c r="VPT119" s="376"/>
      <c r="VPU119" s="376"/>
      <c r="VPV119" s="376"/>
      <c r="VPW119" s="376"/>
      <c r="VPX119" s="376"/>
      <c r="VPY119" s="376"/>
      <c r="VPZ119" s="376"/>
      <c r="VQA119" s="376"/>
      <c r="VQB119" s="376"/>
      <c r="VQC119" s="376"/>
      <c r="VQD119" s="376"/>
      <c r="VQE119" s="376"/>
      <c r="VQF119" s="376"/>
      <c r="VQG119" s="376"/>
      <c r="VQH119" s="376"/>
      <c r="VQI119" s="376"/>
      <c r="VQJ119" s="376"/>
      <c r="VQK119" s="376"/>
      <c r="VQL119" s="376"/>
      <c r="VQM119" s="376"/>
      <c r="VQN119" s="376"/>
      <c r="VQO119" s="376"/>
      <c r="VQP119" s="376"/>
      <c r="VQQ119" s="376"/>
      <c r="VQR119" s="376"/>
      <c r="VQS119" s="376"/>
      <c r="VQT119" s="376"/>
      <c r="VQU119" s="376"/>
      <c r="VQV119" s="376"/>
      <c r="VQW119" s="376"/>
      <c r="VQX119" s="376"/>
      <c r="VQY119" s="376"/>
      <c r="VQZ119" s="376"/>
      <c r="VRA119" s="376"/>
      <c r="VRB119" s="376"/>
      <c r="VRC119" s="376"/>
      <c r="VRD119" s="376"/>
      <c r="VRE119" s="376"/>
      <c r="VRF119" s="376"/>
      <c r="VRG119" s="376"/>
      <c r="VRH119" s="376"/>
      <c r="VRI119" s="376"/>
      <c r="VRJ119" s="376"/>
      <c r="VRK119" s="376"/>
      <c r="VRL119" s="376"/>
      <c r="VRM119" s="376"/>
      <c r="VRN119" s="376"/>
      <c r="VRO119" s="376"/>
      <c r="VRP119" s="376"/>
      <c r="VRQ119" s="376"/>
      <c r="VRR119" s="376"/>
      <c r="VRS119" s="376"/>
      <c r="VRT119" s="376"/>
      <c r="VRU119" s="376"/>
      <c r="VRV119" s="376"/>
      <c r="VRW119" s="376"/>
      <c r="VRX119" s="376"/>
      <c r="VRY119" s="376"/>
      <c r="VRZ119" s="376"/>
      <c r="VSA119" s="376"/>
      <c r="VSB119" s="376"/>
      <c r="VSC119" s="376"/>
      <c r="VSD119" s="376"/>
      <c r="VSE119" s="376"/>
      <c r="VSF119" s="376"/>
      <c r="VSG119" s="376"/>
      <c r="VSH119" s="376"/>
      <c r="VSI119" s="376"/>
      <c r="VSJ119" s="376"/>
      <c r="VSK119" s="376"/>
      <c r="VSL119" s="376"/>
      <c r="VSM119" s="376"/>
      <c r="VSN119" s="376"/>
      <c r="VSO119" s="376"/>
      <c r="VSP119" s="376"/>
      <c r="VSQ119" s="376"/>
      <c r="VSR119" s="376"/>
      <c r="VSS119" s="376"/>
      <c r="VST119" s="376"/>
      <c r="VSU119" s="376"/>
      <c r="VSV119" s="376"/>
      <c r="VSW119" s="376"/>
      <c r="VSX119" s="376"/>
      <c r="VSY119" s="376"/>
      <c r="VSZ119" s="376"/>
      <c r="VTA119" s="376"/>
      <c r="VTB119" s="376"/>
      <c r="VTC119" s="376"/>
      <c r="VTD119" s="376"/>
      <c r="VTE119" s="376"/>
      <c r="VTF119" s="376"/>
      <c r="VTG119" s="376"/>
      <c r="VTH119" s="376"/>
      <c r="VTI119" s="376"/>
      <c r="VTJ119" s="376"/>
      <c r="VTK119" s="376"/>
      <c r="VTL119" s="376"/>
      <c r="VTM119" s="376"/>
      <c r="VTN119" s="376"/>
      <c r="VTO119" s="376"/>
      <c r="VTP119" s="376"/>
      <c r="VTQ119" s="376"/>
      <c r="VTR119" s="376"/>
      <c r="VTS119" s="376"/>
      <c r="VTT119" s="376"/>
      <c r="VTU119" s="376"/>
      <c r="VTV119" s="376"/>
      <c r="VTW119" s="376"/>
      <c r="VTX119" s="376"/>
      <c r="VTY119" s="376"/>
      <c r="VTZ119" s="376"/>
      <c r="VUA119" s="376"/>
      <c r="VUB119" s="376"/>
      <c r="VUC119" s="376"/>
      <c r="VUD119" s="376"/>
      <c r="VUE119" s="376"/>
      <c r="VUF119" s="376"/>
      <c r="VUG119" s="376"/>
      <c r="VUH119" s="376"/>
      <c r="VUI119" s="376"/>
      <c r="VUJ119" s="376"/>
      <c r="VUK119" s="376"/>
      <c r="VUL119" s="376"/>
      <c r="VUM119" s="376"/>
      <c r="VUN119" s="376"/>
      <c r="VUO119" s="376"/>
      <c r="VUP119" s="376"/>
      <c r="VUQ119" s="376"/>
      <c r="VUR119" s="376"/>
      <c r="VUS119" s="376"/>
      <c r="VUT119" s="376"/>
      <c r="VUU119" s="376"/>
      <c r="VUV119" s="376"/>
      <c r="VUW119" s="376"/>
      <c r="VUX119" s="376"/>
      <c r="VUY119" s="376"/>
      <c r="VUZ119" s="376"/>
      <c r="VVA119" s="376"/>
      <c r="VVB119" s="376"/>
      <c r="VVC119" s="376"/>
      <c r="VVD119" s="376"/>
      <c r="VVE119" s="376"/>
      <c r="VVF119" s="376"/>
      <c r="VVG119" s="376"/>
      <c r="VVH119" s="376"/>
      <c r="VVI119" s="376"/>
      <c r="VVJ119" s="376"/>
      <c r="VVK119" s="376"/>
      <c r="VVL119" s="376"/>
      <c r="VVM119" s="376"/>
      <c r="VVN119" s="376"/>
      <c r="VVO119" s="376"/>
      <c r="VVP119" s="376"/>
      <c r="VVQ119" s="376"/>
      <c r="VVR119" s="376"/>
      <c r="VVS119" s="376"/>
      <c r="VVT119" s="376"/>
      <c r="VVU119" s="376"/>
      <c r="VVV119" s="376"/>
      <c r="VVW119" s="376"/>
      <c r="VVX119" s="376"/>
      <c r="VVY119" s="376"/>
      <c r="VVZ119" s="376"/>
      <c r="VWA119" s="376"/>
      <c r="VWB119" s="376"/>
      <c r="VWC119" s="376"/>
      <c r="VWD119" s="376"/>
      <c r="VWE119" s="376"/>
      <c r="VWF119" s="376"/>
      <c r="VWG119" s="376"/>
      <c r="VWH119" s="376"/>
      <c r="VWI119" s="376"/>
      <c r="VWJ119" s="376"/>
      <c r="VWK119" s="376"/>
      <c r="VWL119" s="376"/>
      <c r="VWM119" s="376"/>
      <c r="VWN119" s="376"/>
      <c r="VWO119" s="376"/>
      <c r="VWP119" s="376"/>
      <c r="VWQ119" s="376"/>
      <c r="VWR119" s="376"/>
      <c r="VWS119" s="376"/>
      <c r="VWT119" s="376"/>
      <c r="VWU119" s="376"/>
      <c r="VWV119" s="376"/>
      <c r="VWW119" s="376"/>
      <c r="VWX119" s="376"/>
      <c r="VWY119" s="376"/>
      <c r="VWZ119" s="376"/>
      <c r="VXA119" s="376"/>
      <c r="VXB119" s="376"/>
      <c r="VXC119" s="376"/>
      <c r="VXD119" s="376"/>
      <c r="VXE119" s="376"/>
      <c r="VXF119" s="376"/>
      <c r="VXG119" s="376"/>
      <c r="VXH119" s="376"/>
      <c r="VXI119" s="376"/>
      <c r="VXJ119" s="376"/>
      <c r="VXK119" s="376"/>
      <c r="VXL119" s="376"/>
      <c r="VXM119" s="376"/>
      <c r="VXN119" s="376"/>
      <c r="VXO119" s="376"/>
      <c r="VXP119" s="376"/>
      <c r="VXQ119" s="376"/>
      <c r="VXR119" s="376"/>
      <c r="VXS119" s="376"/>
      <c r="VXT119" s="376"/>
      <c r="VXU119" s="376"/>
      <c r="VXV119" s="376"/>
      <c r="VXW119" s="376"/>
      <c r="VXX119" s="376"/>
      <c r="VXY119" s="376"/>
      <c r="VXZ119" s="376"/>
      <c r="VYA119" s="376"/>
      <c r="VYB119" s="376"/>
      <c r="VYC119" s="376"/>
      <c r="VYD119" s="376"/>
      <c r="VYE119" s="376"/>
      <c r="VYF119" s="376"/>
      <c r="VYG119" s="376"/>
      <c r="VYH119" s="376"/>
      <c r="VYI119" s="376"/>
      <c r="VYJ119" s="376"/>
      <c r="VYK119" s="376"/>
      <c r="VYL119" s="376"/>
      <c r="VYM119" s="376"/>
      <c r="VYN119" s="376"/>
      <c r="VYO119" s="376"/>
      <c r="VYP119" s="376"/>
      <c r="VYQ119" s="376"/>
      <c r="VYR119" s="376"/>
      <c r="VYS119" s="376"/>
      <c r="VYT119" s="376"/>
      <c r="VYU119" s="376"/>
      <c r="VYV119" s="376"/>
      <c r="VYW119" s="376"/>
      <c r="VYX119" s="376"/>
      <c r="VYY119" s="376"/>
      <c r="VYZ119" s="376"/>
      <c r="VZA119" s="376"/>
      <c r="VZB119" s="376"/>
      <c r="VZC119" s="376"/>
      <c r="VZD119" s="376"/>
      <c r="VZE119" s="376"/>
      <c r="VZF119" s="376"/>
      <c r="VZG119" s="376"/>
      <c r="VZH119" s="376"/>
      <c r="VZI119" s="376"/>
      <c r="VZJ119" s="376"/>
      <c r="VZK119" s="376"/>
      <c r="VZL119" s="376"/>
      <c r="VZM119" s="376"/>
      <c r="VZN119" s="376"/>
      <c r="VZO119" s="376"/>
      <c r="VZP119" s="376"/>
      <c r="VZQ119" s="376"/>
      <c r="VZR119" s="376"/>
      <c r="VZS119" s="376"/>
      <c r="VZT119" s="376"/>
      <c r="VZU119" s="376"/>
      <c r="VZV119" s="376"/>
      <c r="VZW119" s="376"/>
      <c r="VZX119" s="376"/>
      <c r="VZY119" s="376"/>
      <c r="VZZ119" s="376"/>
      <c r="WAA119" s="376"/>
      <c r="WAB119" s="376"/>
      <c r="WAC119" s="376"/>
      <c r="WAD119" s="376"/>
      <c r="WAE119" s="376"/>
      <c r="WAF119" s="376"/>
      <c r="WAG119" s="376"/>
      <c r="WAH119" s="376"/>
      <c r="WAI119" s="376"/>
      <c r="WAJ119" s="376"/>
      <c r="WAK119" s="376"/>
      <c r="WAL119" s="376"/>
      <c r="WAM119" s="376"/>
      <c r="WAN119" s="376"/>
      <c r="WAO119" s="376"/>
      <c r="WAP119" s="376"/>
      <c r="WAQ119" s="376"/>
      <c r="WAR119" s="376"/>
      <c r="WAS119" s="376"/>
      <c r="WAT119" s="376"/>
      <c r="WAU119" s="376"/>
      <c r="WAV119" s="376"/>
      <c r="WAW119" s="376"/>
      <c r="WAX119" s="376"/>
      <c r="WAY119" s="376"/>
      <c r="WAZ119" s="376"/>
      <c r="WBA119" s="376"/>
      <c r="WBB119" s="376"/>
      <c r="WBC119" s="376"/>
      <c r="WBD119" s="376"/>
      <c r="WBE119" s="376"/>
      <c r="WBF119" s="376"/>
      <c r="WBG119" s="376"/>
      <c r="WBH119" s="376"/>
      <c r="WBI119" s="376"/>
      <c r="WBJ119" s="376"/>
      <c r="WBK119" s="376"/>
      <c r="WBL119" s="376"/>
      <c r="WBM119" s="376"/>
      <c r="WBN119" s="376"/>
      <c r="WBO119" s="376"/>
      <c r="WBP119" s="376"/>
      <c r="WBQ119" s="376"/>
      <c r="WBR119" s="376"/>
      <c r="WBS119" s="376"/>
      <c r="WBT119" s="376"/>
      <c r="WBU119" s="376"/>
      <c r="WBV119" s="376"/>
      <c r="WBW119" s="376"/>
      <c r="WBX119" s="376"/>
      <c r="WBY119" s="376"/>
      <c r="WBZ119" s="376"/>
      <c r="WCA119" s="376"/>
      <c r="WCB119" s="376"/>
      <c r="WCC119" s="376"/>
      <c r="WCD119" s="376"/>
      <c r="WCE119" s="376"/>
      <c r="WCF119" s="376"/>
      <c r="WCG119" s="376"/>
      <c r="WCH119" s="376"/>
      <c r="WCI119" s="376"/>
      <c r="WCJ119" s="376"/>
      <c r="WCK119" s="376"/>
      <c r="WCL119" s="376"/>
      <c r="WCM119" s="376"/>
      <c r="WCN119" s="376"/>
      <c r="WCO119" s="376"/>
      <c r="WCP119" s="376"/>
      <c r="WCQ119" s="376"/>
      <c r="WCR119" s="376"/>
      <c r="WCS119" s="376"/>
      <c r="WCT119" s="376"/>
      <c r="WCU119" s="376"/>
      <c r="WCV119" s="376"/>
      <c r="WCW119" s="376"/>
      <c r="WCX119" s="376"/>
      <c r="WCY119" s="376"/>
      <c r="WCZ119" s="376"/>
      <c r="WDA119" s="376"/>
      <c r="WDB119" s="376"/>
      <c r="WDC119" s="376"/>
      <c r="WDD119" s="376"/>
      <c r="WDE119" s="376"/>
      <c r="WDF119" s="376"/>
      <c r="WDG119" s="376"/>
      <c r="WDH119" s="376"/>
      <c r="WDI119" s="376"/>
      <c r="WDJ119" s="376"/>
      <c r="WDK119" s="376"/>
      <c r="WDL119" s="376"/>
      <c r="WDM119" s="376"/>
      <c r="WDN119" s="376"/>
      <c r="WDO119" s="376"/>
      <c r="WDP119" s="376"/>
      <c r="WDQ119" s="376"/>
      <c r="WDR119" s="376"/>
      <c r="WDS119" s="376"/>
      <c r="WDT119" s="376"/>
      <c r="WDU119" s="376"/>
      <c r="WDV119" s="376"/>
      <c r="WDW119" s="376"/>
      <c r="WDX119" s="376"/>
      <c r="WDY119" s="376"/>
      <c r="WDZ119" s="376"/>
      <c r="WEA119" s="376"/>
      <c r="WEB119" s="376"/>
      <c r="WEC119" s="376"/>
      <c r="WED119" s="376"/>
      <c r="WEE119" s="376"/>
      <c r="WEF119" s="376"/>
      <c r="WEG119" s="376"/>
      <c r="WEH119" s="376"/>
      <c r="WEI119" s="376"/>
      <c r="WEJ119" s="376"/>
      <c r="WEK119" s="376"/>
      <c r="WEL119" s="376"/>
      <c r="WEM119" s="376"/>
      <c r="WEN119" s="376"/>
      <c r="WEO119" s="376"/>
      <c r="WEP119" s="376"/>
      <c r="WEQ119" s="376"/>
      <c r="WER119" s="376"/>
      <c r="WES119" s="376"/>
      <c r="WET119" s="376"/>
      <c r="WEU119" s="376"/>
      <c r="WEV119" s="376"/>
      <c r="WEW119" s="376"/>
      <c r="WEX119" s="376"/>
      <c r="WEY119" s="376"/>
      <c r="WEZ119" s="376"/>
      <c r="WFA119" s="376"/>
      <c r="WFB119" s="376"/>
      <c r="WFC119" s="376"/>
      <c r="WFD119" s="376"/>
      <c r="WFE119" s="376"/>
      <c r="WFF119" s="376"/>
      <c r="WFG119" s="376"/>
      <c r="WFH119" s="376"/>
      <c r="WFI119" s="376"/>
      <c r="WFJ119" s="376"/>
      <c r="WFK119" s="376"/>
      <c r="WFL119" s="376"/>
      <c r="WFM119" s="376"/>
      <c r="WFN119" s="376"/>
      <c r="WFO119" s="376"/>
      <c r="WFP119" s="376"/>
      <c r="WFQ119" s="376"/>
      <c r="WFR119" s="376"/>
      <c r="WFS119" s="376"/>
      <c r="WFT119" s="376"/>
      <c r="WFU119" s="376"/>
      <c r="WFV119" s="376"/>
      <c r="WFW119" s="376"/>
      <c r="WFX119" s="376"/>
      <c r="WFY119" s="376"/>
      <c r="WFZ119" s="376"/>
      <c r="WGA119" s="376"/>
      <c r="WGB119" s="376"/>
      <c r="WGC119" s="376"/>
      <c r="WGD119" s="376"/>
      <c r="WGE119" s="376"/>
      <c r="WGF119" s="376"/>
      <c r="WGG119" s="376"/>
      <c r="WGH119" s="376"/>
      <c r="WGI119" s="376"/>
      <c r="WGJ119" s="376"/>
      <c r="WGK119" s="376"/>
      <c r="WGL119" s="376"/>
      <c r="WGM119" s="376"/>
      <c r="WGN119" s="376"/>
      <c r="WGO119" s="376"/>
      <c r="WGP119" s="376"/>
      <c r="WGQ119" s="376"/>
      <c r="WGR119" s="376"/>
      <c r="WGS119" s="376"/>
      <c r="WGT119" s="376"/>
      <c r="WGU119" s="376"/>
      <c r="WGV119" s="376"/>
      <c r="WGW119" s="376"/>
      <c r="WGX119" s="376"/>
      <c r="WGY119" s="376"/>
      <c r="WGZ119" s="376"/>
      <c r="WHA119" s="376"/>
      <c r="WHB119" s="376"/>
      <c r="WHC119" s="376"/>
      <c r="WHD119" s="376"/>
      <c r="WHE119" s="376"/>
      <c r="WHF119" s="376"/>
      <c r="WHG119" s="376"/>
      <c r="WHH119" s="376"/>
      <c r="WHI119" s="376"/>
      <c r="WHJ119" s="376"/>
      <c r="WHK119" s="376"/>
      <c r="WHL119" s="376"/>
      <c r="WHM119" s="376"/>
      <c r="WHN119" s="376"/>
      <c r="WHO119" s="376"/>
      <c r="WHP119" s="376"/>
      <c r="WHQ119" s="376"/>
      <c r="WHR119" s="376"/>
      <c r="WHS119" s="376"/>
      <c r="WHT119" s="376"/>
      <c r="WHU119" s="376"/>
      <c r="WHV119" s="376"/>
      <c r="WHW119" s="376"/>
      <c r="WHX119" s="376"/>
      <c r="WHY119" s="376"/>
      <c r="WHZ119" s="376"/>
      <c r="WIA119" s="376"/>
      <c r="WIB119" s="376"/>
      <c r="WIC119" s="376"/>
      <c r="WID119" s="376"/>
      <c r="WIE119" s="376"/>
      <c r="WIF119" s="376"/>
      <c r="WIG119" s="376"/>
      <c r="WIH119" s="376"/>
      <c r="WII119" s="376"/>
      <c r="WIJ119" s="376"/>
      <c r="WIK119" s="376"/>
      <c r="WIL119" s="376"/>
      <c r="WIM119" s="376"/>
      <c r="WIN119" s="376"/>
      <c r="WIO119" s="376"/>
      <c r="WIP119" s="376"/>
      <c r="WIQ119" s="376"/>
      <c r="WIR119" s="376"/>
      <c r="WIS119" s="376"/>
      <c r="WIT119" s="376"/>
      <c r="WIU119" s="376"/>
      <c r="WIV119" s="376"/>
      <c r="WIW119" s="376"/>
      <c r="WIX119" s="376"/>
      <c r="WIY119" s="376"/>
      <c r="WIZ119" s="376"/>
      <c r="WJA119" s="376"/>
      <c r="WJB119" s="376"/>
      <c r="WJC119" s="376"/>
      <c r="WJD119" s="376"/>
      <c r="WJE119" s="376"/>
      <c r="WJF119" s="376"/>
      <c r="WJG119" s="376"/>
      <c r="WJH119" s="376"/>
      <c r="WJI119" s="376"/>
      <c r="WJJ119" s="376"/>
      <c r="WJK119" s="376"/>
      <c r="WJL119" s="376"/>
      <c r="WJM119" s="376"/>
      <c r="WJN119" s="376"/>
      <c r="WJO119" s="376"/>
      <c r="WJP119" s="376"/>
      <c r="WJQ119" s="376"/>
      <c r="WJR119" s="376"/>
      <c r="WJS119" s="376"/>
      <c r="WJT119" s="376"/>
      <c r="WJU119" s="376"/>
      <c r="WJV119" s="376"/>
      <c r="WJW119" s="376"/>
      <c r="WJX119" s="376"/>
      <c r="WJY119" s="376"/>
      <c r="WJZ119" s="376"/>
      <c r="WKA119" s="376"/>
      <c r="WKB119" s="376"/>
      <c r="WKC119" s="376"/>
      <c r="WKD119" s="376"/>
      <c r="WKE119" s="376"/>
      <c r="WKF119" s="376"/>
      <c r="WKG119" s="376"/>
      <c r="WKH119" s="376"/>
      <c r="WKI119" s="376"/>
      <c r="WKJ119" s="376"/>
      <c r="WKK119" s="376"/>
      <c r="WKL119" s="376"/>
      <c r="WKM119" s="376"/>
      <c r="WKN119" s="376"/>
      <c r="WKO119" s="376"/>
      <c r="WKP119" s="376"/>
      <c r="WKQ119" s="376"/>
      <c r="WKR119" s="376"/>
      <c r="WKS119" s="376"/>
      <c r="WKT119" s="376"/>
      <c r="WKU119" s="376"/>
      <c r="WKV119" s="376"/>
      <c r="WKW119" s="376"/>
      <c r="WKX119" s="376"/>
      <c r="WKY119" s="376"/>
      <c r="WKZ119" s="376"/>
      <c r="WLA119" s="376"/>
      <c r="WLB119" s="376"/>
      <c r="WLC119" s="376"/>
      <c r="WLD119" s="376"/>
      <c r="WLE119" s="376"/>
      <c r="WLF119" s="376"/>
      <c r="WLG119" s="376"/>
      <c r="WLH119" s="376"/>
      <c r="WLI119" s="376"/>
      <c r="WLJ119" s="376"/>
      <c r="WLK119" s="376"/>
      <c r="WLL119" s="376"/>
      <c r="WLM119" s="376"/>
      <c r="WLN119" s="376"/>
      <c r="WLO119" s="376"/>
      <c r="WLP119" s="376"/>
      <c r="WLQ119" s="376"/>
      <c r="WLR119" s="376"/>
      <c r="WLS119" s="376"/>
      <c r="WLT119" s="376"/>
      <c r="WLU119" s="376"/>
      <c r="WLV119" s="376"/>
      <c r="WLW119" s="376"/>
      <c r="WLX119" s="376"/>
      <c r="WLY119" s="376"/>
      <c r="WLZ119" s="376"/>
      <c r="WMA119" s="376"/>
      <c r="WMB119" s="376"/>
      <c r="WMC119" s="376"/>
      <c r="WMD119" s="376"/>
      <c r="WME119" s="376"/>
      <c r="WMF119" s="376"/>
      <c r="WMG119" s="376"/>
      <c r="WMH119" s="376"/>
      <c r="WMI119" s="376"/>
      <c r="WMJ119" s="376"/>
      <c r="WMK119" s="376"/>
      <c r="WML119" s="376"/>
      <c r="WMM119" s="376"/>
      <c r="WMN119" s="376"/>
      <c r="WMO119" s="376"/>
      <c r="WMP119" s="376"/>
      <c r="WMQ119" s="376"/>
      <c r="WMR119" s="376"/>
      <c r="WMS119" s="376"/>
      <c r="WMT119" s="376"/>
      <c r="WMU119" s="376"/>
      <c r="WMV119" s="376"/>
      <c r="WMW119" s="376"/>
      <c r="WMX119" s="376"/>
      <c r="WMY119" s="376"/>
      <c r="WMZ119" s="376"/>
      <c r="WNA119" s="376"/>
      <c r="WNB119" s="376"/>
      <c r="WNC119" s="376"/>
      <c r="WND119" s="376"/>
      <c r="WNE119" s="376"/>
      <c r="WNF119" s="376"/>
      <c r="WNG119" s="376"/>
      <c r="WNH119" s="376"/>
      <c r="WNI119" s="376"/>
      <c r="WNJ119" s="376"/>
      <c r="WNK119" s="376"/>
      <c r="WNL119" s="376"/>
      <c r="WNM119" s="376"/>
      <c r="WNN119" s="376"/>
      <c r="WNO119" s="376"/>
      <c r="WNP119" s="376"/>
      <c r="WNQ119" s="376"/>
      <c r="WNR119" s="376"/>
      <c r="WNS119" s="376"/>
      <c r="WNT119" s="376"/>
      <c r="WNU119" s="376"/>
      <c r="WNV119" s="376"/>
      <c r="WNW119" s="376"/>
      <c r="WNX119" s="376"/>
      <c r="WNY119" s="376"/>
      <c r="WNZ119" s="376"/>
      <c r="WOA119" s="376"/>
      <c r="WOB119" s="376"/>
      <c r="WOC119" s="376"/>
      <c r="WOD119" s="376"/>
      <c r="WOE119" s="376"/>
      <c r="WOF119" s="376"/>
      <c r="WOG119" s="376"/>
      <c r="WOH119" s="376"/>
      <c r="WOI119" s="376"/>
      <c r="WOJ119" s="376"/>
      <c r="WOK119" s="376"/>
      <c r="WOL119" s="376"/>
      <c r="WOM119" s="376"/>
      <c r="WON119" s="376"/>
      <c r="WOO119" s="376"/>
      <c r="WOP119" s="376"/>
      <c r="WOQ119" s="376"/>
      <c r="WOR119" s="376"/>
      <c r="WOS119" s="376"/>
      <c r="WOT119" s="376"/>
      <c r="WOU119" s="376"/>
      <c r="WOV119" s="376"/>
      <c r="WOW119" s="376"/>
      <c r="WOX119" s="376"/>
      <c r="WOY119" s="376"/>
      <c r="WOZ119" s="376"/>
      <c r="WPA119" s="376"/>
      <c r="WPB119" s="376"/>
      <c r="WPC119" s="376"/>
      <c r="WPD119" s="376"/>
      <c r="WPE119" s="376"/>
      <c r="WPF119" s="376"/>
      <c r="WPG119" s="376"/>
      <c r="WPH119" s="376"/>
      <c r="WPI119" s="376"/>
      <c r="WPJ119" s="376"/>
      <c r="WPK119" s="376"/>
      <c r="WPL119" s="376"/>
      <c r="WPM119" s="376"/>
      <c r="WPN119" s="376"/>
      <c r="WPO119" s="376"/>
      <c r="WPP119" s="376"/>
      <c r="WPQ119" s="376"/>
      <c r="WPR119" s="376"/>
      <c r="WPS119" s="376"/>
      <c r="WPT119" s="376"/>
      <c r="WPU119" s="376"/>
      <c r="WPV119" s="376"/>
      <c r="WPW119" s="376"/>
      <c r="WPX119" s="376"/>
      <c r="WPY119" s="376"/>
      <c r="WPZ119" s="376"/>
      <c r="WQA119" s="376"/>
      <c r="WQB119" s="376"/>
      <c r="WQC119" s="376"/>
      <c r="WQD119" s="376"/>
      <c r="WQE119" s="376"/>
      <c r="WQF119" s="376"/>
      <c r="WQG119" s="376"/>
      <c r="WQH119" s="376"/>
      <c r="WQI119" s="376"/>
      <c r="WQJ119" s="376"/>
      <c r="WQK119" s="376"/>
      <c r="WQL119" s="376"/>
      <c r="WQM119" s="376"/>
      <c r="WQN119" s="376"/>
      <c r="WQO119" s="376"/>
      <c r="WQP119" s="376"/>
      <c r="WQQ119" s="376"/>
      <c r="WQR119" s="376"/>
      <c r="WQS119" s="376"/>
      <c r="WQT119" s="376"/>
      <c r="WQU119" s="376"/>
      <c r="WQV119" s="376"/>
      <c r="WQW119" s="376"/>
      <c r="WQX119" s="376"/>
      <c r="WQY119" s="376"/>
      <c r="WQZ119" s="376"/>
      <c r="WRA119" s="376"/>
      <c r="WRB119" s="376"/>
      <c r="WRC119" s="376"/>
      <c r="WRD119" s="376"/>
      <c r="WRE119" s="376"/>
      <c r="WRF119" s="376"/>
      <c r="WRG119" s="376"/>
      <c r="WRH119" s="376"/>
      <c r="WRI119" s="376"/>
      <c r="WRJ119" s="376"/>
      <c r="WRK119" s="376"/>
      <c r="WRL119" s="376"/>
      <c r="WRM119" s="376"/>
      <c r="WRN119" s="376"/>
      <c r="WRO119" s="376"/>
      <c r="WRP119" s="376"/>
      <c r="WRQ119" s="376"/>
      <c r="WRR119" s="376"/>
      <c r="WRS119" s="376"/>
      <c r="WRT119" s="376"/>
      <c r="WRU119" s="376"/>
      <c r="WRV119" s="376"/>
      <c r="WRW119" s="376"/>
      <c r="WRX119" s="376"/>
      <c r="WRY119" s="376"/>
      <c r="WRZ119" s="376"/>
      <c r="WSA119" s="376"/>
      <c r="WSB119" s="376"/>
      <c r="WSC119" s="376"/>
      <c r="WSD119" s="376"/>
      <c r="WSE119" s="376"/>
      <c r="WSF119" s="376"/>
      <c r="WSG119" s="376"/>
      <c r="WSH119" s="376"/>
      <c r="WSI119" s="376"/>
      <c r="WSJ119" s="376"/>
      <c r="WSK119" s="376"/>
      <c r="WSL119" s="376"/>
      <c r="WSM119" s="376"/>
      <c r="WSN119" s="376"/>
      <c r="WSO119" s="376"/>
      <c r="WSP119" s="376"/>
      <c r="WSQ119" s="376"/>
      <c r="WSR119" s="376"/>
      <c r="WSS119" s="376"/>
      <c r="WST119" s="376"/>
      <c r="WSU119" s="376"/>
      <c r="WSV119" s="376"/>
      <c r="WSW119" s="376"/>
      <c r="WSX119" s="376"/>
      <c r="WSY119" s="376"/>
      <c r="WSZ119" s="376"/>
      <c r="WTA119" s="376"/>
      <c r="WTB119" s="376"/>
      <c r="WTC119" s="376"/>
      <c r="WTD119" s="376"/>
      <c r="WTE119" s="376"/>
      <c r="WTF119" s="376"/>
      <c r="WTG119" s="376"/>
      <c r="WTH119" s="376"/>
      <c r="WTI119" s="376"/>
      <c r="WTJ119" s="376"/>
      <c r="WTK119" s="376"/>
      <c r="WTL119" s="376"/>
      <c r="WTM119" s="376"/>
      <c r="WTN119" s="376"/>
      <c r="WTO119" s="376"/>
      <c r="WTP119" s="376"/>
      <c r="WTQ119" s="376"/>
      <c r="WTR119" s="376"/>
      <c r="WTS119" s="376"/>
      <c r="WTT119" s="376"/>
      <c r="WTU119" s="376"/>
      <c r="WTV119" s="376"/>
      <c r="WTW119" s="376"/>
      <c r="WTX119" s="376"/>
      <c r="WTY119" s="376"/>
      <c r="WTZ119" s="376"/>
      <c r="WUA119" s="376"/>
      <c r="WUB119" s="376"/>
      <c r="WUC119" s="376"/>
      <c r="WUD119" s="376"/>
      <c r="WUE119" s="376"/>
      <c r="WUF119" s="376"/>
      <c r="WUG119" s="376"/>
      <c r="WUH119" s="376"/>
      <c r="WUI119" s="376"/>
      <c r="WUJ119" s="376"/>
      <c r="WUK119" s="376"/>
      <c r="WUL119" s="376"/>
      <c r="WUM119" s="376"/>
      <c r="WUN119" s="376"/>
      <c r="WUO119" s="376"/>
      <c r="WUP119" s="376"/>
      <c r="WUQ119" s="376"/>
      <c r="WUR119" s="376"/>
      <c r="WUS119" s="376"/>
      <c r="WUT119" s="376"/>
      <c r="WUU119" s="376"/>
      <c r="WUV119" s="376"/>
      <c r="WUW119" s="376"/>
      <c r="WUX119" s="376"/>
      <c r="WUY119" s="376"/>
      <c r="WUZ119" s="376"/>
      <c r="WVA119" s="376"/>
      <c r="WVB119" s="376"/>
      <c r="WVC119" s="376"/>
      <c r="WVD119" s="376"/>
      <c r="WVE119" s="376"/>
      <c r="WVF119" s="376"/>
      <c r="WVG119" s="376"/>
      <c r="WVH119" s="376"/>
      <c r="WVI119" s="376"/>
      <c r="WVJ119" s="376"/>
      <c r="WVK119" s="376"/>
      <c r="WVL119" s="376"/>
      <c r="WVM119" s="376"/>
      <c r="WVN119" s="376"/>
      <c r="WVO119" s="376"/>
      <c r="WVP119" s="376"/>
      <c r="WVQ119" s="376"/>
      <c r="WVR119" s="376"/>
      <c r="WVS119" s="376"/>
      <c r="WVT119" s="376"/>
      <c r="WVU119" s="376"/>
      <c r="WVV119" s="376"/>
      <c r="WVW119" s="376"/>
      <c r="WVX119" s="376"/>
      <c r="WVY119" s="376"/>
      <c r="WVZ119" s="376"/>
      <c r="WWA119" s="376"/>
      <c r="WWB119" s="376"/>
      <c r="WWC119" s="376"/>
      <c r="WWD119" s="376"/>
      <c r="WWE119" s="376"/>
      <c r="WWF119" s="376"/>
      <c r="WWG119" s="376"/>
      <c r="WWH119" s="376"/>
      <c r="WWI119" s="376"/>
      <c r="WWJ119" s="376"/>
      <c r="WWK119" s="376"/>
      <c r="WWL119" s="376"/>
      <c r="WWM119" s="376"/>
      <c r="WWN119" s="376"/>
      <c r="WWO119" s="376"/>
      <c r="WWP119" s="376"/>
      <c r="WWQ119" s="376"/>
      <c r="WWR119" s="376"/>
      <c r="WWS119" s="376"/>
      <c r="WWT119" s="376"/>
      <c r="WWU119" s="376"/>
      <c r="WWV119" s="376"/>
      <c r="WWW119" s="376"/>
      <c r="WWX119" s="376"/>
      <c r="WWY119" s="376"/>
      <c r="WWZ119" s="376"/>
      <c r="WXA119" s="376"/>
      <c r="WXB119" s="376"/>
      <c r="WXC119" s="376"/>
      <c r="WXD119" s="376"/>
      <c r="WXE119" s="376"/>
      <c r="WXF119" s="376"/>
      <c r="WXG119" s="376"/>
      <c r="WXH119" s="376"/>
      <c r="WXI119" s="376"/>
      <c r="WXJ119" s="376"/>
      <c r="WXK119" s="376"/>
      <c r="WXL119" s="376"/>
      <c r="WXM119" s="376"/>
      <c r="WXN119" s="376"/>
      <c r="WXO119" s="376"/>
      <c r="WXP119" s="376"/>
      <c r="WXQ119" s="376"/>
      <c r="WXR119" s="376"/>
      <c r="WXS119" s="376"/>
      <c r="WXT119" s="376"/>
      <c r="WXU119" s="376"/>
      <c r="WXV119" s="376"/>
      <c r="WXW119" s="376"/>
      <c r="WXX119" s="376"/>
      <c r="WXY119" s="376"/>
      <c r="WXZ119" s="376"/>
      <c r="WYA119" s="376"/>
      <c r="WYB119" s="376"/>
      <c r="WYC119" s="376"/>
      <c r="WYD119" s="376"/>
      <c r="WYE119" s="376"/>
      <c r="WYF119" s="376"/>
      <c r="WYG119" s="376"/>
      <c r="WYH119" s="376"/>
      <c r="WYI119" s="376"/>
      <c r="WYJ119" s="376"/>
      <c r="WYK119" s="376"/>
      <c r="WYL119" s="376"/>
      <c r="WYM119" s="376"/>
      <c r="WYN119" s="376"/>
      <c r="WYO119" s="376"/>
      <c r="WYP119" s="376"/>
      <c r="WYQ119" s="376"/>
      <c r="WYR119" s="376"/>
      <c r="WYS119" s="376"/>
      <c r="WYT119" s="376"/>
      <c r="WYU119" s="376"/>
      <c r="WYV119" s="376"/>
      <c r="WYW119" s="376"/>
      <c r="WYX119" s="376"/>
      <c r="WYY119" s="376"/>
      <c r="WYZ119" s="376"/>
      <c r="WZA119" s="376"/>
      <c r="WZB119" s="376"/>
      <c r="WZC119" s="376"/>
      <c r="WZD119" s="376"/>
      <c r="WZE119" s="376"/>
      <c r="WZF119" s="376"/>
      <c r="WZG119" s="376"/>
      <c r="WZH119" s="376"/>
      <c r="WZI119" s="376"/>
      <c r="WZJ119" s="376"/>
      <c r="WZK119" s="376"/>
      <c r="WZL119" s="376"/>
      <c r="WZM119" s="376"/>
      <c r="WZN119" s="376"/>
      <c r="WZO119" s="376"/>
      <c r="WZP119" s="376"/>
      <c r="WZQ119" s="376"/>
      <c r="WZR119" s="376"/>
      <c r="WZS119" s="376"/>
      <c r="WZT119" s="376"/>
      <c r="WZU119" s="376"/>
      <c r="WZV119" s="376"/>
      <c r="WZW119" s="376"/>
      <c r="WZX119" s="376"/>
      <c r="WZY119" s="376"/>
      <c r="WZZ119" s="376"/>
      <c r="XAA119" s="376"/>
      <c r="XAB119" s="376"/>
      <c r="XAC119" s="376"/>
      <c r="XAD119" s="376"/>
      <c r="XAE119" s="376"/>
      <c r="XAF119" s="376"/>
      <c r="XAG119" s="376"/>
      <c r="XAH119" s="376"/>
      <c r="XAI119" s="376"/>
      <c r="XAJ119" s="376"/>
      <c r="XAK119" s="376"/>
      <c r="XAL119" s="376"/>
      <c r="XAM119" s="376"/>
      <c r="XAN119" s="376"/>
      <c r="XAO119" s="376"/>
      <c r="XAP119" s="376"/>
      <c r="XAQ119" s="376"/>
      <c r="XAR119" s="376"/>
      <c r="XAS119" s="376"/>
      <c r="XAT119" s="376"/>
      <c r="XAU119" s="376"/>
      <c r="XAV119" s="376"/>
      <c r="XAW119" s="376"/>
      <c r="XAX119" s="376"/>
      <c r="XAY119" s="376"/>
      <c r="XAZ119" s="376"/>
      <c r="XBA119" s="376"/>
      <c r="XBB119" s="376"/>
      <c r="XBC119" s="376"/>
      <c r="XBD119" s="376"/>
      <c r="XBE119" s="376"/>
      <c r="XBF119" s="376"/>
      <c r="XBG119" s="376"/>
      <c r="XBH119" s="376"/>
      <c r="XBI119" s="376"/>
      <c r="XBJ119" s="376"/>
      <c r="XBK119" s="376"/>
      <c r="XBL119" s="376"/>
      <c r="XBM119" s="376"/>
      <c r="XBN119" s="376"/>
      <c r="XBO119" s="376"/>
      <c r="XBP119" s="376"/>
      <c r="XBQ119" s="376"/>
      <c r="XBR119" s="376"/>
      <c r="XBS119" s="376"/>
      <c r="XBT119" s="376"/>
      <c r="XBU119" s="376"/>
      <c r="XBV119" s="376"/>
      <c r="XBW119" s="376"/>
    </row>
    <row r="120" spans="1:16299" x14ac:dyDescent="0.2">
      <c r="A120" s="426" t="s">
        <v>133</v>
      </c>
      <c r="C120" s="410"/>
    </row>
    <row r="121" spans="1:16299" hidden="1" x14ac:dyDescent="0.2">
      <c r="A121" s="164" t="s">
        <v>93</v>
      </c>
      <c r="B121" s="168"/>
      <c r="C121" s="170">
        <f>IF(C$94=2,af_2,0)+IF(C$94=3,af_3,0)+IF(C$94=4,af_4,0)+IF(C$94=5,af_5,0)+IF(C$94=6,af_6,0)</f>
        <v>132.07550400000002</v>
      </c>
    </row>
    <row r="122" spans="1:16299" hidden="1" x14ac:dyDescent="0.2">
      <c r="A122" s="163" t="s">
        <v>94</v>
      </c>
      <c r="B122" s="6"/>
      <c r="C122" s="102">
        <f>(C$94&gt;=3)*C98*af_majo_âge+(C$94=2)*(MIN(C4:C5)&gt;=14)*af_majo_âge</f>
        <v>0</v>
      </c>
    </row>
    <row r="123" spans="1:16299" hidden="1" x14ac:dyDescent="0.2">
      <c r="A123" s="163" t="s">
        <v>129</v>
      </c>
      <c r="B123" s="6"/>
      <c r="C123" s="102">
        <f>(C$94=C$95-1)*(C$95&gt;=3)*af_forfait</f>
        <v>0</v>
      </c>
    </row>
    <row r="124" spans="1:16299" hidden="1" x14ac:dyDescent="0.2">
      <c r="A124" s="163" t="s">
        <v>134</v>
      </c>
      <c r="B124" s="6"/>
      <c r="C124" s="102">
        <f>(af_plaf1+MAX(0,C$94-2)*af_plaf_suppl_enf)</f>
        <v>69933</v>
      </c>
    </row>
    <row r="125" spans="1:16299" hidden="1" x14ac:dyDescent="0.2">
      <c r="A125" s="163" t="s">
        <v>135</v>
      </c>
      <c r="B125" s="6"/>
      <c r="C125" s="102">
        <f>(af_plaf2+MAX(0,C$94-2)*af_plaf_suppl_enf)</f>
        <v>93212</v>
      </c>
    </row>
    <row r="126" spans="1:16299" ht="13.5" hidden="1" thickBot="1" x14ac:dyDescent="0.25">
      <c r="A126" s="166" t="s">
        <v>145</v>
      </c>
      <c r="B126" s="169"/>
      <c r="C126" s="171">
        <f>(C118&gt;C124)*(IF(C118&gt;C125,(IF((C118-C125&lt;(C121*0.25)),(C121*0.25+C125-C118),0)),IF(C118&gt;C124,IF(C118-C124&lt;(C121*0.5),(C124+C121*0.5-C118),0))))</f>
        <v>0</v>
      </c>
    </row>
    <row r="127" spans="1:16299" x14ac:dyDescent="0.2">
      <c r="A127" s="5"/>
      <c r="B127" s="6"/>
      <c r="C127" s="413"/>
    </row>
    <row r="128" spans="1:16299" x14ac:dyDescent="0.2">
      <c r="A128" s="426" t="s">
        <v>88</v>
      </c>
      <c r="C128" s="413"/>
    </row>
    <row r="129" spans="1:3" hidden="1" x14ac:dyDescent="0.2">
      <c r="A129" s="164" t="s">
        <v>125</v>
      </c>
      <c r="B129" s="168"/>
      <c r="C129" s="170">
        <f>IF(AND(C$94&gt;=3,C$97=0),1,0)*IF(OR(C$3="isolé",AND(Coef_n_2*C$37&gt;=cf_seuil_act,Coef_n_2*C$38&gt;=cf_seuil_act)),cf_plaf1_couple_biact_ou_iso_3_enf+(C$94-3)*cf_plaf1_sup_enf,cf_plaf1_couple_monoact_3_enf+(C$94-3)*cf_plaf1_sup_enf)</f>
        <v>0</v>
      </c>
    </row>
    <row r="130" spans="1:3" hidden="1" x14ac:dyDescent="0.2">
      <c r="A130" s="163" t="s">
        <v>126</v>
      </c>
      <c r="B130" s="6"/>
      <c r="C130" s="102">
        <f>IF(AND(C$94&gt;=3,C$97=0),1,0)*IF(OR(C$3="isolé",AND(Coef_n_2*C$37&gt;=cf_seuil_act,Coef_n_2*C$38&gt;=cf_seuil_act)),cf_plaf2_couple_biact_ou_iso_3_enf+(C$94-3)*cf_plaf2_sup_enf,cf_plaf2_couple_monoact_3_enf+(C$94-3)*cf_plaf2_sup_enf)</f>
        <v>0</v>
      </c>
    </row>
    <row r="131" spans="1:3" hidden="1" x14ac:dyDescent="0.2">
      <c r="A131" s="163" t="s">
        <v>137</v>
      </c>
      <c r="B131" s="6"/>
      <c r="C131" s="102">
        <f>(C$94&gt;=3)*(C$97=0)*(IF(C$118&lt;C$130,cf_base,IF(C$118&lt;C$130+12*cf_base,(C$130+12*cf_base-C$118)/12,0)))</f>
        <v>0</v>
      </c>
    </row>
    <row r="132" spans="1:3" ht="13.5" hidden="1" thickBot="1" x14ac:dyDescent="0.25">
      <c r="A132" s="166" t="s">
        <v>138</v>
      </c>
      <c r="B132" s="169"/>
      <c r="C132" s="171">
        <f>(C$95&gt;=3)*(C$97=0)*IF(C$118&lt;C129,cf_majoration,0)</f>
        <v>0</v>
      </c>
    </row>
    <row r="133" spans="1:3" x14ac:dyDescent="0.2">
      <c r="A133" s="367"/>
      <c r="B133" s="370"/>
      <c r="C133" s="413"/>
    </row>
    <row r="134" spans="1:3" x14ac:dyDescent="0.2">
      <c r="A134" s="426" t="s">
        <v>89</v>
      </c>
      <c r="B134" s="370"/>
      <c r="C134" s="413"/>
    </row>
    <row r="135" spans="1:3" hidden="1" x14ac:dyDescent="0.2">
      <c r="A135" s="164" t="s">
        <v>70</v>
      </c>
      <c r="B135" s="168"/>
      <c r="C135" s="170">
        <f>IF(C$94&gt;0,ars_plaf_1_enf+ars_plaf_sup_enf*(C$94-1),0)</f>
        <v>31162</v>
      </c>
    </row>
    <row r="136" spans="1:3" hidden="1" x14ac:dyDescent="0.2">
      <c r="A136" s="163" t="s">
        <v>85</v>
      </c>
      <c r="B136" s="370"/>
      <c r="C136" s="384">
        <f>((6&lt;=C$4)*(C$4&lt;=10)*ars_6_10+(11&lt;=C$4)*(C$4&lt;=14)*ars_11_14+(15&lt;=C$4)*(C$4&lt;=18)*ars_15_18)+((6&lt;=C$5)*(C$5&lt;=10)*ars_6_10+(11&lt;=C$5)*(C$5&lt;=14)*ars_11_14+(15&lt;=C$5)*(C$5&lt;=18)*ars_15_18)+((6&lt;=C$6)*(C$6&lt;=10)*ars_6_10+(11&lt;=C$6)*(C$6&lt;=14)*ars_11_14+(15&lt;=C$6)*(C$6&lt;=18)*ars_15_18)+((6&lt;=C$7)*(C$7&lt;=10)*ars_6_10+(11&lt;=C$7)*(C$7&lt;=14)*ars_11_14+(15&lt;=C$7)*(C$7&lt;=18)*ars_15_18)+((6&lt;=C$8)*(C$8&lt;=10)*ars_6_10+(11&lt;=C$8)*(C$8&lt;=14)*ars_11_14+(15&lt;=C$8)*(C$8&lt;=18)*ars_15_18)+((6&lt;=C$9)*(C$9&lt;=10)*ars_6_10+(11&lt;=C$9)*(C$9&lt;=14)*ars_11_14+(15&lt;=C$9)*(C$9&lt;=18)*ars_15_18)</f>
        <v>740.61338867999996</v>
      </c>
    </row>
    <row r="137" spans="1:3" ht="13.5" hidden="1" thickBot="1" x14ac:dyDescent="0.25">
      <c r="A137" s="175" t="s">
        <v>84</v>
      </c>
      <c r="B137" s="422"/>
      <c r="C137" s="423">
        <f>IF(C$118&lt;C$135,C136,IF(C$118&lt;C$135+C$136,C$135+C$136-C$118,0))</f>
        <v>740.61338867999996</v>
      </c>
    </row>
    <row r="138" spans="1:3" x14ac:dyDescent="0.2">
      <c r="A138" s="367"/>
      <c r="B138" s="370"/>
      <c r="C138" s="413"/>
    </row>
    <row r="139" spans="1:3" x14ac:dyDescent="0.2">
      <c r="A139" s="426" t="s">
        <v>90</v>
      </c>
      <c r="B139" s="370"/>
      <c r="C139" s="413"/>
    </row>
    <row r="140" spans="1:3" ht="12.6" hidden="1" customHeight="1" x14ac:dyDescent="0.2">
      <c r="A140" s="164" t="s">
        <v>128</v>
      </c>
      <c r="B140" s="168"/>
      <c r="C140" s="170">
        <f>IF(C$97&gt;0,1,0)*IF(OR(C$3="isolé",AND(Coef_n_2*C$37&gt;=cf_seuil_act,Coef_n_2*C$38&gt;=cf_seuil_act)),(C$94=1)*ab_plaf1_couple_biact_ou_iso_1_enf+(C$94&gt;1)*(ab_plaf1_couple_biact_ou_iso_2_enf+(C$94-2)*ab_plaf1_sup_enf),(C$94=1)*ab_plaf1_couple_monoact_1_enf+(C$94&gt;1)*(ab_plaf1_couple_monact_2_enf+(C$94-2)*ab_plaf1_sup_enf))</f>
        <v>0</v>
      </c>
    </row>
    <row r="141" spans="1:3" ht="12.6" hidden="1" customHeight="1" thickBot="1" x14ac:dyDescent="0.25">
      <c r="A141" s="166" t="s">
        <v>127</v>
      </c>
      <c r="B141" s="169"/>
      <c r="C141" s="171">
        <f>IF(C$97&gt;0,1,0)*IF(OR(C$3="isolé",AND(Coef_n_2*C$37&gt;=cf_seuil_act,Coef_n_2*C$38&gt;=cf_seuil_act)),(C$94=1)*ab_plaf2_couple_biact_ou_iso_1_enf+(C$94&gt;1)*(ab_plaf2_couple_biact_ou_iso_2_enf+(C$94-2)*ab_plaf2_sup_enf),(C$94=1)*ab_plaf2_couple_monoact_1_enf+(C$94&gt;1)*(ab_plaf2_couple_monact_2_enf+(C$94-2)*ab_plaf2_sup_enf))</f>
        <v>0</v>
      </c>
    </row>
    <row r="142" spans="1:3" ht="12.6" customHeight="1" x14ac:dyDescent="0.2">
      <c r="A142" s="367"/>
      <c r="B142" s="370"/>
      <c r="C142" s="413"/>
    </row>
    <row r="143" spans="1:3" x14ac:dyDescent="0.2">
      <c r="A143" s="426" t="s">
        <v>260</v>
      </c>
      <c r="B143" s="370"/>
      <c r="C143" s="413"/>
    </row>
    <row r="144" spans="1:3" hidden="1" x14ac:dyDescent="0.2">
      <c r="A144" s="408" t="s">
        <v>263</v>
      </c>
      <c r="B144" s="439"/>
      <c r="C144" s="384">
        <f>(C$97&gt;0)*(IF(C$24=0,clca_tp,IF(C$24&lt;=50%,clca_tr_1,IF(C$24&lt;=80%,clca_tr_2,0))))</f>
        <v>0</v>
      </c>
    </row>
    <row r="145" spans="1:3" hidden="1" x14ac:dyDescent="0.2">
      <c r="A145" s="399" t="s">
        <v>264</v>
      </c>
      <c r="B145" s="370"/>
      <c r="C145" s="384">
        <f>(C$3="couple")*(C$97&gt;0)*(IF(C$25=0,clca_tp,IF(C$25&lt;=50%,clca_tr_1,IF(C$25&lt;=80%,clca_tr_2,0))))</f>
        <v>0</v>
      </c>
    </row>
    <row r="146" spans="1:3" ht="13.5" hidden="1" thickBot="1" x14ac:dyDescent="0.25">
      <c r="A146" s="405" t="s">
        <v>265</v>
      </c>
      <c r="B146" s="440"/>
      <c r="C146" s="441">
        <f t="shared" ref="C146" si="1">MIN(C144+C145,clca_tp)</f>
        <v>0</v>
      </c>
    </row>
    <row r="147" spans="1:3" x14ac:dyDescent="0.2">
      <c r="A147" s="368"/>
      <c r="B147" s="368"/>
      <c r="C147" s="413"/>
    </row>
    <row r="148" spans="1:3" x14ac:dyDescent="0.2">
      <c r="A148" s="426" t="s">
        <v>266</v>
      </c>
      <c r="B148" s="368"/>
      <c r="C148" s="413"/>
    </row>
    <row r="149" spans="1:3" s="371" customFormat="1" hidden="1" x14ac:dyDescent="0.2">
      <c r="A149" s="408" t="s">
        <v>267</v>
      </c>
      <c r="B149" s="437"/>
      <c r="C149" s="385">
        <f>C$20*cmg_cout_net_assmat</f>
        <v>0</v>
      </c>
    </row>
    <row r="150" spans="1:3" s="371" customFormat="1" hidden="1" x14ac:dyDescent="0.2">
      <c r="A150" s="399" t="s">
        <v>268</v>
      </c>
      <c r="B150" s="429"/>
      <c r="C150" s="385">
        <f>C$20*cmg_cotis_assmat</f>
        <v>0</v>
      </c>
    </row>
    <row r="151" spans="1:3" s="371" customFormat="1" ht="13.5" hidden="1" thickBot="1" x14ac:dyDescent="0.25">
      <c r="A151" s="405" t="s">
        <v>269</v>
      </c>
      <c r="B151" s="438"/>
      <c r="C151" s="412">
        <f>MAX(0,C$20*irpp_cout_net_assmat-C$63)</f>
        <v>0</v>
      </c>
    </row>
    <row r="152" spans="1:3" s="371" customFormat="1" x14ac:dyDescent="0.2">
      <c r="A152" s="376"/>
      <c r="B152" s="380"/>
      <c r="C152" s="413"/>
    </row>
    <row r="153" spans="1:3" s="371" customFormat="1" x14ac:dyDescent="0.2">
      <c r="A153" s="426" t="s">
        <v>270</v>
      </c>
      <c r="B153" s="380"/>
      <c r="C153" s="434"/>
    </row>
    <row r="154" spans="1:3" s="371" customFormat="1" hidden="1" x14ac:dyDescent="0.2">
      <c r="A154" s="408" t="s">
        <v>271</v>
      </c>
      <c r="B154" s="435"/>
      <c r="C154" s="411">
        <f>(C$21+C$22/2)*(cmg_cout_net_gdom+cmg_cotis_gdom)</f>
        <v>0</v>
      </c>
    </row>
    <row r="155" spans="1:3" s="371" customFormat="1" hidden="1" x14ac:dyDescent="0.2">
      <c r="A155" s="399" t="s">
        <v>268</v>
      </c>
      <c r="B155" s="380"/>
      <c r="C155" s="385">
        <f>MIN(0.5*(C$21+C$22/2)*(cmg_cotis_gdom),cmg_max_pccs_gdom)</f>
        <v>0</v>
      </c>
    </row>
    <row r="156" spans="1:3" s="371" customFormat="1" hidden="1" x14ac:dyDescent="0.2">
      <c r="A156" s="399" t="s">
        <v>272</v>
      </c>
      <c r="B156" s="380"/>
      <c r="C156" s="385">
        <f>(C$21+C$22/2)*(cmg_cout_net_gdom)</f>
        <v>0</v>
      </c>
    </row>
    <row r="157" spans="1:3" s="371" customFormat="1" ht="13.5" hidden="1" thickBot="1" x14ac:dyDescent="0.25">
      <c r="A157" s="405" t="s">
        <v>269</v>
      </c>
      <c r="B157" s="436"/>
      <c r="C157" s="412">
        <f>MAX(0,C$154-C$155-C$63)</f>
        <v>0</v>
      </c>
    </row>
    <row r="158" spans="1:3" s="371" customFormat="1" x14ac:dyDescent="0.2">
      <c r="A158" s="376"/>
      <c r="B158" s="380"/>
      <c r="C158" s="434"/>
    </row>
    <row r="159" spans="1:3" s="371" customFormat="1" x14ac:dyDescent="0.2">
      <c r="A159" s="426" t="s">
        <v>313</v>
      </c>
      <c r="B159" s="380"/>
      <c r="C159" s="434"/>
    </row>
    <row r="160" spans="1:3" s="371" customFormat="1" ht="13.5" hidden="1" thickBot="1" x14ac:dyDescent="0.25">
      <c r="A160" s="442" t="s">
        <v>311</v>
      </c>
      <c r="B160" s="443"/>
      <c r="C160" s="444">
        <f>(C$96&gt;0)*IF(C$3="isolé",(1+cmg_majo_plaf_isolé),1)*((C$94=1)*cmg_plaf_inter_1_enf+(C$94&gt;=2)*(cmg_plaf_inter_2_enf+cmg_plaf_inter_sup_enf*(C$94-2)))</f>
        <v>75593</v>
      </c>
    </row>
    <row r="161" spans="1:3" s="371" customFormat="1" x14ac:dyDescent="0.2">
      <c r="A161" s="368"/>
      <c r="B161" s="380"/>
      <c r="C161" s="434"/>
    </row>
    <row r="162" spans="1:3" s="371" customFormat="1" x14ac:dyDescent="0.2">
      <c r="A162" s="426" t="s">
        <v>295</v>
      </c>
      <c r="B162" s="380"/>
      <c r="C162" s="434"/>
    </row>
    <row r="163" spans="1:3" s="371" customFormat="1" ht="13.5" hidden="1" thickBot="1" x14ac:dyDescent="0.25">
      <c r="A163" s="442" t="s">
        <v>312</v>
      </c>
      <c r="B163" s="445"/>
      <c r="C163" s="446">
        <f>(C$23*((C$96=1)*creche_coef_1_enf+(C$94=2)*creche_coef_2_enf+(C$94=3)*creche_coef_3_enf+(C$94&gt;3)*creche_coef_4_enf)*MAX(creche_plancher_ressource,MIN(creche_plafond_ressources,C$118/12)))/12</f>
        <v>0</v>
      </c>
    </row>
    <row r="164" spans="1:3" x14ac:dyDescent="0.2">
      <c r="A164" s="368"/>
      <c r="B164" s="368"/>
      <c r="C164" s="413"/>
    </row>
    <row r="165" spans="1:3" x14ac:dyDescent="0.2">
      <c r="A165" s="426" t="s">
        <v>47</v>
      </c>
      <c r="B165" s="375"/>
      <c r="C165" s="413"/>
    </row>
    <row r="166" spans="1:3" hidden="1" x14ac:dyDescent="0.2">
      <c r="A166" s="414" t="s">
        <v>202</v>
      </c>
      <c r="B166" s="415"/>
      <c r="C166" s="396">
        <f>Coef_n*(C$55+C$48-C$49)</f>
        <v>18657.471467520001</v>
      </c>
    </row>
    <row r="167" spans="1:3" hidden="1" x14ac:dyDescent="0.2">
      <c r="A167" s="416" t="s">
        <v>179</v>
      </c>
      <c r="B167" s="375"/>
      <c r="C167" s="384">
        <f>IF(C$29="plaf",C$168,C$29)</f>
        <v>1000</v>
      </c>
    </row>
    <row r="168" spans="1:3" hidden="1" x14ac:dyDescent="0.2">
      <c r="A168" s="397" t="s">
        <v>178</v>
      </c>
      <c r="B168" s="375"/>
      <c r="C168" s="384">
        <f>(C$28=1)*IF(C$95=0,IF(C$3="isolé",al_loy_plaf_I0_z1,al_loy_plaf_c0_z1),al_loy_plaf_1_pac_z1+al_loy_plaf_sup_pac_z1*(C$95-1))+(C$28=2)*IF(C$95=0,IF(C$3="isolé",al_loy_plaf_I0_z2,al_loy_plaf_C0_z2),al_loy_plaf_1_pac_z2+al_loy_plaf_sup_pac_z2*(C$95-1))+(C$28=3)*IF(C$95=0,IF(C$3="isolé",al_loy_plaf_I0_z3,al_loy_plaf_C0_z3),al_loy_plaf_1_pac_z3+al_loy_plaf_sup_pac_z3*(C$95-1))</f>
        <v>406.93</v>
      </c>
    </row>
    <row r="169" spans="1:3" hidden="1" x14ac:dyDescent="0.2">
      <c r="A169" s="397" t="s">
        <v>13</v>
      </c>
      <c r="B169" s="375"/>
      <c r="C169" s="384">
        <f>IF(C$95=0,al_forf_charges_0_pac,al_forf_charges_1_pac+(C$95-1)*al_forf_charges_sup_pac)</f>
        <v>78.23</v>
      </c>
    </row>
    <row r="170" spans="1:3" hidden="1" x14ac:dyDescent="0.2">
      <c r="A170" s="402" t="s">
        <v>181</v>
      </c>
      <c r="B170" s="375"/>
      <c r="C170" s="384">
        <f>C168+C169</f>
        <v>485.16</v>
      </c>
    </row>
    <row r="171" spans="1:3" hidden="1" x14ac:dyDescent="0.2">
      <c r="A171" s="398" t="s">
        <v>239</v>
      </c>
      <c r="B171" s="375"/>
      <c r="C171" s="384">
        <f>(C$95=0)*IF(C$3="isolé",al_R0_I0,al_R0_C0)
+(C$95=1)*al_R0_1pac+(C$95=2)*al_R0_2pac+(C$95=3)*al_R0_3pac+(C$95=4)*al_R0_4pac+(C$95=5)*al_R0_5pac
+(C$95&gt;=6)*(al_R0_6pac+(C$95-6)*al_R0_suppac)</f>
        <v>8015</v>
      </c>
    </row>
    <row r="172" spans="1:3" hidden="1" x14ac:dyDescent="0.2">
      <c r="A172" s="401" t="s">
        <v>201</v>
      </c>
      <c r="B172" s="375"/>
      <c r="C172" s="391">
        <f>ROUND(MAX(al_p0,al_p0_taux*C170),2)</f>
        <v>41.24</v>
      </c>
    </row>
    <row r="173" spans="1:3" hidden="1" x14ac:dyDescent="0.2">
      <c r="A173" s="399" t="s">
        <v>198</v>
      </c>
      <c r="B173" s="375"/>
      <c r="C173" s="392">
        <f>(C$95=0)*IF(C$3="isolé",al_tf_I0,al_tf_C0)
+(C$95=1)*al_tf_1pac+(C$95=2)*al_tf_2pac+(C$95=3)*al_tf_3pac+(C$95&gt;=4)*(al_tf_4pac+(C$95-4)*al_tf_suppac)</f>
        <v>2.3800000000000002E-2</v>
      </c>
    </row>
    <row r="174" spans="1:3" hidden="1" x14ac:dyDescent="0.2">
      <c r="A174" s="399" t="s">
        <v>199</v>
      </c>
      <c r="B174" s="375"/>
      <c r="C174" s="404">
        <f>(C$28=1)*al_tl_z1+(C$28=2)*al_tl_z2+(C$28=3)*al_tl_z3</f>
        <v>3.0500000000000006E-3</v>
      </c>
    </row>
    <row r="175" spans="1:3" hidden="1" x14ac:dyDescent="0.2">
      <c r="A175" s="399" t="s">
        <v>200</v>
      </c>
      <c r="B175" s="375"/>
      <c r="C175" s="393">
        <f>C172+(C173+C174)*MAX(0,C166-C171)</f>
        <v>326.99035890291208</v>
      </c>
    </row>
    <row r="176" spans="1:3" hidden="1" x14ac:dyDescent="0.2">
      <c r="A176" s="399" t="s">
        <v>232</v>
      </c>
      <c r="B176" s="368"/>
      <c r="C176" s="386">
        <f>MAX(C170-C175,0)</f>
        <v>158.16964109708795</v>
      </c>
    </row>
    <row r="177" spans="1:3" hidden="1" x14ac:dyDescent="0.2">
      <c r="A177" s="399" t="s">
        <v>233</v>
      </c>
      <c r="B177" s="368"/>
      <c r="C177" s="386">
        <f>(C$28=1)*(IF((C$167/C168)&lt;al_seuil1_deg_z1,C$176,IF((C$167/C168)&lt;al_seuil2_deg_z1,(1-((C$167/C168)-al_seuil1_deg_z1)/(al_seuil2_deg_z1-al_seuil1_deg_z1))*C$176,0)))
+(C$28=2)*(IF((C$167/C168)&lt;al_seuil1_deg_z2,C$176,IF((C$167/C168)&lt;al_seuil2_deg_z2,(1-((C$167/C168)-al_seuil1_deg_z2)/(al_seuil2_deg_z2-al_seuil1_deg_z2))*C$176,0)))
+(C$28=3)*(IF((C$167/C168)&lt;al_seuil1_deg_z3,C$176,IF((C$167/C168)&lt;al_seuil2_deg_z3,(1-((C$167/C168)-al_seuil1_deg_z3)/(al_seuil2_deg_z3-al_seuil1_deg_z3))*C$176,0)))</f>
        <v>158.16964109708795</v>
      </c>
    </row>
    <row r="178" spans="1:3" hidden="1" x14ac:dyDescent="0.2">
      <c r="A178" s="399" t="s">
        <v>234</v>
      </c>
      <c r="B178" s="376"/>
      <c r="C178" s="386">
        <f>C177-al_reduc</f>
        <v>153.16964109708795</v>
      </c>
    </row>
    <row r="179" spans="1:3" ht="13.5" hidden="1" thickBot="1" x14ac:dyDescent="0.25">
      <c r="A179" s="418" t="s">
        <v>235</v>
      </c>
      <c r="B179" s="420"/>
      <c r="C179" s="421">
        <f>IF(ROUNDDOWN(C177,0)&gt;=al_seuil_versement,C177,0)*(1-taux_CRDS)</f>
        <v>157.3787928916025</v>
      </c>
    </row>
    <row r="180" spans="1:3" x14ac:dyDescent="0.2">
      <c r="A180" s="368"/>
      <c r="B180" s="368"/>
      <c r="C180" s="413"/>
    </row>
    <row r="181" spans="1:3" x14ac:dyDescent="0.2">
      <c r="A181" s="426" t="s">
        <v>368</v>
      </c>
      <c r="B181" s="379"/>
      <c r="C181" s="419"/>
    </row>
    <row r="182" spans="1:3" hidden="1" x14ac:dyDescent="0.2">
      <c r="A182" s="417" t="s">
        <v>393</v>
      </c>
      <c r="B182" s="168"/>
      <c r="C182" s="170">
        <f>AAH_I0*(1+(C$3="couple")*AAH_majo_couple+ C94*AAH_Sup_enf)</f>
        <v>1807.2</v>
      </c>
    </row>
    <row r="183" spans="1:3" s="7" customFormat="1" hidden="1" x14ac:dyDescent="0.2">
      <c r="A183" s="398" t="s">
        <v>387</v>
      </c>
      <c r="B183" s="6"/>
      <c r="C183" s="102">
        <f>0.9*(C$47+C$48-C$49+(1-AAH_taux_abat1)*MIN(C$37,AAH_seuil_abat1_part_de_smic*smic)+(1-AAH_taux_abat2)*MAX(0,C$37-AAH_seuil_abat1_part_de_smic*smic)+(C$3="couple")*(1-aah_taux_abat_revconj)*(C$38+C$115))</f>
        <v>924.07067999999992</v>
      </c>
    </row>
    <row r="184" spans="1:3" s="7" customFormat="1" hidden="1" x14ac:dyDescent="0.2">
      <c r="A184" s="398" t="s">
        <v>388</v>
      </c>
      <c r="B184" s="6"/>
      <c r="C184" s="102">
        <f>C$31*MAX(0,MIN(AAH_I0,C$182-C183))</f>
        <v>0</v>
      </c>
    </row>
    <row r="185" spans="1:3" s="7" customFormat="1" hidden="1" x14ac:dyDescent="0.2">
      <c r="A185" s="398" t="s">
        <v>389</v>
      </c>
      <c r="B185" s="6"/>
      <c r="C185" s="102">
        <f>0.9*(C$47+C$48-C$49+(1-AAH_taux_abat1)*MIN(C$38,AAH_seuil_abat1_part_de_smic*smic)+(1-AAH_taux_abat2)*MAX(0,C$38-AAH_seuil_abat1_part_de_smic*smic)+(C$3="couple")*(1-aah_taux_abat_revconj)*(C$37+C$115))</f>
        <v>392.44715999999994</v>
      </c>
    </row>
    <row r="186" spans="1:3" s="7" customFormat="1" hidden="1" x14ac:dyDescent="0.2">
      <c r="A186" s="399" t="s">
        <v>390</v>
      </c>
      <c r="B186" s="6"/>
      <c r="C186" s="102">
        <f>C$32*MAX(0,MIN(AAH_I0,C$182-C185))</f>
        <v>0</v>
      </c>
    </row>
    <row r="187" spans="1:3" s="7" customFormat="1" ht="13.5" hidden="1" thickBot="1" x14ac:dyDescent="0.25">
      <c r="A187" s="175"/>
      <c r="B187" s="173"/>
      <c r="C187" s="174"/>
    </row>
    <row r="188" spans="1:3" x14ac:dyDescent="0.2">
      <c r="A188" s="368"/>
      <c r="B188" s="368"/>
      <c r="C188" s="413"/>
    </row>
    <row r="189" spans="1:3" x14ac:dyDescent="0.2">
      <c r="A189" s="426" t="s">
        <v>87</v>
      </c>
      <c r="B189" s="379"/>
      <c r="C189" s="419"/>
    </row>
    <row r="190" spans="1:3" s="7" customFormat="1" hidden="1" x14ac:dyDescent="0.2">
      <c r="A190" s="172" t="s">
        <v>0</v>
      </c>
      <c r="B190" s="168"/>
      <c r="C190" s="170">
        <f>IF(C$3="couple",(C$96=0)*rsa_C0+(C$96=1)*rsa_C1+(C$96&gt;=2)*(rsa_C2+(C$96-2)*rsa_sup_enf),0)+IF(C$3="isolé",(C18=0)*((C$96=0)*rsa_I0+(C$96=1)*rsa_I1+(C$96&gt;=2)*(rsa_I2+(C$96-2)*rsa_sup_enf))+(C18=1)*((C$96=0)*rsam_I0+(C$96=1)*rsam_I1+(C$96&gt;=2)*(rsam_I2+(C$96-2)*rsam_sup_enf)),0)</f>
        <v>1017.612</v>
      </c>
    </row>
    <row r="191" spans="1:3" s="7" customFormat="1" hidden="1" x14ac:dyDescent="0.2">
      <c r="A191" s="398" t="s">
        <v>237</v>
      </c>
      <c r="B191" s="6"/>
      <c r="C191" s="102">
        <f>MIN(IF(C$3="isolé",(C$96=0)*rsa_fl_1+(C$96=1)*rsa_fl_2+(C$96&gt;1)*rsa_fl_3,(C$96=0)*rsa_fl_2+(C$96&gt;0)*rsa_fl_3),C$179)</f>
        <v>157.3787928916025</v>
      </c>
    </row>
    <row r="192" spans="1:3" s="7" customFormat="1" hidden="1" x14ac:dyDescent="0.2">
      <c r="A192" s="399" t="s">
        <v>231</v>
      </c>
      <c r="B192" s="6"/>
      <c r="C192" s="102">
        <f>(C$121+C$131+(C$59&gt;0)*MAX(0,ASF_à_déduire_du_RSA*C$94-C$48)+C$61)/(1-crds)</f>
        <v>132.73920000000001</v>
      </c>
    </row>
    <row r="193" spans="1:3" s="7" customFormat="1" hidden="1" x14ac:dyDescent="0.2">
      <c r="A193" s="399" t="s">
        <v>362</v>
      </c>
      <c r="B193" s="6"/>
      <c r="C193" s="102">
        <f>C$192+C$37+C$38+C$47+C$48+C$71+C$110+C$115</f>
        <v>1799.4015999999997</v>
      </c>
    </row>
    <row r="194" spans="1:3" s="7" customFormat="1" ht="13.5" hidden="1" thickBot="1" x14ac:dyDescent="0.25">
      <c r="A194" s="175" t="s">
        <v>121</v>
      </c>
      <c r="B194" s="173"/>
      <c r="C194" s="174">
        <f>MAX(0,C$190-C$191-C$193)</f>
        <v>0</v>
      </c>
    </row>
    <row r="195" spans="1:3" s="5" customFormat="1" x14ac:dyDescent="0.2">
      <c r="B195" s="11"/>
      <c r="C195" s="281"/>
    </row>
    <row r="196" spans="1:3" s="280" customFormat="1" x14ac:dyDescent="0.2">
      <c r="A196" s="426" t="s">
        <v>148</v>
      </c>
      <c r="B196" s="379"/>
      <c r="C196" s="419"/>
    </row>
    <row r="197" spans="1:3" s="7" customFormat="1" hidden="1" x14ac:dyDescent="0.2">
      <c r="A197" s="408" t="s">
        <v>236</v>
      </c>
      <c r="B197" s="168"/>
      <c r="C197" s="170">
        <f>IF(C$3="couple",(C$96=0)*pa_forf_c0+(C$96=1)*pa_forf_c1+(C$96&gt;=2)*(pa_forf_c2+(C$96-2)*pa_sup_enf),0)+IF(C$3="isolé",(C18=0)*((C$96=0)*pa_forf_I0+(C$96=1)*pa_forf_I1+(C$96&gt;=2)*(pa_forf_I2+(C$96-2)*pa_sup_enf))+(C18=1)*((C$96=0)*pa_forfm_I0+(C$96=1)*pa_forfm_I1+(C$96&gt;=2)*(pa_forfm_I2+(C$96-2)*pa_forfm_supenf)),0)</f>
        <v>995.68799999999999</v>
      </c>
    </row>
    <row r="198" spans="1:3" s="5" customFormat="1" hidden="1" x14ac:dyDescent="0.2">
      <c r="A198" s="399" t="s">
        <v>168</v>
      </c>
      <c r="B198" s="6"/>
      <c r="C198" s="102">
        <f>MIN(C$179,IF(C$3="isolé",(C$96=0)*pa_fl1+(C$96=1)*pa_fl2+(C$96&gt;1)*pa_fl3,(C$96=0)*pa_fl2+(C$96&gt;0)*pa_fl3))</f>
        <v>157.3787928916025</v>
      </c>
    </row>
    <row r="199" spans="1:3" s="7" customFormat="1" hidden="1" x14ac:dyDescent="0.2">
      <c r="A199" s="399" t="s">
        <v>147</v>
      </c>
      <c r="B199" s="11"/>
      <c r="C199" s="102">
        <f>(C$3="isolé")*((C$37/smic_h&gt;=pa_seuil1_BPA)*MIN(1,(C$37/smic_h-pa_seuil1_BPA)/(pa_seuil2_BPA-pa_seuil1_BPA))*pa_max_BPA)+
(C$3="couple")*((C$37/smic_h&gt;=pa_seuil1_BPA)*MIN(1,(C$37/smic_h-pa_seuil1_BPA)/(pa_seuil2_BPA-pa_seuil1_BPA))*pa_max_BPA+(C$38/smic_h&gt;=pa_seuil1_BPA)*MIN(1,(C$38/smic_h-pa_seuil1_BPA)/(pa_seuil2_BPA-pa_seuil1_BPA))*pa_max_BPA)</f>
        <v>160.97509159999998</v>
      </c>
    </row>
    <row r="200" spans="1:3" s="7" customFormat="1" hidden="1" x14ac:dyDescent="0.2">
      <c r="A200" s="163" t="s">
        <v>95</v>
      </c>
      <c r="B200" s="6"/>
      <c r="C200" s="102">
        <f>C37+(C3="couple")*C38</f>
        <v>1230.6099999999999</v>
      </c>
    </row>
    <row r="201" spans="1:3" s="5" customFormat="1" hidden="1" x14ac:dyDescent="0.2">
      <c r="A201" s="398" t="s">
        <v>238</v>
      </c>
      <c r="B201" s="6"/>
      <c r="C201" s="102">
        <f>C$197+C199+pa_taux_rev_act*C200</f>
        <v>1907.3351915999997</v>
      </c>
    </row>
    <row r="202" spans="1:3" s="5" customFormat="1" hidden="1" x14ac:dyDescent="0.2">
      <c r="A202" s="399" t="s">
        <v>314</v>
      </c>
      <c r="B202" s="6"/>
      <c r="C202" s="102">
        <f>(1-crds)*C192</f>
        <v>132.07550400000002</v>
      </c>
    </row>
    <row r="203" spans="1:3" s="5" customFormat="1" hidden="1" x14ac:dyDescent="0.2">
      <c r="A203" s="399" t="s">
        <v>362</v>
      </c>
      <c r="B203" s="6"/>
      <c r="C203" s="102">
        <f>C$194+C$202+C$37+C$38+C$47+C$48+C$71+C$110+C$115</f>
        <v>1798.7379040000001</v>
      </c>
    </row>
    <row r="204" spans="1:3" ht="13.5" hidden="1" thickBot="1" x14ac:dyDescent="0.25">
      <c r="A204" s="418" t="s">
        <v>149</v>
      </c>
      <c r="B204" s="173"/>
      <c r="C204" s="174">
        <f>(C$200&gt;0)*MAX(0,C$201-C$198-C$203)</f>
        <v>0</v>
      </c>
    </row>
    <row r="205" spans="1:3" x14ac:dyDescent="0.2">
      <c r="A205" s="368"/>
      <c r="B205" s="368"/>
      <c r="C205" s="413"/>
    </row>
    <row r="206" spans="1:3" x14ac:dyDescent="0.2">
      <c r="A206" s="426" t="s">
        <v>474</v>
      </c>
      <c r="B206" s="368"/>
      <c r="C206" s="413"/>
    </row>
    <row r="207" spans="1:3" hidden="1" x14ac:dyDescent="0.2">
      <c r="A207" s="424" t="s">
        <v>10</v>
      </c>
      <c r="B207" s="425"/>
      <c r="C207" s="396">
        <f>IF(C$3="isolé",1,2)+IF(C$93&gt;0,IF(C$3="isolé",0.5,0)+0.5*MIN(2,C$93)+1*MAX(0,C$93-2),0)</f>
        <v>2.5</v>
      </c>
    </row>
    <row r="208" spans="1:3" hidden="1" x14ac:dyDescent="0.2">
      <c r="A208" s="397" t="s">
        <v>61</v>
      </c>
      <c r="B208" s="377"/>
      <c r="C208" s="384">
        <f>IF(C$3="isolé",1,2)</f>
        <v>1</v>
      </c>
    </row>
    <row r="209" spans="1:3" hidden="1" x14ac:dyDescent="0.2">
      <c r="A209" s="162" t="s">
        <v>473</v>
      </c>
      <c r="B209" s="378"/>
      <c r="C209" s="387">
        <f>Coef_n_1*C$55</f>
        <v>15157.368623076924</v>
      </c>
    </row>
    <row r="210" spans="1:3" hidden="1" x14ac:dyDescent="0.2">
      <c r="A210" s="163" t="s">
        <v>96</v>
      </c>
      <c r="B210" s="378"/>
      <c r="C210" s="387">
        <f>MAX(0,C$209-MAX(irpp_min_reduc_fp,MIN(irpp_max_reduc_fp,0.1*C$209)))+12*(90%*C48-C49)</f>
        <v>18350.997680769229</v>
      </c>
    </row>
    <row r="211" spans="1:3" hidden="1" x14ac:dyDescent="0.2">
      <c r="A211" s="163" t="s">
        <v>97</v>
      </c>
      <c r="B211" s="378"/>
      <c r="C211" s="387">
        <f>C$210/C$207</f>
        <v>7340.3990723076913</v>
      </c>
    </row>
    <row r="212" spans="1:3" hidden="1" x14ac:dyDescent="0.2">
      <c r="A212" s="163" t="s">
        <v>98</v>
      </c>
      <c r="B212" s="378"/>
      <c r="C212" s="387">
        <f>C$210/C$208</f>
        <v>18350.997680769229</v>
      </c>
    </row>
    <row r="213" spans="1:3" hidden="1" x14ac:dyDescent="0.2">
      <c r="A213" s="400" t="s">
        <v>4</v>
      </c>
      <c r="B213" s="377"/>
      <c r="C213" s="384"/>
    </row>
    <row r="214" spans="1:3" hidden="1" x14ac:dyDescent="0.2">
      <c r="A214" s="397" t="s">
        <v>5</v>
      </c>
      <c r="B214" s="377"/>
      <c r="C214" s="384">
        <f>(C$211&gt;=irpp_seuil1)*(C$211&lt;irpp_seuil2)*(irpp_taux1*C$210-irpp_reduc1*C$207)+(C$211&gt;=irpp_seuil2)*(C$211&lt;irpp_seuil3)*(irpp_taux2*C$210-irpp_reduc2*C$207)+(C$211&gt;=irpp_seuil3)*(C$211&lt;irpp_seuil4)*(irpp_taux3*C$210-irpp_reduc3*C$207)+(C$211&gt;=irpp_seuil4)*(irpp_taux4*C$210-irpp_reduc4*C$207)</f>
        <v>0</v>
      </c>
    </row>
    <row r="215" spans="1:3" hidden="1" x14ac:dyDescent="0.2">
      <c r="A215" s="397" t="s">
        <v>6</v>
      </c>
      <c r="B215" s="377"/>
      <c r="C215" s="384">
        <f>(C$212&gt;=irpp_seuil1)*(C$212&lt;irpp_seuil2)*(irpp_taux1*C$210-irpp_reduc1*C$208)+(C$212&gt;=irpp_seuil2)*(C$212&lt;irpp_seuil3)*(irpp_taux2*C$210-irpp_reduc2*C$208)+(C$212&gt;=irpp_seuil3)*(C$212&lt;irpp_seuil4)*(irpp_taux3*C$210-irpp_reduc3*C$208)+(C$212&gt;=irpp_seuil4)*(irpp_taux4*C$210-irpp_reduc4*C$208)</f>
        <v>909.3697448846151</v>
      </c>
    </row>
    <row r="216" spans="1:3" hidden="1" x14ac:dyDescent="0.2">
      <c r="A216" s="397" t="s">
        <v>7</v>
      </c>
      <c r="B216" s="377"/>
      <c r="C216" s="384">
        <f>(C$3="isolé")*(C$93&gt;0)*(irpp_max_avqf_iso+irpp_max_avqf_couple*2*MAX(0,C$207-2))+(C$3="couple")*(C$93&gt;0)*irpp_max_avqf_couple*2*MAX(C$207-2)</f>
        <v>5274</v>
      </c>
    </row>
    <row r="217" spans="1:3" hidden="1" x14ac:dyDescent="0.2">
      <c r="A217" s="162" t="s">
        <v>109</v>
      </c>
      <c r="B217" s="377"/>
      <c r="C217" s="384">
        <f>MIN(C$215-C$214,C$216)</f>
        <v>909.3697448846151</v>
      </c>
    </row>
    <row r="218" spans="1:3" hidden="1" x14ac:dyDescent="0.2">
      <c r="A218" s="397" t="s">
        <v>8</v>
      </c>
      <c r="B218" s="377"/>
      <c r="C218" s="384">
        <f>C$215-C$217</f>
        <v>0</v>
      </c>
    </row>
    <row r="219" spans="1:3" hidden="1" x14ac:dyDescent="0.2">
      <c r="A219" s="400" t="s">
        <v>162</v>
      </c>
      <c r="B219" s="377"/>
      <c r="C219" s="384"/>
    </row>
    <row r="220" spans="1:3" hidden="1" x14ac:dyDescent="0.2">
      <c r="A220" s="397" t="s">
        <v>9</v>
      </c>
      <c r="B220" s="377"/>
      <c r="C220" s="384">
        <f>(C$218&gt;0)*IF(C$3="isolé",(MIN(C$218,IF(C$218&lt;irpp_plaf_decote,irpp_taux_decote*(irpp_plaf_decote-C$218),0))),(MIN(C$218,IF(C$218&lt;irpp_plaf_decote_couple,irpp_taux_decote*(irpp_plaf_decote_couple-C$218)))))</f>
        <v>0</v>
      </c>
    </row>
    <row r="221" spans="1:3" hidden="1" x14ac:dyDescent="0.2">
      <c r="A221" s="399" t="s">
        <v>163</v>
      </c>
      <c r="B221" s="370"/>
      <c r="C221" s="384">
        <f>C$218-C$220</f>
        <v>0</v>
      </c>
    </row>
    <row r="222" spans="1:3" hidden="1" x14ac:dyDescent="0.2">
      <c r="A222" s="402" t="s">
        <v>111</v>
      </c>
      <c r="B222" s="370"/>
      <c r="C222" s="384">
        <f>C$221</f>
        <v>0</v>
      </c>
    </row>
    <row r="223" spans="1:3" hidden="1" x14ac:dyDescent="0.2">
      <c r="A223" s="402" t="s">
        <v>112</v>
      </c>
      <c r="B223" s="370"/>
      <c r="C223" s="384">
        <f>C$100*irpp_reduc_coll+C$101*irpp_reduc_lyc+C$10*irpp_reduc_es</f>
        <v>0</v>
      </c>
    </row>
    <row r="224" spans="1:3" hidden="1" x14ac:dyDescent="0.2">
      <c r="A224" s="376" t="s">
        <v>315</v>
      </c>
      <c r="B224" s="370"/>
      <c r="C224" s="384">
        <f>(C$20+C$23&gt;0)*irpp_part_fg_assmat*MIN(irpp_max_fg_assmat,12*MAX(0,(C$151+C$163)))</f>
        <v>0</v>
      </c>
    </row>
    <row r="225" spans="1:3 16299:16299" hidden="1" x14ac:dyDescent="0.2">
      <c r="A225" s="447" t="s">
        <v>316</v>
      </c>
      <c r="B225" s="370"/>
      <c r="C225" s="384">
        <f>(C$21+C$22&gt;0)*MIN(irpp_max_fg_gdom,irpp_seuil1_fg_gdom+irpp_supp_enf_seuil_fg_gdom*C$93)</f>
        <v>0</v>
      </c>
    </row>
    <row r="226" spans="1:3 16299:16299" hidden="1" x14ac:dyDescent="0.2">
      <c r="A226" s="367" t="s">
        <v>317</v>
      </c>
      <c r="B226" s="370"/>
      <c r="C226" s="384">
        <f>irpp_part_fg_gdom*MIN(C$225,12*MAX(0,C$157))</f>
        <v>0</v>
      </c>
    </row>
    <row r="227" spans="1:3 16299:16299" ht="13.5" hidden="1" customHeight="1" x14ac:dyDescent="0.2">
      <c r="A227" s="402" t="s">
        <v>117</v>
      </c>
      <c r="B227" s="370"/>
      <c r="C227" s="384">
        <f>MAX(0,C$222-C$223)-C224-C226</f>
        <v>0</v>
      </c>
    </row>
    <row r="228" spans="1:3 16299:16299" hidden="1" x14ac:dyDescent="0.2">
      <c r="A228" s="402" t="s">
        <v>176</v>
      </c>
      <c r="B228" s="370"/>
      <c r="C228" s="384">
        <f>IF(C$3="isolé",
IF(AND(C$210&gt;=irpp_seuil1_cont_excep,C$210&lt;irpp_seuil2_cont_excep),irpp_taux1_cont_excep*(C$210-irpp_seuil1_cont_excep),IF(C$210&gt;irpp_seuil2_cont_excep,irpp_taux2_cont_excep*(C$210-irpp_seuil2_cont_excep)+7500,0)),
IF(AND(C$210&gt;=2*irpp_seuil1_cont_excep,C$210&lt;2*irpp_seuil2_cont_excep),irpp_taux1_cont_excep*(C$210-2*irpp_seuil1_cont_excep),IF(C$210&gt;2*irpp_seuil2_cont_excep,irpp_taux2_cont_excep*(C$210-2*irpp_seuil2_cont_excep)+15000,0)))</f>
        <v>0</v>
      </c>
    </row>
    <row r="229" spans="1:3 16299:16299" ht="13.5" hidden="1" thickBot="1" x14ac:dyDescent="0.25">
      <c r="A229" s="405" t="s">
        <v>230</v>
      </c>
      <c r="B229" s="403"/>
      <c r="C229" s="388">
        <f>C227+C228</f>
        <v>0</v>
      </c>
    </row>
    <row r="230" spans="1:3 16299:16299" x14ac:dyDescent="0.2">
      <c r="C230" s="294"/>
    </row>
    <row r="231" spans="1:3 16299:16299" x14ac:dyDescent="0.2">
      <c r="A231" s="426" t="s">
        <v>363</v>
      </c>
      <c r="B231" s="368"/>
      <c r="C231" s="413"/>
    </row>
    <row r="232" spans="1:3 16299:16299" hidden="1" x14ac:dyDescent="0.2">
      <c r="A232" s="414" t="s">
        <v>362</v>
      </c>
      <c r="B232" s="277"/>
      <c r="C232" s="396">
        <f>C$118</f>
        <v>18134.146895767524</v>
      </c>
    </row>
    <row r="233" spans="1:3 16299:16299" hidden="1" x14ac:dyDescent="0.2">
      <c r="A233" s="399" t="s">
        <v>352</v>
      </c>
      <c r="B233" s="276"/>
      <c r="C233" s="384">
        <f>(C$94=1)*IF(C$232&lt;blyc_1enf_seuil6,6,IF(C$232&lt;blyc_1enf_seuil5,5,IF(C$232&lt;blyc_1enf_seuil4,4,IF(C$232&lt;blyc_1enf_seuil3,3,IF(C$232&lt;blyc_1enf_seuil2,2,IF(C$232&lt;blyc_1enf_seuil1,1,0))))))
+(C$94=2)*IF(C$232&lt;blyc_2enf_seuil6,6,IF(C$232&lt;blyc_2enf_seuil5,5,IF(C$232&lt;blyc_2enf_seuil4,4,IF(C$232&lt;blyc_2enf_seuil3,3,IF(C$232&lt;blyc_2enf_seuil2,2,IF(C$232&lt;blyc_1enf_seuil1,1,0))))))
+(C$94=3)*IF(C$232&lt;blyc_3enf_seuil6,6,IF(C$232&lt;blyc_3enf_seuil5,5,IF(C$232&lt;blyc_3enf_seuil4,4,IF(C$232&lt;blyc_3enf_seuil3,3,IF(C$232&lt;blyc_3enf_seuil2,2,IF(C$232&lt;blyc_1enf_seuil1,1,0))))))
+(C$94=4)*IF(C$232&lt;blyc_4enf_seuil6,6,IF(C$232&lt;blyc_4enf_seuil5,5,IF(C$232&lt;blyc_4enf_seuil4,4,IF(C$232&lt;blyc_4enf_seuil3,3,IF(C$232&lt;blyc_4enf_seuil2,2,IF(C$232&lt;blyc_1enf_seuil1,1,0))))))
+(C$94=5)*IF(C$232&lt;blyc_5enf_seuil6,6,IF(C$232&lt;blyc_5enf_seuil5,5,IF(C$232&lt;blyc_5enf_seuil4,4,IF(C$232&lt;blyc_5enf_seuil3,3,IF(C$232&lt;blyc_1enf_seuil2,2,IF(C$232&lt;blyc_1enf_seuil1,1,0))))))
+(C$94=6)*IF(C$232&lt;blyc_6enf_seuil6,6,IF(C$232&lt;blyc_6enf_seuil5,5,IF(C$232&lt;blyc_6enf_seuil4,4,IF(C$232&lt;blyc_6enf_seuil3,3,IF(C$232&lt;blyc_6enf_seuil2,2,IF(C$232&lt;blyc_1enf_seuil1,1,0))))))</f>
        <v>1</v>
      </c>
    </row>
    <row r="234" spans="1:3 16299:16299" ht="13.5" hidden="1" thickBot="1" x14ac:dyDescent="0.25">
      <c r="A234" s="405" t="s">
        <v>351</v>
      </c>
      <c r="B234" s="403"/>
      <c r="C234" s="388">
        <f>(C233=1)*blyc_montant_ech1+(C233=2)*blyc_montant_ech2+(C233=3)*blyc_montant_ech3+(C233=4)*blyc_montant_ech4+(C233=5)*blyc_montant_ech5+(C233=6)*blyc_montant_ech6</f>
        <v>441</v>
      </c>
    </row>
    <row r="235" spans="1:3 16299:16299" x14ac:dyDescent="0.2">
      <c r="A235" s="7"/>
      <c r="B235" s="378"/>
      <c r="C235" s="275"/>
      <c r="XBW235" s="367"/>
    </row>
    <row r="236" spans="1:3 16299:16299" x14ac:dyDescent="0.2">
      <c r="A236" s="426" t="s">
        <v>408</v>
      </c>
      <c r="B236" s="368"/>
      <c r="C236" s="413"/>
    </row>
    <row r="237" spans="1:3 16299:16299" hidden="1" x14ac:dyDescent="0.2">
      <c r="A237" s="414" t="s">
        <v>362</v>
      </c>
      <c r="B237" s="277"/>
      <c r="C237" s="396">
        <f>C$118</f>
        <v>18134.146895767524</v>
      </c>
    </row>
    <row r="238" spans="1:3 16299:16299" hidden="1" x14ac:dyDescent="0.2">
      <c r="A238" s="399" t="s">
        <v>409</v>
      </c>
      <c r="B238" s="367"/>
      <c r="C238" s="384">
        <f>MAX(0,C94-1)</f>
        <v>1</v>
      </c>
    </row>
    <row r="239" spans="1:3 16299:16299" hidden="1" x14ac:dyDescent="0.2">
      <c r="A239" s="399" t="s">
        <v>352</v>
      </c>
      <c r="B239" s="276"/>
      <c r="C239" s="384">
        <f>(C$238=0)*IF(C$237&lt;bs_pc0_seuil1,7,IF(C$237&lt;bs_pc0_seuil2,6,IF(C$237&lt;bs_pc0_seuil3,5,IF(C$237&lt;bs_pc0_seuil4,4,IF(C$237&lt;bs_pc0_seuil5,3,IF(C$237&lt;bs_pc0_seuil6,2,IF(C$237&lt;bs_pc0_seuil7,1,IF(C$237&lt;bs_pc0_seuil8,0.5,0))))))))
+(C$238=1)*IF(C$237&lt;bs_pc1_seuil1,7,IF(C$237&lt;bs_pc1_seuil2,6,IF(C$237&lt;bs_pc1_seuil3,5,IF(C$237&lt;bs_pc1_seuil4,4,IF(C$237&lt;bs_pc1_seuil5,3,IF(C$237&lt;bs_pc1_seuil6,2,IF(C$237&lt;bs_pc1_seuil7,1,IF(C$237&lt;bs_pc1_seuil8,0.5,0))))))))
+(C$238=2)*IF(C$237&lt;bs_pc2_seuil1,7,IF(C$237&lt;bs_pc2_seuil2,6,IF(C$237&lt;bs_pc2_seuil3,5,IF(C$237&lt;bs_pc2_seuil4,4,IF(C$237&lt;bs_pc2_seuil5,3,IF(C$237&lt;bs_pc2_seuil6,2,IF(C$237&lt;bs_pc2_seuil7,1,IF(C$237&lt;bs_pc2_seuil8,0.5,0))))))))
+(C$238=3)*IF(C$237&lt;bs_pc3_seuil1,7,IF(C$237&lt;bs_pc3_seuil2,6,IF(C$237&lt;bs_pc3_seuil3,5,IF(C$237&lt;bs_pc3_seuil4,4,IF(C$237&lt;bs_pc3_seuil5,3,IF(C$237&lt;bs_pc3_seuil6,2,IF(C$237&lt;bs_pc3_seuil7,1,IF(C$237&lt;bs_pc3_seuil8,0.5,0))))))))
+(C$238=4)*IF(C$237&lt;bs_pc4_seuil1,7,IF(C$237&lt;bs_pc4_seuil2,6,IF(C$237&lt;bs_pc4_seuil3,5,IF(C$237&lt;bs_pc4_seuil4,4,IF(C$237&lt;bs_pc4_seuil5,3,IF(C$237&lt;bs_pc4_seuil6,2,IF(C$237&lt;bs_pc4_seuil7,1,IF(C$237&lt;bs_pc4_seuil8,0.5,0))))))))
+(C$238=5)*IF(C$237&lt;bs_pc5_seuil1,7,IF(C$237&lt;bs_pc5_seuil2,6,IF(C$237&lt;bs_pc5_seuil3,5,IF(C$237&lt;bs_pc5_seuil4,4,IF(C$237&lt;bs_pc5_seuil5,3,IF(C$237&lt;bs_pc5_seuil6,2,IF(C$237&lt;bs_pc5_seuil7,1,IF(C$237&lt;bs_pc5_seuil8,0.5,0))))))))
+(C$238=6)*IF(C$237&lt;bs_pc6_seuil1,7,IF(C$237&lt;bs_pc6_seuil2,6,IF(C$237&lt;bs_pc6_seuil3,5,IF(C$237&lt;bs_pc6_seuil4,4,IF(C$237&lt;bs_pc6_seuil5,3,IF(C$237&lt;bs_pc6_seuil6,2,IF(C$237&lt;bs_pc6_seuil7,1,IF(C$237&lt;bs_pc6_seuil8,0.5,0))))))))
+(C$238=7)*IF(C$237&lt;bs_pc7_seuil1,7,IF(C$237&lt;bs_pc7_seuil2,6,IF(C$237&lt;bs_pc7_seuil3,5,IF(C$237&lt;bs_pc7_seuil4,4,IF(C$237&lt;bs_pc7_seuil5,3,IF(C$237&lt;bs_pc7_seuil6,2,IF(C$237&lt;bs_pc7_seuil7,1,IF(C$237&lt;bs_pc7_seuil8,0.5,0))))))))
+(C$238=8)*IF(C$237&lt;bs_pc8_seuil1,7,IF(C$237&lt;bs_pc8_seuil2,6,IF(C$237&lt;bs_pc8_seuil3,5,IF(C$237&lt;bs_pc8_seuil4,4,IF(C$237&lt;bs_pc8_seuil5,3,IF(C$237&lt;bs_pc8_seuil6,2,IF(C$237&lt;bs_pc8_seuil7,1,IF(C$237&lt;bs_pc8_seuil8,0.5,0))))))))
+(C$238=9)*IF(C$237&lt;bs_pc9_seuil1,7,IF(C$237&lt;bs_pc9_seuil2,6,IF(C$237&lt;bs_pc9_seuil3,5,IF(C$237&lt;bs_pc9_seuil4,4,IF(C$237&lt;bs_pc9_seuil5,3,IF(C$237&lt;bs_pc9_seuil6,2,IF(C$237&lt;bs_pc9_seuil7,1,IF(C$237&lt;bs_pc9_seuil8,0.5,0))))))))
+(C$238=10)*IF(C$237&lt;bs_pc10_seuil1,7,IF(C$237&lt;bs_pc10_seuil2,6,IF(C$237&lt;bs_pc10_seuil3,5,IF(C$237&lt;bs_pc10_seuil4,4,IF(C$237&lt;bs_pc10_seuil5,3,IF(C$237&lt;bs_pc10_seuil6,2,IF(C$237&lt;bs_pc10_seuil7,1,IF(C$237&lt;bs_pc10_seuil8,0.5,0))))))))
+(C$238=11)*IF(C$237&lt;bs_pc11_seuil1,7,IF(C$237&lt;bs_pc11_seuil2,6,IF(C$237&lt;bs_pc11_seuil3,5,IF(C$237&lt;bs_pc11_seuil4,4,IF(C$237&lt;bs_pc11_seuil5,3,IF(C$237&lt;bs_pc11_seuil6,2,IF(C$237&lt;bs_pc11_seuil7,1,IF(C$237&lt;bs_pc11_seuil8,0.5,0))))))))
+(C$238=12)*IF(C$237&lt;bs_pc12_seuil1,7,IF(C$237&lt;bs_pc12_seuil2,6,IF(C$237&lt;bs_pc12_seuil3,5,IF(C$237&lt;bs_pc12_seuil4,4,IF(C$237&lt;bs_pc12_seuil5,3,IF(C$237&lt;bs_pc12_seuil6,2,IF(C$237&lt;bs_pc12_seuil7,1,IF(C$237&lt;bs_pc12_seuil8,0.5,0))))))))
+(C$238=13)*IF(C$237&lt;bs_pc13_seuil1,7,IF(C$237&lt;bs_pc13_seuil2,6,IF(C$237&lt;bs_pc13_seuil3,5,IF(C$237&lt;bs_pc13_seuil4,4,IF(C$237&lt;bs_pc13_seuil5,3,IF(C$237&lt;bs_pc13_seuil6,2,IF(C$237&lt;bs_pc13_seuil7,1,IF(C$237&lt;bs_pc13_seuil8,0.5,0))))))))
+(C$238=14)*IF(C$237&lt;bs_pc14_seuil1,7,IF(C$237&lt;bs_pc14_seuil2,6,IF(C$237&lt;bs_pc14_seuil3,5,IF(C$237&lt;bs_pc14_seuil4,4,IF(C$237&lt;bs_pc14_seuil5,3,IF(C$237&lt;bs_pc14_seuil6,2,IF(C$237&lt;bs_pc14_seuil7,1,IF(C$237&lt;bs_pc14_seuil8,0.5,0))))))))
+(C$238=15)*IF(C$237&lt;bs_pc15_seuil1,7,IF(C$237&lt;bs_pc15_seuil2,6,IF(C$237&lt;bs_pc15_seuil3,5,IF(C$237&lt;bs_pc15_seuil4,4,IF(C$237&lt;bs_pc15_seuil5,3,IF(C$237&lt;bs_pc15_seuil6,2,IF(C$237&lt;bs_pc15_seuil7,1,IF(C$237&lt;bs_pc15_seuil8,0.5,0))))))))
+(C$238=16)*IF(C$237&lt;bs_pc16_seuil1,7,IF(C$237&lt;bs_pc16_seuil2,6,IF(C$237&lt;bs_pc16_seuil3,5,IF(C$237&lt;bs_pc16_seuil4,4,IF(C$237&lt;bs_pc16_seuil5,3,IF(C$237&lt;bs_pc16_seuil6,2,IF(C$237&lt;bs_pc16_seuil7,1,IF(C$237&lt;bs_pc16_seuil8,0.5,0))))))))
+(C$238=17)*IF(C$237&lt;bs_pc17_seuil1,7,IF(C$237&lt;bs_pc17_seuil2,6,IF(C$237&lt;bs_pc17_seuil3,5,IF(C$237&lt;bs_pc17_seuil4,4,IF(C$237&lt;bs_pc17_seuil5,3,IF(C$237&lt;bs_pc17_seuil6,2,IF(C$237&lt;bs_pc17_seuil7,1,IF(C$237&lt;bs_pc17_seuil8,0.5,0))))))))</f>
        <v>2</v>
      </c>
    </row>
    <row r="240" spans="1:3 16299:16299" ht="13.5" hidden="1" thickBot="1" x14ac:dyDescent="0.25">
      <c r="A240" s="405" t="s">
        <v>351</v>
      </c>
      <c r="B240" s="403"/>
      <c r="C240" s="388">
        <f>(C239=0.5)*bs_montant_ech0bis+(C239=1)*bs_montant_ech1+(C239=2)*bs_montant_ech2+(C239=3)*bs_montant_ech3+(C239=4)*bs_montant_ech4+(C239=5)*bs_montant_ech5+(C239=6)*bs_montant_ech6+(C239=7)*bs_montant_ech7</f>
        <v>2597</v>
      </c>
    </row>
  </sheetData>
  <sheetProtection selectLockedCells="1" selectUnlockedCells="1"/>
  <mergeCells count="3">
    <mergeCell ref="A2:B2"/>
    <mergeCell ref="B39:B40"/>
    <mergeCell ref="A84:B84"/>
  </mergeCells>
  <pageMargins left="0.78740157499999996" right="0.78740157499999996" top="0.984251969" bottom="0.984251969" header="0.4921259845" footer="0.4921259845"/>
  <pageSetup paperSize="9" scale="1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432</vt:i4>
      </vt:variant>
    </vt:vector>
  </HeadingPairs>
  <TitlesOfParts>
    <vt:vector size="434" baseType="lpstr">
      <vt:lpstr>Données 2021</vt:lpstr>
      <vt:lpstr>cas type</vt:lpstr>
      <vt:lpstr>AAH_I0</vt:lpstr>
      <vt:lpstr>AAH_majo_couple</vt:lpstr>
      <vt:lpstr>AAH_seuil_abat1_part_de_smic</vt:lpstr>
      <vt:lpstr>AAH_Sup_enf</vt:lpstr>
      <vt:lpstr>aah_taux_abat_revconj</vt:lpstr>
      <vt:lpstr>AAH_taux_abat1</vt:lpstr>
      <vt:lpstr>AAH_taux_abat2</vt:lpstr>
      <vt:lpstr>ab</vt:lpstr>
      <vt:lpstr>ab_plaf1_couple_biact_ou_iso_1_enf</vt:lpstr>
      <vt:lpstr>ab_plaf1_couple_biact_ou_iso_2_enf</vt:lpstr>
      <vt:lpstr>ab_plaf1_couple_monact_2_enf</vt:lpstr>
      <vt:lpstr>ab_plaf1_couple_monoact_1_enf</vt:lpstr>
      <vt:lpstr>ab_plaf1_sup_enf</vt:lpstr>
      <vt:lpstr>ab_plaf2_couple_biact_ou_iso_1_enf</vt:lpstr>
      <vt:lpstr>ab_plaf2_couple_biact_ou_iso_2_enf</vt:lpstr>
      <vt:lpstr>ab_plaf2_couple_monact_2_enf</vt:lpstr>
      <vt:lpstr>ab_plaf2_couple_monoact_1_enf</vt:lpstr>
      <vt:lpstr>ab_plaf2_sup_enf</vt:lpstr>
      <vt:lpstr>ab_réduit</vt:lpstr>
      <vt:lpstr>af_1</vt:lpstr>
      <vt:lpstr>af_2</vt:lpstr>
      <vt:lpstr>af_3</vt:lpstr>
      <vt:lpstr>af_4</vt:lpstr>
      <vt:lpstr>af_5</vt:lpstr>
      <vt:lpstr>af_6</vt:lpstr>
      <vt:lpstr>af_forfait</vt:lpstr>
      <vt:lpstr>af_majo_âge</vt:lpstr>
      <vt:lpstr>af_plaf_suppl_enf</vt:lpstr>
      <vt:lpstr>af_plaf1</vt:lpstr>
      <vt:lpstr>af_plaf2</vt:lpstr>
      <vt:lpstr>al_forf_charges_0_pac</vt:lpstr>
      <vt:lpstr>al_forf_charges_1_pac</vt:lpstr>
      <vt:lpstr>al_forf_charges_sup_pac</vt:lpstr>
      <vt:lpstr>al_loy_plaf_1_pac_z1</vt:lpstr>
      <vt:lpstr>al_loy_plaf_1_pac_z2</vt:lpstr>
      <vt:lpstr>al_loy_plaf_1_pac_z3</vt:lpstr>
      <vt:lpstr>al_loy_plaf_c0_z1</vt:lpstr>
      <vt:lpstr>al_loy_plaf_C0_z2</vt:lpstr>
      <vt:lpstr>al_loy_plaf_C0_z3</vt:lpstr>
      <vt:lpstr>al_loy_plaf_I0_z1</vt:lpstr>
      <vt:lpstr>al_loy_plaf_I0_z2</vt:lpstr>
      <vt:lpstr>al_loy_plaf_I0_z3</vt:lpstr>
      <vt:lpstr>al_loy_plaf_sup_pac_z1</vt:lpstr>
      <vt:lpstr>al_loy_plaf_sup_pac_z2</vt:lpstr>
      <vt:lpstr>al_loy_plaf_sup_pac_z3</vt:lpstr>
      <vt:lpstr>al_p0</vt:lpstr>
      <vt:lpstr>al_p0_taux</vt:lpstr>
      <vt:lpstr>al_R0_1pac</vt:lpstr>
      <vt:lpstr>al_R0_2pac</vt:lpstr>
      <vt:lpstr>al_R0_3pac</vt:lpstr>
      <vt:lpstr>al_R0_4pac</vt:lpstr>
      <vt:lpstr>al_R0_5pac</vt:lpstr>
      <vt:lpstr>al_R0_6pac</vt:lpstr>
      <vt:lpstr>al_R0_C0</vt:lpstr>
      <vt:lpstr>al_R0_I0</vt:lpstr>
      <vt:lpstr>al_R0_suppac</vt:lpstr>
      <vt:lpstr>al_reduc</vt:lpstr>
      <vt:lpstr>al_seuil_versement</vt:lpstr>
      <vt:lpstr>al_seuil1_deg_z1</vt:lpstr>
      <vt:lpstr>al_seuil1_deg_z2</vt:lpstr>
      <vt:lpstr>al_seuil1_deg_z3</vt:lpstr>
      <vt:lpstr>al_seuil2_deg_z1</vt:lpstr>
      <vt:lpstr>al_seuil2_deg_z2</vt:lpstr>
      <vt:lpstr>al_seuil2_deg_z3</vt:lpstr>
      <vt:lpstr>al_tf_1pac</vt:lpstr>
      <vt:lpstr>al_tf_2pac</vt:lpstr>
      <vt:lpstr>al_tf_3pac</vt:lpstr>
      <vt:lpstr>al_tf_4pac</vt:lpstr>
      <vt:lpstr>al_tf_C0</vt:lpstr>
      <vt:lpstr>al_tf_I0</vt:lpstr>
      <vt:lpstr>al_tf_suppac</vt:lpstr>
      <vt:lpstr>al_tl_z1</vt:lpstr>
      <vt:lpstr>al_tl_z2</vt:lpstr>
      <vt:lpstr>al_tl_z3</vt:lpstr>
      <vt:lpstr>ars_11_14</vt:lpstr>
      <vt:lpstr>ars_15_18</vt:lpstr>
      <vt:lpstr>ars_6_10</vt:lpstr>
      <vt:lpstr>ars_plaf_1_enf</vt:lpstr>
      <vt:lpstr>ars_plaf_sup_enf</vt:lpstr>
      <vt:lpstr>asf</vt:lpstr>
      <vt:lpstr>ASF_à_déduire_du_RSA</vt:lpstr>
      <vt:lpstr>assiette_csgcrds</vt:lpstr>
      <vt:lpstr>assmat_cout_brut_total</vt:lpstr>
      <vt:lpstr>assmat_nb_heures_par_jour</vt:lpstr>
      <vt:lpstr>assmat_nb_jour</vt:lpstr>
      <vt:lpstr>bcol_montant1</vt:lpstr>
      <vt:lpstr>bcol_montant2</vt:lpstr>
      <vt:lpstr>bcol_montant3</vt:lpstr>
      <vt:lpstr>bcol_seuil1_1enf</vt:lpstr>
      <vt:lpstr>bcol_seuil1_enf_sup</vt:lpstr>
      <vt:lpstr>bcol_seuil2_1enf</vt:lpstr>
      <vt:lpstr>bcol_seuil2_enf_sup</vt:lpstr>
      <vt:lpstr>bcol_seuil3_1enf</vt:lpstr>
      <vt:lpstr>bcol_seuil3_enf_sup</vt:lpstr>
      <vt:lpstr>blyc_1enf_seuil1</vt:lpstr>
      <vt:lpstr>blyc_1enf_seuil2</vt:lpstr>
      <vt:lpstr>blyc_1enf_seuil3</vt:lpstr>
      <vt:lpstr>blyc_1enf_seuil4</vt:lpstr>
      <vt:lpstr>blyc_1enf_seuil5</vt:lpstr>
      <vt:lpstr>blyc_1enf_seuil6</vt:lpstr>
      <vt:lpstr>blyc_2enf_seuil1</vt:lpstr>
      <vt:lpstr>blyc_2enf_seuil2</vt:lpstr>
      <vt:lpstr>blyc_2enf_seuil3</vt:lpstr>
      <vt:lpstr>blyc_2enf_seuil4</vt:lpstr>
      <vt:lpstr>blyc_2enf_seuil5</vt:lpstr>
      <vt:lpstr>blyc_2enf_seuil6</vt:lpstr>
      <vt:lpstr>blyc_3enf_seuil1</vt:lpstr>
      <vt:lpstr>blyc_3enf_seuil2</vt:lpstr>
      <vt:lpstr>blyc_3enf_seuil3</vt:lpstr>
      <vt:lpstr>blyc_3enf_seuil4</vt:lpstr>
      <vt:lpstr>blyc_3enf_seuil5</vt:lpstr>
      <vt:lpstr>blyc_3enf_seuil6</vt:lpstr>
      <vt:lpstr>blyc_4enf_seuil1</vt:lpstr>
      <vt:lpstr>blyc_4enf_seuil2</vt:lpstr>
      <vt:lpstr>blyc_4enf_seuil3</vt:lpstr>
      <vt:lpstr>blyc_4enf_seuil4</vt:lpstr>
      <vt:lpstr>blyc_4enf_seuil5</vt:lpstr>
      <vt:lpstr>blyc_4enf_seuil6</vt:lpstr>
      <vt:lpstr>blyc_5enf_seuil1</vt:lpstr>
      <vt:lpstr>blyc_5enf_seuil2</vt:lpstr>
      <vt:lpstr>blyc_5enf_seuil3</vt:lpstr>
      <vt:lpstr>blyc_5enf_seuil4</vt:lpstr>
      <vt:lpstr>blyc_5enf_seuil5</vt:lpstr>
      <vt:lpstr>blyc_5enf_seuil6</vt:lpstr>
      <vt:lpstr>blyc_6enf_seuil1</vt:lpstr>
      <vt:lpstr>blyc_6enf_seuil2</vt:lpstr>
      <vt:lpstr>blyc_6enf_seuil3</vt:lpstr>
      <vt:lpstr>blyc_6enf_seuil4</vt:lpstr>
      <vt:lpstr>blyc_6enf_seuil5</vt:lpstr>
      <vt:lpstr>blyc_6enf_seuil6</vt:lpstr>
      <vt:lpstr>blyc_montant_ech1</vt:lpstr>
      <vt:lpstr>blyc_montant_ech2</vt:lpstr>
      <vt:lpstr>blyc_montant_ech3</vt:lpstr>
      <vt:lpstr>blyc_montant_ech4</vt:lpstr>
      <vt:lpstr>blyc_montant_ech5</vt:lpstr>
      <vt:lpstr>blyc_montant_ech6</vt:lpstr>
      <vt:lpstr>bmaf</vt:lpstr>
      <vt:lpstr>bmaf_n_2</vt:lpstr>
      <vt:lpstr>bs_montant_ech0bis</vt:lpstr>
      <vt:lpstr>bs_montant_ech1</vt:lpstr>
      <vt:lpstr>bs_montant_ech2</vt:lpstr>
      <vt:lpstr>bs_montant_ech3</vt:lpstr>
      <vt:lpstr>bs_montant_ech4</vt:lpstr>
      <vt:lpstr>bs_montant_ech5</vt:lpstr>
      <vt:lpstr>bs_montant_ech6</vt:lpstr>
      <vt:lpstr>bs_montant_ech7</vt:lpstr>
      <vt:lpstr>bs_pc0_seuil1</vt:lpstr>
      <vt:lpstr>bs_pc0_seuil2</vt:lpstr>
      <vt:lpstr>bs_pc0_seuil3</vt:lpstr>
      <vt:lpstr>bs_pc0_seuil4</vt:lpstr>
      <vt:lpstr>bs_pc0_seuil5</vt:lpstr>
      <vt:lpstr>bs_pc0_seuil6</vt:lpstr>
      <vt:lpstr>bs_pc0_seuil7</vt:lpstr>
      <vt:lpstr>bs_pc0_seuil8</vt:lpstr>
      <vt:lpstr>bs_pc1_seuil1</vt:lpstr>
      <vt:lpstr>bs_pc1_seuil2</vt:lpstr>
      <vt:lpstr>bs_pc1_seuil3</vt:lpstr>
      <vt:lpstr>bs_pc1_seuil4</vt:lpstr>
      <vt:lpstr>bs_pc1_seuil5</vt:lpstr>
      <vt:lpstr>bs_pc1_seuil6</vt:lpstr>
      <vt:lpstr>bs_pc1_seuil7</vt:lpstr>
      <vt:lpstr>bs_pc1_seuil8</vt:lpstr>
      <vt:lpstr>bs_pc10_seuil1</vt:lpstr>
      <vt:lpstr>bs_pc10_seuil2</vt:lpstr>
      <vt:lpstr>bs_pc10_seuil3</vt:lpstr>
      <vt:lpstr>bs_pc10_seuil4</vt:lpstr>
      <vt:lpstr>bs_pc10_seuil5</vt:lpstr>
      <vt:lpstr>bs_pc10_seuil6</vt:lpstr>
      <vt:lpstr>bs_pc10_seuil7</vt:lpstr>
      <vt:lpstr>bs_pc10_seuil8</vt:lpstr>
      <vt:lpstr>bs_pc11_seuil1</vt:lpstr>
      <vt:lpstr>bs_pc11_seuil2</vt:lpstr>
      <vt:lpstr>bs_pc11_seuil3</vt:lpstr>
      <vt:lpstr>bs_pc11_seuil4</vt:lpstr>
      <vt:lpstr>bs_pc11_seuil5</vt:lpstr>
      <vt:lpstr>bs_pc11_seuil6</vt:lpstr>
      <vt:lpstr>bs_pc11_seuil7</vt:lpstr>
      <vt:lpstr>bs_pc11_seuil8</vt:lpstr>
      <vt:lpstr>bs_pc12_seuil1</vt:lpstr>
      <vt:lpstr>bs_pc12_seuil2</vt:lpstr>
      <vt:lpstr>bs_pc12_seuil3</vt:lpstr>
      <vt:lpstr>bs_pc12_seuil4</vt:lpstr>
      <vt:lpstr>bs_pc12_seuil5</vt:lpstr>
      <vt:lpstr>bs_pc12_seuil6</vt:lpstr>
      <vt:lpstr>bs_pc12_seuil7</vt:lpstr>
      <vt:lpstr>bs_pc12_seuil8</vt:lpstr>
      <vt:lpstr>bs_pc13_seuil1</vt:lpstr>
      <vt:lpstr>bs_pc13_seuil2</vt:lpstr>
      <vt:lpstr>bs_pc13_seuil3</vt:lpstr>
      <vt:lpstr>bs_pc13_seuil4</vt:lpstr>
      <vt:lpstr>bs_pc13_seuil5</vt:lpstr>
      <vt:lpstr>bs_pc13_seuil6</vt:lpstr>
      <vt:lpstr>bs_pc13_seuil7</vt:lpstr>
      <vt:lpstr>bs_pc13_seuil8</vt:lpstr>
      <vt:lpstr>bs_pc14_seuil1</vt:lpstr>
      <vt:lpstr>bs_pc14_seuil2</vt:lpstr>
      <vt:lpstr>bs_pc14_seuil3</vt:lpstr>
      <vt:lpstr>bs_pc14_seuil4</vt:lpstr>
      <vt:lpstr>bs_pc14_seuil5</vt:lpstr>
      <vt:lpstr>bs_pc14_seuil6</vt:lpstr>
      <vt:lpstr>bs_pc14_seuil7</vt:lpstr>
      <vt:lpstr>bs_pc14_seuil8</vt:lpstr>
      <vt:lpstr>bs_pc15_seuil1</vt:lpstr>
      <vt:lpstr>bs_pc15_seuil2</vt:lpstr>
      <vt:lpstr>bs_pc15_seuil3</vt:lpstr>
      <vt:lpstr>bs_pc15_seuil4</vt:lpstr>
      <vt:lpstr>bs_pc15_seuil5</vt:lpstr>
      <vt:lpstr>bs_pc15_seuil6</vt:lpstr>
      <vt:lpstr>bs_pc15_seuil7</vt:lpstr>
      <vt:lpstr>bs_pc15_seuil8</vt:lpstr>
      <vt:lpstr>bs_pc16_seuil1</vt:lpstr>
      <vt:lpstr>bs_pc16_seuil2</vt:lpstr>
      <vt:lpstr>bs_pc16_seuil3</vt:lpstr>
      <vt:lpstr>bs_pc16_seuil4</vt:lpstr>
      <vt:lpstr>bs_pc16_seuil5</vt:lpstr>
      <vt:lpstr>bs_pc16_seuil6</vt:lpstr>
      <vt:lpstr>bs_pc16_seuil7</vt:lpstr>
      <vt:lpstr>bs_pc16_seuil8</vt:lpstr>
      <vt:lpstr>bs_pc17_seuil1</vt:lpstr>
      <vt:lpstr>bs_pc17_seuil2</vt:lpstr>
      <vt:lpstr>bs_pc17_seuil3</vt:lpstr>
      <vt:lpstr>bs_pc17_seuil4</vt:lpstr>
      <vt:lpstr>bs_pc17_seuil5</vt:lpstr>
      <vt:lpstr>bs_pc17_seuil6</vt:lpstr>
      <vt:lpstr>bs_pc17_seuil7</vt:lpstr>
      <vt:lpstr>bs_pc17_seuil8</vt:lpstr>
      <vt:lpstr>bs_pc2_seuil1</vt:lpstr>
      <vt:lpstr>bs_pc2_seuil2</vt:lpstr>
      <vt:lpstr>bs_pc2_seuil3</vt:lpstr>
      <vt:lpstr>bs_pc2_seuil4</vt:lpstr>
      <vt:lpstr>bs_pc2_seuil5</vt:lpstr>
      <vt:lpstr>bs_pc2_seuil6</vt:lpstr>
      <vt:lpstr>bs_pc2_seuil7</vt:lpstr>
      <vt:lpstr>bs_pc2_seuil8</vt:lpstr>
      <vt:lpstr>bs_pc3_seuil1</vt:lpstr>
      <vt:lpstr>bs_pc3_seuil2</vt:lpstr>
      <vt:lpstr>bs_pc3_seuil3</vt:lpstr>
      <vt:lpstr>bs_pc3_seuil4</vt:lpstr>
      <vt:lpstr>bs_pc3_seuil5</vt:lpstr>
      <vt:lpstr>bs_pc3_seuil6</vt:lpstr>
      <vt:lpstr>bs_pc3_seuil7</vt:lpstr>
      <vt:lpstr>bs_pc3_seuil8</vt:lpstr>
      <vt:lpstr>bs_pc4_seuil1</vt:lpstr>
      <vt:lpstr>bs_pc4_seuil2</vt:lpstr>
      <vt:lpstr>bs_pc4_seuil3</vt:lpstr>
      <vt:lpstr>bs_pc4_seuil4</vt:lpstr>
      <vt:lpstr>bs_pc4_seuil5</vt:lpstr>
      <vt:lpstr>bs_pc4_seuil6</vt:lpstr>
      <vt:lpstr>bs_pc4_seuil7</vt:lpstr>
      <vt:lpstr>bs_pc4_seuil8</vt:lpstr>
      <vt:lpstr>bs_pc5_seuil1</vt:lpstr>
      <vt:lpstr>bs_pc5_seuil2</vt:lpstr>
      <vt:lpstr>bs_pc5_seuil3</vt:lpstr>
      <vt:lpstr>bs_pc5_seuil4</vt:lpstr>
      <vt:lpstr>bs_pc5_seuil5</vt:lpstr>
      <vt:lpstr>bs_pc5_seuil6</vt:lpstr>
      <vt:lpstr>bs_pc5_seuil7</vt:lpstr>
      <vt:lpstr>bs_pc5_seuil8</vt:lpstr>
      <vt:lpstr>bs_pc6_seuil1</vt:lpstr>
      <vt:lpstr>bs_pc6_seuil2</vt:lpstr>
      <vt:lpstr>bs_pc6_seuil3</vt:lpstr>
      <vt:lpstr>bs_pc6_seuil4</vt:lpstr>
      <vt:lpstr>bs_pc6_seuil5</vt:lpstr>
      <vt:lpstr>bs_pc6_seuil6</vt:lpstr>
      <vt:lpstr>bs_pc6_seuil7</vt:lpstr>
      <vt:lpstr>bs_pc6_seuil8</vt:lpstr>
      <vt:lpstr>bs_pc7_seuil1</vt:lpstr>
      <vt:lpstr>bs_pc7_seuil2</vt:lpstr>
      <vt:lpstr>bs_pc7_seuil3</vt:lpstr>
      <vt:lpstr>bs_pc7_seuil4</vt:lpstr>
      <vt:lpstr>bs_pc7_seuil5</vt:lpstr>
      <vt:lpstr>bs_pc7_seuil6</vt:lpstr>
      <vt:lpstr>bs_pc7_seuil7</vt:lpstr>
      <vt:lpstr>bs_pc7_seuil8</vt:lpstr>
      <vt:lpstr>bs_pc8_seuil1</vt:lpstr>
      <vt:lpstr>bs_pc8_seuil2</vt:lpstr>
      <vt:lpstr>bs_pc8_seuil3</vt:lpstr>
      <vt:lpstr>bs_pc8_seuil4</vt:lpstr>
      <vt:lpstr>bs_pc8_seuil5</vt:lpstr>
      <vt:lpstr>bs_pc8_seuil6</vt:lpstr>
      <vt:lpstr>bs_pc8_seuil7</vt:lpstr>
      <vt:lpstr>bs_pc8_seuil8</vt:lpstr>
      <vt:lpstr>bs_pc9_seuil1</vt:lpstr>
      <vt:lpstr>bs_pc9_seuil2</vt:lpstr>
      <vt:lpstr>bs_pc9_seuil3</vt:lpstr>
      <vt:lpstr>bs_pc9_seuil4</vt:lpstr>
      <vt:lpstr>bs_pc9_seuil5</vt:lpstr>
      <vt:lpstr>bs_pc9_seuil6</vt:lpstr>
      <vt:lpstr>bs_pc9_seuil7</vt:lpstr>
      <vt:lpstr>bs_pc9_seuil8</vt:lpstr>
      <vt:lpstr>ceee_abat</vt:lpstr>
      <vt:lpstr>ceee_taux_1enf</vt:lpstr>
      <vt:lpstr>ceee_taux_2enf</vt:lpstr>
      <vt:lpstr>ceee_taux_3enf</vt:lpstr>
      <vt:lpstr>ceee_taux_4enf</vt:lpstr>
      <vt:lpstr>ceee_taux_5enf</vt:lpstr>
      <vt:lpstr>ceee_taux_6enf</vt:lpstr>
      <vt:lpstr>ceeeb_reste_à_vivre</vt:lpstr>
      <vt:lpstr>ceeeb_taux_1enf</vt:lpstr>
      <vt:lpstr>ceeeb_taux_2enf</vt:lpstr>
      <vt:lpstr>ceeeb_taux_3enf</vt:lpstr>
      <vt:lpstr>ceeeb_taux_4enf</vt:lpstr>
      <vt:lpstr>ceeeb_taux_5enf</vt:lpstr>
      <vt:lpstr>ceeeb_taux_6enf</vt:lpstr>
      <vt:lpstr>cf_base</vt:lpstr>
      <vt:lpstr>cf_majoration</vt:lpstr>
      <vt:lpstr>cf_plaf1_couple_biact_ou_iso_3_enf</vt:lpstr>
      <vt:lpstr>cf_plaf1_couple_monoact_3_enf</vt:lpstr>
      <vt:lpstr>cf_plaf1_sup_enf</vt:lpstr>
      <vt:lpstr>cf_plaf2_couple_biact_ou_iso_3_enf</vt:lpstr>
      <vt:lpstr>cf_plaf2_couple_monoact_3_enf</vt:lpstr>
      <vt:lpstr>cf_plaf2_sup_enf</vt:lpstr>
      <vt:lpstr>cf_seuil_act</vt:lpstr>
      <vt:lpstr>clca_tp</vt:lpstr>
      <vt:lpstr>clca_tr_1</vt:lpstr>
      <vt:lpstr>clca_tr_2</vt:lpstr>
      <vt:lpstr>cmg_cotis_assmat</vt:lpstr>
      <vt:lpstr>cmg_cotis_gdom</vt:lpstr>
      <vt:lpstr>cmg_cout_net_assmat</vt:lpstr>
      <vt:lpstr>cmg_cout_net_gdom</vt:lpstr>
      <vt:lpstr>cmg_inter</vt:lpstr>
      <vt:lpstr>cmg_majo_plaf_isolé</vt:lpstr>
      <vt:lpstr>cmg_max</vt:lpstr>
      <vt:lpstr>cmg_max_pccs_gdom</vt:lpstr>
      <vt:lpstr>cmg_min</vt:lpstr>
      <vt:lpstr>cmg_part_max_pcsn</vt:lpstr>
      <vt:lpstr>cmg_plaf_1_pct_plaf_inter</vt:lpstr>
      <vt:lpstr>cmg_plaf_inter_1_enf</vt:lpstr>
      <vt:lpstr>cmg_plaf_inter_2_enf</vt:lpstr>
      <vt:lpstr>cmg_plaf_inter_sup_enf</vt:lpstr>
      <vt:lpstr>Coef_n</vt:lpstr>
      <vt:lpstr>Coef_n_1</vt:lpstr>
      <vt:lpstr>Coef_n_2</vt:lpstr>
      <vt:lpstr>crds</vt:lpstr>
      <vt:lpstr>creche_coef_1_enf</vt:lpstr>
      <vt:lpstr>creche_coef_2_enf</vt:lpstr>
      <vt:lpstr>creche_coef_3_enf</vt:lpstr>
      <vt:lpstr>creche_coef_4_enf</vt:lpstr>
      <vt:lpstr>creche_plafond_ressources</vt:lpstr>
      <vt:lpstr>creche_plancher_ressource</vt:lpstr>
      <vt:lpstr>evol_ipc_2013_2015</vt:lpstr>
      <vt:lpstr>evol_ipc_2014_2015</vt:lpstr>
      <vt:lpstr>evol_smic</vt:lpstr>
      <vt:lpstr>evol_smic_n_moins_1_n</vt:lpstr>
      <vt:lpstr>evol_smic_n_moins_2_n</vt:lpstr>
      <vt:lpstr>evol_smic_n_moins_2_n_moins_1</vt:lpstr>
      <vt:lpstr>gdom_cout_brut_total</vt:lpstr>
      <vt:lpstr>IPC2020_2020</vt:lpstr>
      <vt:lpstr>irpp_cout_net_assmat</vt:lpstr>
      <vt:lpstr>irpp_max_avqf_couple</vt:lpstr>
      <vt:lpstr>irpp_max_avqf_iso</vt:lpstr>
      <vt:lpstr>irpp_max_fg_assmat</vt:lpstr>
      <vt:lpstr>irpp_max_fg_gdom</vt:lpstr>
      <vt:lpstr>irpp_max_reduc_fp</vt:lpstr>
      <vt:lpstr>irpp_min_reduc_fp</vt:lpstr>
      <vt:lpstr>irpp_part_fg_assmat</vt:lpstr>
      <vt:lpstr>irpp_part_fg_gdom</vt:lpstr>
      <vt:lpstr>irpp_plaf_decote</vt:lpstr>
      <vt:lpstr>irpp_plaf_decote_couple</vt:lpstr>
      <vt:lpstr>irpp_reduc_coll</vt:lpstr>
      <vt:lpstr>irpp_reduc_es</vt:lpstr>
      <vt:lpstr>irpp_reduc_lyc</vt:lpstr>
      <vt:lpstr>irpp_reduc1</vt:lpstr>
      <vt:lpstr>irpp_reduc2</vt:lpstr>
      <vt:lpstr>irpp_reduc3</vt:lpstr>
      <vt:lpstr>irpp_reduc4</vt:lpstr>
      <vt:lpstr>irpp_seuil1</vt:lpstr>
      <vt:lpstr>irpp_seuil1_cont_excep</vt:lpstr>
      <vt:lpstr>irpp_seuil1_fg_gdom</vt:lpstr>
      <vt:lpstr>irpp_seuil2</vt:lpstr>
      <vt:lpstr>irpp_seuil2_cont_excep</vt:lpstr>
      <vt:lpstr>irpp_seuil3</vt:lpstr>
      <vt:lpstr>irpp_seuil4</vt:lpstr>
      <vt:lpstr>irpp_supp_enf_seuil_fg_gdom</vt:lpstr>
      <vt:lpstr>irpp_taux_decote</vt:lpstr>
      <vt:lpstr>irpp_taux_reduc_fp</vt:lpstr>
      <vt:lpstr>irpp_taux1</vt:lpstr>
      <vt:lpstr>irpp_taux1_cont_excep</vt:lpstr>
      <vt:lpstr>irpp_taux2</vt:lpstr>
      <vt:lpstr>irpp_taux2_cont_excep</vt:lpstr>
      <vt:lpstr>irpp_taux3</vt:lpstr>
      <vt:lpstr>irpp_taux4</vt:lpstr>
      <vt:lpstr>pa_coeff_calcul_bonus</vt:lpstr>
      <vt:lpstr>pa_fl1</vt:lpstr>
      <vt:lpstr>pa_fl2</vt:lpstr>
      <vt:lpstr>pa_fl3</vt:lpstr>
      <vt:lpstr>pa_forf_c0</vt:lpstr>
      <vt:lpstr>pa_forf_c1</vt:lpstr>
      <vt:lpstr>pa_forf_c2</vt:lpstr>
      <vt:lpstr>pa_forf_I0</vt:lpstr>
      <vt:lpstr>pa_forf_I1</vt:lpstr>
      <vt:lpstr>pa_forf_I2</vt:lpstr>
      <vt:lpstr>pa_forfm_I0</vt:lpstr>
      <vt:lpstr>pa_forfm_I1</vt:lpstr>
      <vt:lpstr>pa_forfm_I2</vt:lpstr>
      <vt:lpstr>pa_forfm_supenf</vt:lpstr>
      <vt:lpstr>pa_max_BPA</vt:lpstr>
      <vt:lpstr>pa_seuil_versement</vt:lpstr>
      <vt:lpstr>pa_seuil1_BPA</vt:lpstr>
      <vt:lpstr>pa_seuil2_BPA</vt:lpstr>
      <vt:lpstr>pa_sup_enf</vt:lpstr>
      <vt:lpstr>pa_taux_rev_act</vt:lpstr>
      <vt:lpstr>rsa_C0</vt:lpstr>
      <vt:lpstr>rsa_C1</vt:lpstr>
      <vt:lpstr>rsa_C2</vt:lpstr>
      <vt:lpstr>rsa_fl_1</vt:lpstr>
      <vt:lpstr>rsa_fl_2</vt:lpstr>
      <vt:lpstr>rsa_fl_3</vt:lpstr>
      <vt:lpstr>rsa_I0</vt:lpstr>
      <vt:lpstr>rsa_I0_n_2</vt:lpstr>
      <vt:lpstr>rsa_I1</vt:lpstr>
      <vt:lpstr>rsa_I2</vt:lpstr>
      <vt:lpstr>rsa_seuil_versement</vt:lpstr>
      <vt:lpstr>rsa_sup_enf</vt:lpstr>
      <vt:lpstr>rsam_I0</vt:lpstr>
      <vt:lpstr>rsam_I1</vt:lpstr>
      <vt:lpstr>rsam_I2</vt:lpstr>
      <vt:lpstr>rsam_sup_enf</vt:lpstr>
      <vt:lpstr>smic</vt:lpstr>
      <vt:lpstr>smic_h</vt:lpstr>
      <vt:lpstr>taux_CRDS</vt:lpstr>
      <vt:lpstr>taux_pat</vt:lpstr>
      <vt:lpstr>taux_sal</vt:lpstr>
      <vt:lpstr>tx_cotsal</vt:lpstr>
      <vt:lpstr>tx_csgded</vt:lpstr>
      <vt:lpstr>tx_csgimp</vt:lpstr>
      <vt:lpstr>uc_ado_iso</vt:lpstr>
      <vt:lpstr>uc_ado_pg</vt:lpstr>
      <vt:lpstr>uc_ado_png</vt:lpstr>
      <vt:lpstr>uc_enf_iso</vt:lpstr>
      <vt:lpstr>uc_enf_pg</vt:lpstr>
      <vt:lpstr>uc_enf_png</vt:lpstr>
    </vt:vector>
  </TitlesOfParts>
  <Company>cnaf-ep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cmpuccnf</dc:creator>
  <cp:lastModifiedBy>inconnu</cp:lastModifiedBy>
  <cp:lastPrinted>2020-10-15T20:31:52Z</cp:lastPrinted>
  <dcterms:created xsi:type="dcterms:W3CDTF">2011-05-10T07:58:17Z</dcterms:created>
  <dcterms:modified xsi:type="dcterms:W3CDTF">2021-11-10T16:16:55Z</dcterms:modified>
</cp:coreProperties>
</file>